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都市整備局\03企画課\国土利用計画法関連\020_電子申請（設置＆新様式）\902_国交省改訂_R8（役員国籍）\"/>
    </mc:Choice>
  </mc:AlternateContent>
  <xr:revisionPtr revIDLastSave="0" documentId="13_ncr:1_{07910175-37CA-44D0-9DBC-A6288105A51F}" xr6:coauthVersionLast="47" xr6:coauthVersionMax="47" xr10:uidLastSave="{00000000-0000-0000-0000-000000000000}"/>
  <workbookProtection workbookAlgorithmName="SHA-512" workbookHashValue="JYknyUNPRxC64CGBQpibkwyrTRjy/OqA08bAYbZ1wdD3q0wfFFj4hMpz3m+nO3Orkpo57VvbWfEIHsnxbBudqg==" workbookSaltValue="eG2BLn2vzWGxO4F5IbeEwg=="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設定シート" sheetId="37" state="hidden"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4"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入力フォーム!$B$5:$K$216</definedName>
    <definedName name="_xlnm.Print_Area" localSheetId="0">マニュアル!$A$1:$G$44</definedName>
    <definedName name="_xlnm.Print_Area" localSheetId="4">行政用!$A$1:$J$55</definedName>
    <definedName name="_xlnm.Print_Area" localSheetId="2">土地売買等届出書!$A$1:$AT$83</definedName>
    <definedName name="_xlnm.Print_Area" localSheetId="1">入力フォーム!$A$1:$J$216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行政参照">#REF!</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[1]参照A!$MQ$5:$MQ$256</definedName>
    <definedName name="国名">参照A!$EQ$5:$EQ$255</definedName>
    <definedName name="国名_2">[1]参照A!$EQ$5:$EQ$255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祝日一覧">#REF!</definedName>
    <definedName name="祝日説明">#REF!</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代表者">#REF!</definedName>
    <definedName name="代表者肩書">#REF!</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1" i="30" l="1"/>
  <c r="Z20" i="32"/>
  <c r="A20" i="32"/>
  <c r="G22" i="30"/>
  <c r="H14" i="32"/>
  <c r="G17" i="30" l="1"/>
  <c r="G16" i="30"/>
  <c r="E4" i="31" l="1"/>
  <c r="E5" i="31"/>
  <c r="E6" i="31"/>
  <c r="E7" i="31"/>
  <c r="E8" i="31"/>
  <c r="E9" i="31"/>
  <c r="E10" i="31"/>
  <c r="E11" i="31"/>
  <c r="E96" i="10"/>
  <c r="E95" i="10"/>
  <c r="E94" i="10"/>
  <c r="E93" i="10"/>
  <c r="E92" i="10"/>
  <c r="E91" i="10"/>
  <c r="E90" i="10"/>
  <c r="E89" i="10"/>
  <c r="E88" i="10"/>
  <c r="F9" i="31" l="1"/>
  <c r="P26" i="32"/>
  <c r="P24" i="32"/>
  <c r="G26" i="32"/>
  <c r="G24" i="32"/>
  <c r="S16" i="32"/>
  <c r="G37" i="30" l="1"/>
  <c r="G36" i="30"/>
  <c r="G35" i="30"/>
  <c r="G34" i="30"/>
  <c r="G33" i="30"/>
  <c r="G32" i="30"/>
  <c r="G31" i="30"/>
  <c r="G30" i="30"/>
  <c r="G29" i="30"/>
  <c r="E55" i="10"/>
  <c r="G170" i="30" l="1"/>
  <c r="G43" i="33"/>
  <c r="J194" i="30"/>
  <c r="J193" i="30"/>
  <c r="C192" i="30"/>
  <c r="I20" i="33"/>
  <c r="I3" i="30"/>
  <c r="C194" i="30"/>
  <c r="C193" i="30"/>
  <c r="G190" i="30" l="1"/>
  <c r="G20" i="30"/>
  <c r="G18" i="30"/>
  <c r="G15" i="30"/>
  <c r="G14" i="30"/>
  <c r="G6" i="30"/>
  <c r="E23" i="30" l="1"/>
  <c r="G35" i="33" l="1"/>
  <c r="C170" i="30"/>
  <c r="H28" i="33"/>
  <c r="C171" i="30" l="1"/>
  <c r="C174" i="30"/>
  <c r="J172" i="30"/>
  <c r="C172" i="30"/>
  <c r="J171" i="30"/>
  <c r="J174" i="30"/>
  <c r="J173" i="30"/>
  <c r="C173" i="30"/>
  <c r="C175" i="30"/>
  <c r="C191" i="30" l="1"/>
  <c r="J175" i="30" s="1"/>
  <c r="G192" i="30"/>
  <c r="G176" i="30"/>
  <c r="D70" i="32"/>
  <c r="Q56" i="32"/>
  <c r="C190" i="30" l="1"/>
  <c r="J83" i="30"/>
  <c r="J81" i="30" l="1"/>
  <c r="J80" i="30"/>
  <c r="E23" i="10" l="1"/>
  <c r="E51" i="10"/>
  <c r="G53" i="33"/>
  <c r="G52" i="33"/>
  <c r="G51" i="33"/>
  <c r="G50" i="33"/>
  <c r="G27" i="33"/>
  <c r="G26" i="33"/>
  <c r="G25" i="33"/>
  <c r="G24" i="33"/>
  <c r="G23" i="33"/>
  <c r="G18" i="33"/>
  <c r="G17" i="33"/>
  <c r="E172" i="10"/>
  <c r="G203" i="30"/>
  <c r="G202" i="30"/>
  <c r="G197" i="30"/>
  <c r="G196" i="30"/>
  <c r="G195" i="30"/>
  <c r="G191" i="30"/>
  <c r="G187" i="30"/>
  <c r="G186" i="30"/>
  <c r="G181" i="30"/>
  <c r="G179" i="30"/>
  <c r="G178" i="30"/>
  <c r="G177"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19" i="30"/>
  <c r="G10" i="30"/>
  <c r="G9" i="30"/>
  <c r="G8" i="30"/>
  <c r="G7" i="30"/>
  <c r="E13" i="10" l="1"/>
  <c r="E24" i="10"/>
  <c r="G38" i="33"/>
  <c r="E75" i="10"/>
  <c r="E76" i="10"/>
  <c r="E47" i="10"/>
  <c r="E54" i="10"/>
  <c r="G155" i="30"/>
  <c r="G139" i="30"/>
  <c r="G123" i="30"/>
  <c r="G107" i="30"/>
  <c r="G91" i="30"/>
  <c r="G90" i="30"/>
  <c r="E85" i="10" l="1"/>
  <c r="E171" i="10" l="1"/>
  <c r="E170" i="10"/>
  <c r="E169" i="10"/>
  <c r="E157" i="10"/>
  <c r="E156" i="10"/>
  <c r="E155" i="10"/>
  <c r="E154" i="10"/>
  <c r="E142" i="10"/>
  <c r="E141" i="10"/>
  <c r="E140" i="10"/>
  <c r="E139" i="10"/>
  <c r="E128" i="10"/>
  <c r="E127" i="10"/>
  <c r="E126" i="10"/>
  <c r="E125" i="10"/>
  <c r="E124" i="10"/>
  <c r="E112" i="10"/>
  <c r="E111" i="10"/>
  <c r="E110" i="10"/>
  <c r="E109" i="10"/>
  <c r="E86" i="10" l="1"/>
  <c r="E78" i="10"/>
  <c r="E77" i="10"/>
  <c r="E74" i="10"/>
  <c r="E73" i="10"/>
  <c r="E72" i="10"/>
  <c r="E34" i="10"/>
  <c r="E17" i="10"/>
  <c r="E18" i="10"/>
  <c r="E19" i="10"/>
  <c r="E28" i="10"/>
  <c r="E27" i="10"/>
  <c r="E29" i="10"/>
  <c r="E26" i="10"/>
  <c r="E20" i="10"/>
  <c r="E16" i="10"/>
  <c r="E15" i="10"/>
  <c r="E87" i="10"/>
  <c r="E38" i="10"/>
  <c r="E37" i="10"/>
  <c r="E36" i="10"/>
  <c r="E30" i="10"/>
  <c r="E21" i="10"/>
  <c r="E166" i="10" l="1"/>
  <c r="E151" i="10"/>
  <c r="E136" i="10"/>
  <c r="E121" i="10"/>
  <c r="E106" i="10"/>
  <c r="E173" i="10"/>
  <c r="E158" i="10"/>
  <c r="E143" i="10"/>
  <c r="E113" i="10"/>
  <c r="E53" i="10"/>
  <c r="E52" i="10"/>
  <c r="E48" i="10"/>
  <c r="E46" i="10"/>
  <c r="E45" i="10"/>
  <c r="E44" i="10"/>
  <c r="E22" i="10"/>
  <c r="E12" i="10" l="1"/>
  <c r="E11" i="10"/>
  <c r="E9" i="10"/>
  <c r="E7" i="10"/>
  <c r="E8" i="10"/>
  <c r="E6" i="10"/>
  <c r="G37" i="33"/>
  <c r="B3" i="32"/>
  <c r="AJ7" i="32"/>
  <c r="I60" i="32"/>
  <c r="G36" i="33" l="1"/>
  <c r="G28" i="33"/>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G30" i="33" l="1"/>
  <c r="G29" i="33"/>
  <c r="E134" i="10"/>
  <c r="E133" i="10"/>
  <c r="E135" i="10"/>
  <c r="E164" i="10" l="1"/>
  <c r="E150" i="10"/>
  <c r="E165" i="10"/>
  <c r="E148" i="10"/>
  <c r="E149" i="10"/>
  <c r="E118" i="10"/>
  <c r="E119" i="10"/>
  <c r="E120" i="10"/>
  <c r="E163" i="10"/>
  <c r="AP5" i="32" l="1"/>
  <c r="G55" i="33" l="1"/>
  <c r="G54" i="33"/>
  <c r="G49" i="33"/>
  <c r="G82" i="30"/>
  <c r="F11" i="31"/>
  <c r="F10" i="31"/>
  <c r="AA19" i="32" l="1"/>
  <c r="B19" i="32"/>
  <c r="E31" i="32"/>
  <c r="A79" i="30"/>
  <c r="H78" i="30" s="1"/>
  <c r="AJ4" i="32"/>
  <c r="F9" i="32"/>
  <c r="A75" i="32"/>
  <c r="I74" i="32"/>
  <c r="E74" i="32"/>
  <c r="A74" i="32"/>
  <c r="F75" i="32"/>
  <c r="S30" i="32"/>
  <c r="S31" i="32"/>
  <c r="G207" i="30"/>
  <c r="J146" i="30"/>
  <c r="J144" i="30"/>
  <c r="J130" i="30"/>
  <c r="J128" i="30"/>
  <c r="J114" i="30"/>
  <c r="J112" i="30"/>
  <c r="J98" i="30"/>
  <c r="J96" i="30"/>
  <c r="J82" i="30"/>
  <c r="J147" i="30"/>
  <c r="J145" i="30"/>
  <c r="J131" i="30"/>
  <c r="J129" i="30"/>
  <c r="J115" i="30"/>
  <c r="J113" i="30"/>
  <c r="J99" i="30"/>
  <c r="J97" i="30"/>
  <c r="E32" i="10" l="1"/>
  <c r="E5" i="10"/>
  <c r="E132" i="10"/>
  <c r="E117" i="10"/>
  <c r="E147" i="10"/>
  <c r="E162" i="10"/>
  <c r="U70" i="32"/>
  <c r="Q70" i="32"/>
  <c r="A71" i="32"/>
  <c r="A70" i="32"/>
  <c r="AN63" i="32"/>
  <c r="AK63" i="32"/>
  <c r="AH63" i="32"/>
  <c r="I59" i="32"/>
  <c r="I57" i="32"/>
  <c r="I56" i="32"/>
  <c r="A58" i="32"/>
  <c r="A57" i="32"/>
  <c r="A56" i="32"/>
  <c r="AG14" i="32"/>
  <c r="AC14" i="32"/>
  <c r="S29" i="32"/>
  <c r="S28" i="32"/>
  <c r="S27" i="32"/>
  <c r="S26" i="32"/>
  <c r="S25" i="32"/>
  <c r="S18" i="32"/>
  <c r="G14" i="32"/>
  <c r="D14" i="32"/>
  <c r="AR9" i="32"/>
  <c r="AO9" i="32"/>
  <c r="Y10" i="32"/>
  <c r="AG9" i="32"/>
  <c r="AC9" i="32"/>
  <c r="Y9" i="32"/>
  <c r="U9" i="32"/>
  <c r="E122" i="10" l="1"/>
  <c r="E167" i="10"/>
  <c r="E137" i="10"/>
  <c r="E152" i="10"/>
  <c r="G161" i="30"/>
  <c r="AJ3" i="32" l="1"/>
  <c r="AC10" i="32"/>
  <c r="A13" i="32"/>
  <c r="A16" i="32"/>
  <c r="A29" i="32"/>
  <c r="E23" i="32"/>
  <c r="E32" i="32"/>
  <c r="Z13" i="32"/>
  <c r="Z16" i="32"/>
  <c r="S13" i="32"/>
  <c r="T32" i="32"/>
  <c r="Z69" i="32"/>
  <c r="A79" i="32"/>
  <c r="A62" i="32"/>
  <c r="B141" i="30" l="1"/>
  <c r="B125" i="30"/>
  <c r="B109" i="30"/>
  <c r="B93" i="30"/>
  <c r="E55" i="30" l="1"/>
  <c r="G201" i="30"/>
  <c r="G200" i="30"/>
  <c r="G199" i="30"/>
  <c r="G198" i="30"/>
  <c r="G185" i="30"/>
  <c r="G184" i="30"/>
  <c r="G183" i="30"/>
  <c r="G182" i="30"/>
  <c r="G154" i="30"/>
  <c r="G151" i="30"/>
  <c r="G147" i="30"/>
  <c r="G146" i="30"/>
  <c r="G138" i="30"/>
  <c r="G135" i="30"/>
  <c r="G131" i="30"/>
  <c r="G130" i="30"/>
  <c r="G122" i="30"/>
  <c r="G119" i="30"/>
  <c r="G115" i="30"/>
  <c r="G114" i="30"/>
  <c r="G106" i="30"/>
  <c r="G103" i="30"/>
  <c r="G99" i="30"/>
  <c r="G98" i="30"/>
  <c r="G87" i="30" l="1"/>
  <c r="G83" i="30"/>
  <c r="AP7" i="32" l="1"/>
  <c r="AP6" i="32"/>
  <c r="K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<sst xmlns="http://schemas.openxmlformats.org/spreadsheetml/2006/main" count="26226" uniqueCount="17267">
  <si>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</si>
  <si>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</si>
  <si>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</si>
  <si>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</si>
  <si>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</si>
  <si>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</si>
  <si>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</si>
  <si>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</si>
  <si>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</si>
  <si>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</si>
  <si>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</si>
  <si>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</si>
  <si>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</si>
  <si>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</si>
  <si>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</si>
  <si>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</si>
  <si>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</si>
  <si>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</si>
  <si>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</si>
  <si>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</si>
  <si>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</si>
  <si>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</si>
  <si>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</si>
  <si>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</si>
  <si>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</si>
  <si>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</si>
  <si>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</si>
  <si>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</si>
  <si>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</si>
  <si>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</si>
  <si>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</si>
  <si>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</si>
  <si>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</si>
  <si>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</si>
  <si>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</si>
  <si>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</si>
  <si>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</si>
  <si>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</si>
  <si>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</si>
  <si>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</si>
  <si>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</si>
  <si>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</si>
  <si>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</si>
  <si>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</si>
  <si>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</si>
  <si>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</si>
  <si>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</si>
  <si>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</si>
  <si>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</si>
  <si>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</si>
  <si>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</si>
  <si>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</si>
  <si>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</si>
  <si>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</si>
  <si>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</si>
  <si>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</si>
  <si>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</si>
  <si>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</si>
  <si>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</si>
  <si>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</si>
  <si>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</si>
  <si>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</si>
  <si>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</si>
  <si>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</si>
  <si>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</si>
  <si>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</si>
  <si>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</si>
  <si>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</si>
  <si>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</si>
  <si>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</si>
  <si>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</si>
  <si>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</si>
  <si>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</si>
  <si>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</si>
  <si>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</si>
  <si>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</si>
  <si>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</si>
  <si>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</si>
  <si>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</si>
  <si>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</si>
  <si>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</si>
  <si>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</si>
  <si>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</si>
  <si>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</si>
  <si>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</si>
  <si>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</si>
  <si>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</si>
  <si>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</si>
  <si>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</si>
  <si>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</si>
  <si>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</si>
  <si>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</si>
  <si>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</si>
  <si>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</si>
  <si>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</si>
  <si>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</si>
  <si>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</si>
  <si>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</si>
  <si>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</si>
  <si>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</si>
  <si>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</si>
  <si>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</si>
  <si>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</si>
  <si>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</si>
  <si>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</si>
  <si>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</si>
  <si>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</si>
  <si>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</si>
  <si>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</si>
  <si>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</si>
  <si>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</si>
  <si>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</si>
  <si>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</si>
  <si>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</si>
  <si>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</si>
  <si>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</si>
  <si>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</si>
  <si>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</si>
  <si>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</si>
  <si>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</si>
  <si>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</si>
  <si>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</si>
  <si>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</si>
  <si>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</si>
  <si>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</si>
  <si>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</si>
  <si>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</si>
  <si>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</si>
  <si>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</si>
  <si>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</si>
  <si>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</si>
  <si>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</si>
  <si>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</si>
  <si>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</si>
  <si>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</si>
  <si>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</si>
  <si>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</si>
  <si>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</si>
  <si>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</si>
  <si>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</si>
  <si>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</si>
  <si>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</si>
  <si>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</si>
  <si>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</si>
  <si>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</si>
  <si>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</si>
  <si>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</si>
  <si>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</si>
  <si>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</si>
  <si>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</si>
  <si>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</si>
  <si>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</si>
  <si>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</si>
  <si>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</si>
  <si>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</si>
  <si>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</si>
  <si>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</si>
  <si>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</si>
  <si>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</si>
  <si>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</si>
  <si>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</si>
  <si>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</si>
  <si>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</si>
  <si>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</si>
  <si>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</si>
  <si>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</si>
  <si>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</si>
  <si>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</si>
  <si>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</si>
  <si>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</si>
  <si>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</si>
  <si>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</si>
  <si>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</si>
  <si>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</si>
  <si>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</si>
  <si>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</si>
  <si>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</si>
  <si>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</si>
  <si>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</si>
  <si>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</si>
  <si>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</si>
  <si>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</si>
  <si>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</si>
  <si>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</si>
  <si>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</si>
  <si>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</si>
  <si>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</si>
  <si>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</si>
  <si>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</si>
  <si>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</si>
  <si>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</si>
  <si>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</si>
  <si>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</si>
  <si>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</si>
  <si>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</si>
  <si>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</si>
  <si>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</si>
  <si>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</si>
  <si>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</si>
  <si>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</si>
  <si>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</si>
  <si>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</si>
  <si>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</si>
  <si>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</si>
  <si>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</si>
  <si>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</si>
  <si>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</si>
  <si>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</si>
  <si>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</si>
  <si>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</si>
  <si>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</si>
  <si>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</si>
  <si>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</si>
  <si>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</si>
  <si>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</si>
  <si>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</si>
  <si>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</si>
  <si>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</si>
  <si>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</si>
  <si>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</si>
  <si>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</si>
  <si>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</si>
  <si>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</si>
  <si>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</si>
  <si>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</si>
  <si>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</si>
  <si>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</si>
  <si>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</si>
  <si>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</si>
  <si>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</si>
  <si>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</si>
  <si>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</si>
  <si>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</si>
  <si>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</si>
  <si>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</si>
  <si>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</si>
  <si>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</si>
  <si>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</si>
  <si>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</si>
  <si>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</si>
  <si>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</si>
  <si>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</si>
  <si>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</si>
  <si>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</si>
  <si>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</si>
  <si>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</si>
  <si>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</si>
  <si>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</si>
  <si>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</si>
  <si>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</si>
  <si>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</si>
  <si>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</si>
  <si>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</si>
  <si>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</si>
  <si>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</si>
  <si>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</si>
  <si>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</si>
  <si>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</si>
  <si>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</si>
  <si>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</si>
  <si>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</si>
  <si>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</si>
  <si>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</si>
  <si>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</si>
  <si>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</si>
  <si>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</si>
  <si>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</si>
  <si>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</si>
  <si>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</si>
  <si>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</si>
  <si>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</si>
  <si>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</si>
  <si>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</si>
  <si>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</si>
  <si>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</si>
  <si>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</si>
  <si>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</si>
  <si>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</si>
  <si>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</si>
  <si>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</si>
  <si>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</si>
  <si>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</si>
  <si>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</si>
  <si>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</si>
  <si>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</si>
  <si>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</si>
  <si>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</si>
  <si>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</si>
  <si>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</si>
  <si>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</si>
  <si>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</si>
  <si>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</si>
  <si>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</si>
  <si>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</si>
  <si>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</si>
  <si>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</si>
  <si>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</si>
  <si>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</si>
  <si>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</si>
  <si>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</si>
  <si>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</si>
  <si>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</si>
  <si>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</si>
  <si>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</si>
  <si>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</si>
  <si>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</si>
  <si>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</si>
  <si>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</si>
  <si>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</si>
  <si>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</si>
  <si>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</si>
  <si>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</si>
  <si>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</si>
  <si>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</si>
  <si>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</si>
  <si>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</si>
  <si>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</si>
  <si>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</si>
  <si>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</si>
  <si>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</si>
  <si>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</si>
  <si>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</si>
  <si>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</si>
  <si>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</si>
  <si>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</si>
  <si>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</si>
  <si>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</si>
  <si>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</si>
  <si>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</si>
  <si>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</si>
  <si>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</si>
  <si>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</si>
  <si>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</si>
  <si>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</si>
  <si>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</si>
  <si>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</si>
  <si>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</si>
  <si>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</si>
  <si>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</si>
  <si>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</si>
  <si>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</si>
  <si>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</si>
  <si>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</si>
  <si>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</si>
  <si>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</si>
  <si>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</si>
  <si>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</si>
  <si>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</si>
  <si>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</si>
  <si>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</si>
  <si>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</si>
  <si>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</si>
  <si>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</si>
  <si>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</si>
  <si>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</si>
  <si>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</si>
  <si>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</si>
  <si>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</si>
  <si>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</si>
  <si>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</si>
  <si>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</si>
  <si>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</si>
  <si>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</si>
  <si>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</si>
  <si>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</si>
  <si>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</si>
  <si>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</si>
  <si>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</si>
  <si>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</si>
  <si>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</si>
  <si>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</si>
  <si>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</si>
  <si>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</si>
  <si>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</si>
  <si>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</si>
  <si>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</si>
  <si>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</si>
  <si>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</si>
  <si>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</si>
  <si>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</si>
  <si>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</si>
  <si>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</si>
  <si>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</si>
  <si>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</si>
  <si>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</si>
  <si>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</si>
  <si>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</si>
  <si>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</si>
  <si>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</si>
  <si>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</si>
  <si>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</si>
  <si>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</si>
  <si>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</si>
  <si>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</si>
  <si>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</si>
  <si>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</si>
  <si>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</si>
  <si>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</si>
  <si>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</si>
  <si>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</si>
  <si>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</si>
  <si>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</si>
  <si>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</si>
  <si>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</si>
  <si>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</si>
  <si>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</si>
  <si>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</si>
  <si>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</si>
  <si>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</si>
  <si>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</si>
  <si>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</si>
  <si>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</si>
  <si>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</si>
  <si>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</si>
  <si>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</si>
  <si>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</si>
  <si>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</si>
  <si>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</si>
  <si>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</si>
  <si>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</si>
  <si>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</si>
  <si>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</si>
  <si>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</si>
  <si>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</si>
  <si>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</si>
  <si>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</si>
  <si>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</si>
  <si>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</si>
  <si>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</si>
  <si>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</si>
  <si>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</si>
  <si>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</si>
  <si>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</si>
  <si>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</si>
  <si>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</si>
  <si>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</si>
  <si>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</si>
  <si>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</si>
  <si>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</si>
  <si>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</si>
  <si>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</si>
  <si>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</si>
  <si>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</si>
  <si>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</si>
  <si>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</si>
  <si>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</si>
  <si>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</si>
  <si>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</si>
  <si>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</si>
  <si>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</si>
  <si>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</si>
  <si>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</si>
  <si>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</si>
  <si>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</si>
  <si>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</si>
  <si>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</si>
  <si>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</si>
  <si>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</si>
  <si>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</si>
  <si>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</si>
  <si>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</si>
  <si>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</si>
  <si>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</si>
  <si>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</si>
  <si>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</si>
  <si>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</si>
  <si>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</si>
  <si>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</si>
  <si>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</si>
  <si>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</si>
  <si>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</si>
  <si>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</si>
  <si>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</si>
  <si>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</si>
  <si>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</si>
  <si>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</si>
  <si>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</si>
  <si>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</si>
  <si>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</si>
  <si>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</si>
  <si>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</si>
  <si>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</si>
  <si>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</si>
  <si>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</si>
  <si>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</si>
  <si>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</si>
  <si>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</si>
  <si>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</si>
  <si>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</si>
  <si>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</si>
  <si>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</si>
  <si>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</si>
  <si>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</si>
  <si>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</si>
  <si>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</si>
  <si>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</si>
  <si>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</si>
  <si>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</si>
  <si>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</si>
  <si>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</si>
  <si>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</si>
  <si>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</si>
  <si>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</si>
  <si>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</si>
  <si>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</si>
  <si>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</si>
  <si>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</si>
  <si>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</si>
  <si>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</si>
  <si>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</si>
  <si>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</si>
  <si>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</si>
  <si>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</si>
  <si>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</si>
  <si>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</si>
  <si>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</si>
  <si>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</si>
  <si>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</si>
  <si>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</si>
  <si>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</si>
  <si>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</si>
  <si>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</si>
  <si>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</si>
  <si>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</si>
  <si>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</si>
  <si>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</si>
  <si>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</si>
  <si>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</si>
  <si>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</si>
  <si>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</si>
  <si>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</si>
  <si>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</si>
  <si>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</si>
  <si>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</si>
  <si>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</si>
  <si>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</si>
  <si>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</si>
  <si>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</si>
  <si>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</si>
  <si>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</si>
  <si>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</si>
  <si>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</si>
  <si>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</si>
  <si>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</si>
  <si>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</si>
  <si>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</si>
  <si>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</si>
  <si>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</si>
  <si>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</si>
  <si>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</si>
  <si>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</si>
  <si>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</si>
  <si>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</si>
  <si>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</si>
  <si>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</si>
  <si>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</si>
  <si>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</si>
  <si>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</si>
  <si>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</si>
  <si>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</si>
  <si>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</si>
  <si>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</si>
  <si>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</si>
  <si>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</si>
  <si>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</si>
  <si>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</si>
  <si>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</si>
  <si>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</si>
  <si>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</si>
  <si>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</si>
  <si>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</si>
  <si>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</si>
  <si>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</si>
  <si>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</si>
  <si>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</si>
  <si>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</si>
  <si>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</si>
  <si>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</si>
  <si>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</si>
  <si>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</si>
  <si>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</si>
  <si>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</si>
  <si>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</si>
  <si>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</si>
  <si>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</si>
  <si>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</si>
  <si>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</si>
  <si>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</si>
  <si>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</si>
  <si>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</si>
  <si>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</si>
  <si>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</si>
  <si>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</si>
  <si>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</si>
  <si>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</si>
  <si>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</si>
  <si>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</si>
  <si>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</si>
  <si>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</si>
  <si>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</si>
  <si>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</si>
  <si>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</si>
  <si>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</si>
  <si>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</si>
  <si>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</si>
  <si>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</si>
  <si>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</si>
  <si>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</si>
  <si>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</si>
  <si>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</si>
  <si>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</si>
  <si>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</si>
  <si>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</si>
  <si>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</si>
  <si>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</si>
  <si>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</si>
  <si>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</si>
  <si>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</si>
  <si>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</si>
  <si>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</si>
  <si>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</si>
  <si>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</si>
  <si>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</si>
  <si>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</si>
  <si>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</si>
  <si>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</si>
  <si>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</si>
  <si>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</si>
  <si>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</si>
  <si>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</si>
  <si>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</si>
  <si>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</si>
  <si>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</si>
  <si>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</si>
  <si>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</si>
  <si>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</si>
  <si>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</si>
  <si>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</si>
  <si>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</si>
  <si>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</si>
  <si>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</si>
  <si>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</si>
  <si>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</si>
  <si>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</si>
  <si>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</si>
  <si>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</si>
  <si>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</si>
  <si>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</si>
  <si>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</si>
  <si>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</si>
  <si>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</si>
  <si>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</si>
  <si>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</si>
  <si>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</si>
  <si>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</si>
  <si>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</si>
  <si>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</si>
  <si>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</si>
  <si>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</si>
  <si>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</si>
  <si>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</si>
  <si>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</si>
  <si>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</si>
  <si>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</si>
  <si>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</si>
  <si>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</si>
  <si>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</si>
  <si>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</si>
  <si>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</si>
  <si>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</si>
  <si>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</si>
  <si>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</si>
  <si>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</si>
  <si>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</si>
  <si>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</si>
  <si>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</si>
  <si>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</si>
  <si>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</si>
  <si>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</si>
  <si>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</si>
  <si>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</si>
  <si>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</si>
  <si>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</si>
  <si>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</si>
  <si>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</si>
  <si>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</si>
  <si>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</si>
  <si>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</si>
  <si>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</si>
  <si>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</si>
  <si>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</si>
  <si>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</si>
  <si>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</si>
  <si>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</si>
  <si>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</si>
  <si>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</si>
  <si>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</si>
  <si>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</si>
  <si>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</si>
  <si>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</si>
  <si>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</si>
  <si>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</si>
  <si>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</si>
  <si>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</si>
  <si>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</si>
  <si>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</si>
  <si>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</si>
  <si>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</si>
  <si>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</si>
  <si>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</si>
  <si>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</si>
  <si>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</si>
  <si>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</si>
  <si>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</si>
  <si>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</si>
  <si>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</si>
  <si>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</si>
  <si>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</si>
  <si>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</si>
  <si>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</si>
  <si>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</si>
  <si>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</si>
  <si>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</si>
  <si>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</si>
  <si>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</si>
  <si>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</si>
  <si>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</si>
  <si>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</si>
  <si>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</si>
  <si>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</si>
  <si>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</si>
  <si>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</si>
  <si>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</si>
  <si>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</si>
  <si>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</si>
  <si>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</si>
  <si>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</si>
  <si>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</si>
  <si>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</si>
  <si>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</si>
  <si>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</si>
  <si>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</si>
  <si>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</si>
  <si>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</si>
  <si>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</si>
  <si>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</si>
  <si>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</si>
  <si>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</si>
  <si>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</si>
  <si>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</si>
  <si>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</si>
  <si>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</si>
  <si>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</si>
  <si>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</si>
  <si>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</si>
  <si>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</si>
  <si>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</si>
  <si>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</si>
  <si>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</si>
  <si>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</si>
  <si>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</si>
  <si>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</si>
  <si>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</si>
  <si>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</si>
  <si>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</si>
  <si>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</si>
  <si>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</si>
  <si>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</si>
  <si>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</si>
  <si>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</si>
  <si>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</si>
  <si>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</si>
  <si>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</si>
  <si>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</si>
  <si>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</si>
  <si>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</si>
  <si>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</si>
  <si>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</si>
  <si>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</si>
  <si>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</si>
  <si>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</si>
  <si>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</si>
  <si>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</si>
  <si>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</si>
  <si>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</si>
  <si>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</si>
  <si>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</si>
  <si>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</si>
  <si>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</si>
  <si>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</si>
  <si>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</si>
  <si>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</si>
  <si>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</si>
  <si>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</si>
  <si>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</si>
  <si>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</si>
  <si>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</si>
  <si>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</si>
  <si>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</si>
  <si>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</si>
  <si>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</si>
  <si>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</si>
  <si>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</si>
  <si>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</si>
  <si>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</si>
  <si>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</si>
  <si>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</si>
  <si>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</si>
  <si>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</si>
  <si>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</si>
  <si>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</si>
  <si>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</si>
  <si>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</si>
  <si>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</si>
  <si>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</si>
  <si>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</si>
  <si>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</si>
  <si>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</si>
  <si>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</si>
  <si>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</si>
  <si>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</si>
  <si>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</si>
  <si>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</si>
  <si>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</si>
  <si>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</si>
  <si>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</si>
  <si>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</si>
  <si>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</si>
  <si>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</si>
  <si>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</si>
  <si>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</si>
  <si>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</si>
  <si>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</si>
  <si>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</si>
  <si>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</si>
  <si>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</si>
  <si>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</si>
  <si>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</si>
  <si>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</si>
  <si>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</si>
  <si>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</si>
  <si>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</si>
  <si>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</si>
  <si>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</si>
  <si>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</si>
  <si>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</si>
  <si>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</si>
  <si>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</si>
  <si>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</si>
  <si>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</si>
  <si>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</si>
  <si>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</si>
  <si>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</si>
  <si>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</si>
  <si>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</si>
  <si>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</si>
  <si>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</si>
  <si>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</si>
  <si>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</si>
  <si>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</si>
  <si>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</si>
  <si>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</si>
  <si>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</si>
  <si>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</si>
  <si>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</si>
  <si>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</si>
  <si>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</si>
  <si>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</si>
  <si>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</si>
  <si>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</si>
  <si>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</si>
  <si>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</si>
  <si>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</si>
  <si>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</si>
  <si>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</si>
  <si>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</si>
  <si>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</si>
  <si>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</si>
  <si>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</si>
  <si>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</si>
  <si>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</si>
  <si>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</si>
  <si>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</si>
  <si>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</si>
  <si>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</si>
  <si>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</si>
  <si>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</si>
  <si>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</si>
  <si>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</si>
  <si>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</si>
  <si>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</si>
  <si>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</si>
  <si>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</si>
  <si>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</si>
  <si>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</si>
  <si>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</si>
  <si>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</si>
  <si>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</si>
  <si>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</si>
  <si>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</si>
  <si>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</si>
  <si>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</si>
  <si>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</si>
  <si>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</si>
  <si>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</si>
  <si>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</si>
  <si>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</si>
  <si>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</si>
  <si>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</si>
  <si>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</si>
  <si>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</si>
  <si>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</si>
  <si>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</si>
  <si>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</si>
  <si>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</si>
  <si>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</si>
  <si>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</si>
  <si>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</si>
  <si>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</si>
  <si>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</si>
  <si>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</si>
  <si>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</si>
  <si>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</si>
  <si>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</si>
  <si>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</si>
  <si>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</si>
  <si>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</si>
  <si>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</si>
  <si>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</si>
  <si>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</si>
  <si>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</si>
  <si>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</si>
  <si>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</si>
  <si>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</si>
  <si>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</si>
  <si>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</si>
  <si>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</si>
  <si>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</si>
  <si>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</si>
  <si>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</si>
  <si>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</si>
  <si>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</si>
  <si>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</si>
  <si>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</si>
  <si>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</si>
  <si>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</si>
  <si>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</si>
  <si>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</si>
  <si>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</si>
  <si>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</si>
  <si>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</si>
  <si>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</si>
  <si>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</si>
  <si>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</si>
  <si>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</si>
  <si>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</si>
  <si>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</si>
  <si>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</si>
  <si>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</si>
  <si>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</si>
  <si>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</si>
  <si>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</si>
  <si>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</si>
  <si>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</si>
  <si>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</si>
  <si>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</si>
  <si>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</si>
  <si>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</si>
  <si>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</si>
  <si>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</si>
  <si>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</si>
  <si>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</si>
  <si>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</si>
  <si>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</si>
  <si>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</si>
  <si>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</si>
  <si>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</si>
  <si>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</si>
  <si>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</si>
  <si>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</si>
  <si>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</si>
  <si>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</si>
  <si>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</si>
  <si>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</si>
  <si>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</si>
  <si>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</si>
  <si>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</si>
  <si>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</si>
  <si>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</si>
  <si>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</si>
  <si>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</si>
  <si>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</si>
  <si>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</si>
  <si>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</si>
  <si>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</si>
  <si>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</si>
  <si>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</si>
  <si>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</si>
  <si>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</si>
  <si>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</si>
  <si>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</si>
  <si>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</si>
  <si>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</si>
  <si>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</si>
  <si>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</si>
  <si>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</si>
  <si>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</si>
  <si>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</si>
  <si>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</si>
  <si>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</si>
  <si>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</si>
  <si>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</si>
  <si>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</si>
  <si>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</si>
  <si>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</si>
  <si>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</si>
  <si>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</si>
  <si>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</si>
  <si>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</si>
  <si>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</si>
  <si>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</si>
  <si>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</si>
  <si>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</si>
  <si>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</si>
  <si>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</si>
  <si>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</si>
  <si>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</si>
  <si>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</si>
  <si>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</si>
  <si>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</si>
  <si>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</si>
  <si>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</si>
  <si>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</si>
  <si>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</si>
  <si>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</si>
  <si>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</si>
  <si>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</si>
  <si>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</si>
  <si>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</si>
  <si>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</si>
  <si>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</si>
  <si>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</si>
  <si>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</si>
  <si>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</si>
  <si>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</si>
  <si>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</si>
  <si>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</si>
  <si>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</si>
  <si>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</si>
  <si>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</si>
  <si>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</si>
  <si>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</si>
  <si>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</si>
  <si>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</si>
  <si>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</si>
  <si>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</si>
  <si>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</si>
  <si>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</si>
  <si>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</si>
  <si>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</si>
  <si>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</si>
  <si>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</si>
  <si>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</si>
  <si>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</si>
  <si>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</si>
  <si>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</si>
  <si>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</si>
  <si>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</si>
  <si>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</si>
  <si>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</si>
  <si>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</si>
  <si>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</si>
  <si>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</si>
  <si>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</si>
  <si>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</si>
  <si>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</si>
  <si>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</si>
  <si>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</si>
  <si>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</si>
  <si>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</si>
  <si>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</si>
  <si>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</si>
  <si>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</si>
  <si>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</si>
  <si>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</si>
  <si>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</si>
  <si>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</si>
  <si>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</si>
  <si>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</si>
  <si>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</si>
  <si>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</si>
  <si>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</si>
  <si>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</si>
  <si>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</si>
  <si>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</si>
  <si>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</si>
  <si>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</si>
  <si>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</si>
  <si>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</si>
  <si>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</si>
  <si>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</si>
  <si>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</si>
  <si>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</si>
  <si>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</si>
  <si>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</si>
  <si>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</si>
  <si>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</si>
  <si>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</si>
  <si>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</si>
  <si>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</si>
  <si>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</si>
  <si>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</si>
  <si>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</si>
  <si>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</si>
  <si>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</si>
  <si>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</si>
  <si>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</si>
  <si>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</si>
  <si>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</si>
  <si>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</si>
  <si>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</si>
  <si>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</si>
  <si>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</si>
  <si>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</si>
  <si>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</si>
  <si>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</si>
  <si>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</si>
  <si>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</si>
  <si>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</si>
  <si>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</si>
  <si>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</si>
  <si>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</si>
  <si>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</si>
  <si>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</si>
  <si>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</si>
  <si>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</si>
  <si>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</si>
  <si>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</si>
  <si>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</si>
  <si>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</si>
  <si>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</si>
  <si>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</si>
  <si>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</si>
  <si>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</si>
  <si>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</si>
  <si>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</si>
  <si>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</si>
  <si>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</si>
  <si>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</si>
  <si>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</si>
  <si>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</si>
  <si>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</si>
  <si>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</si>
  <si>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</si>
  <si>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</si>
  <si>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</si>
  <si>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</si>
  <si>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</si>
  <si>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</si>
  <si>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</si>
  <si>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</si>
  <si>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</si>
  <si>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</si>
  <si>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</si>
  <si>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</si>
  <si>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</si>
  <si>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</si>
  <si>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</si>
  <si>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</si>
  <si>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</si>
  <si>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</si>
  <si>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</si>
  <si>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</si>
  <si>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</si>
  <si>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</si>
  <si>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</si>
  <si>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</si>
  <si>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</si>
  <si>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</si>
  <si>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</si>
  <si>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</si>
  <si>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</si>
  <si>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</si>
  <si>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</si>
  <si>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</si>
  <si>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</si>
  <si>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</si>
  <si>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</si>
  <si>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</si>
  <si>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</si>
  <si>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</si>
  <si>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</si>
  <si>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</si>
  <si>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</si>
  <si>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</si>
  <si>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</si>
  <si>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</si>
  <si>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</si>
  <si>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</si>
  <si>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</si>
  <si>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</si>
  <si>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</si>
  <si>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</si>
  <si>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</si>
  <si>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</si>
  <si>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</si>
  <si>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</si>
  <si>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</si>
  <si>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</si>
  <si>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</si>
  <si>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</si>
  <si>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</si>
  <si>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</si>
  <si>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</si>
  <si>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</si>
  <si>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</si>
  <si>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</si>
  <si>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</si>
  <si>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</si>
  <si>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</si>
  <si>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</si>
  <si>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</si>
  <si>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</si>
  <si>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</si>
  <si>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</si>
  <si>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</si>
  <si>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</si>
  <si>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</si>
  <si>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</si>
  <si>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</si>
  <si>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</si>
  <si>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</si>
  <si>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</si>
  <si>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</si>
  <si>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</si>
  <si>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</si>
  <si>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</si>
  <si>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</si>
  <si>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</si>
  <si>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</si>
  <si>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</si>
  <si>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</si>
  <si>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</si>
  <si>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</si>
  <si>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</si>
  <si>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</si>
  <si>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</si>
  <si>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</si>
  <si>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</si>
  <si>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</si>
  <si>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</si>
  <si>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</si>
  <si>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</si>
  <si>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</si>
  <si>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</si>
  <si>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</si>
  <si>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</si>
  <si>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</si>
  <si>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</si>
  <si>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</si>
  <si>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</si>
  <si>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</si>
  <si>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</si>
  <si>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</si>
  <si>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</si>
  <si>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</si>
  <si>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</si>
  <si>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</si>
  <si>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</si>
  <si>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</si>
  <si>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</si>
  <si>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</si>
  <si>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</si>
  <si>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</si>
  <si>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</si>
  <si>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</si>
  <si>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</si>
  <si>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</si>
  <si>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</si>
  <si>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</si>
  <si>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</si>
  <si>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</si>
  <si>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</si>
  <si>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</si>
  <si>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</si>
  <si>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</si>
  <si>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</si>
  <si>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</si>
  <si>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</si>
  <si>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</si>
  <si>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</si>
  <si>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</si>
  <si>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</si>
  <si>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</si>
  <si>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</si>
  <si>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</si>
  <si>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</si>
  <si>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</si>
  <si>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</si>
  <si>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</si>
  <si>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</si>
  <si>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</si>
  <si>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</si>
  <si>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</si>
  <si>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</si>
  <si>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</si>
  <si>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</si>
  <si>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</si>
  <si>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</si>
  <si>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</si>
  <si>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</si>
  <si>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</si>
  <si>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</si>
  <si>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</si>
  <si>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</si>
  <si>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</si>
  <si>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</si>
  <si>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</si>
  <si>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</si>
  <si>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</si>
  <si>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</si>
  <si>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</si>
  <si>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</si>
  <si>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</si>
  <si>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</si>
  <si>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</si>
  <si>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</si>
  <si>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</si>
  <si>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</si>
  <si>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</si>
  <si>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</si>
  <si>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</si>
  <si>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</si>
  <si>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</si>
  <si>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</si>
  <si>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</si>
  <si>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</si>
  <si>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</si>
  <si>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</si>
  <si>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</si>
  <si>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</si>
  <si>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</si>
  <si>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</si>
  <si>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</si>
  <si>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</si>
  <si>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</si>
  <si>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</si>
  <si>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</si>
  <si>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</si>
  <si>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</si>
  <si>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</si>
  <si>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</si>
  <si>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</si>
  <si>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</si>
  <si>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</si>
  <si>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</si>
  <si>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</si>
  <si>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</si>
  <si>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</si>
  <si>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</si>
  <si>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</si>
  <si>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</si>
  <si>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</si>
  <si>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</si>
  <si>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</si>
  <si>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</si>
  <si>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</si>
  <si>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</si>
  <si>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</si>
  <si>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</si>
  <si>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</si>
  <si>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</si>
  <si>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</si>
  <si>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</si>
  <si>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</si>
  <si>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</si>
  <si>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</si>
  <si>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</si>
  <si>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</si>
  <si>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</si>
  <si>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</si>
  <si>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</si>
  <si>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</si>
  <si>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</si>
  <si>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</si>
  <si>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</si>
  <si>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</si>
  <si>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</si>
  <si>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</si>
  <si>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</si>
  <si>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</si>
  <si>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</si>
  <si>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</si>
  <si>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</si>
  <si>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</si>
  <si>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</si>
  <si>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</si>
  <si>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</si>
  <si>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</si>
  <si>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</si>
  <si>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</si>
  <si>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</si>
  <si>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</si>
  <si>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</si>
  <si>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</si>
  <si>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</si>
  <si>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</si>
  <si>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</si>
  <si>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</si>
  <si>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</si>
  <si>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</si>
  <si>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</si>
  <si>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</si>
  <si>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</si>
  <si>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</si>
  <si>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</si>
  <si>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</si>
  <si>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</si>
  <si>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</si>
  <si>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</si>
  <si>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</si>
  <si>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</si>
  <si>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</si>
  <si>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</si>
  <si>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</si>
  <si>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</si>
  <si>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</si>
  <si>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</si>
  <si>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</si>
  <si>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</si>
  <si>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</si>
  <si>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</si>
  <si>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</si>
  <si>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</si>
  <si>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</si>
  <si>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</si>
  <si>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</si>
  <si>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</si>
  <si>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</si>
  <si>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</si>
  <si>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</si>
  <si>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</si>
  <si>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</si>
  <si>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</si>
  <si>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</si>
  <si>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</si>
  <si>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</si>
  <si>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</si>
  <si>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</si>
  <si>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</si>
  <si>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</si>
  <si>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</si>
  <si>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</si>
  <si>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</si>
  <si>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</si>
  <si>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</si>
  <si>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</si>
  <si>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</si>
  <si>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</si>
  <si>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</si>
  <si>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</si>
  <si>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</si>
  <si>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</si>
  <si>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</si>
  <si>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</si>
  <si>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</si>
  <si>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</si>
  <si>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</si>
  <si>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</si>
  <si>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</si>
  <si>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</si>
  <si>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</si>
  <si>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</si>
  <si>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</si>
  <si>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</si>
  <si>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</si>
  <si>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</si>
  <si>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</si>
  <si>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</si>
  <si>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</si>
  <si>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</si>
  <si>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</si>
  <si>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</si>
  <si>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</si>
  <si>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</si>
  <si>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</si>
  <si>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</si>
  <si>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</si>
  <si>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</si>
  <si>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</si>
  <si>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</si>
  <si>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</si>
  <si>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</si>
  <si>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</si>
  <si>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</si>
  <si>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</si>
  <si>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</si>
  <si>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</si>
  <si>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</si>
  <si>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</si>
  <si>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</si>
  <si>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</si>
  <si>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</si>
  <si>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</si>
  <si>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</si>
  <si>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</si>
  <si>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</si>
  <si>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</si>
  <si>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</si>
  <si>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</si>
  <si>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</si>
  <si>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</si>
  <si>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</si>
  <si>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</si>
  <si>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</si>
  <si>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</si>
  <si>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</si>
  <si>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</si>
  <si>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</si>
  <si>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</si>
  <si>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</si>
  <si>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</si>
  <si>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</si>
  <si>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</si>
  <si>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</si>
  <si>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</si>
  <si>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</si>
  <si>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</si>
  <si>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</si>
  <si>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</si>
  <si>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</si>
  <si>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</si>
  <si>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</si>
  <si>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</si>
  <si>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</si>
  <si>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</si>
  <si>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</si>
  <si>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</si>
  <si>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</si>
  <si>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</si>
  <si>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</si>
  <si>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</si>
  <si>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</si>
  <si>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</si>
  <si>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</si>
  <si>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</si>
  <si>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</si>
  <si>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</si>
  <si>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</si>
  <si>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</si>
  <si>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</si>
  <si>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</si>
  <si>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</si>
  <si>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</si>
  <si>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</si>
  <si>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</si>
  <si>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</si>
  <si>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</si>
  <si>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</si>
  <si>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</si>
  <si>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</si>
  <si>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</si>
  <si>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</si>
  <si>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</si>
  <si>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</si>
  <si>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</si>
  <si>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</si>
  <si>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</si>
  <si>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</si>
  <si>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</si>
  <si>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</si>
  <si>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</si>
  <si>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</si>
  <si>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</si>
  <si>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</si>
  <si>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</si>
  <si>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</si>
  <si>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</si>
  <si>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</si>
  <si>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</si>
  <si>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</si>
  <si>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</si>
  <si>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</si>
  <si>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</si>
  <si>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</si>
  <si>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</si>
  <si>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</si>
  <si>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</si>
  <si>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</si>
  <si>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</si>
  <si>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</si>
  <si>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</si>
  <si>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</si>
  <si>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</si>
  <si>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</si>
  <si>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</si>
  <si>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</si>
  <si>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</si>
  <si>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</si>
  <si>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</si>
  <si>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</si>
  <si>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</si>
  <si>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</si>
  <si>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</si>
  <si>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</si>
  <si>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</si>
  <si>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</si>
  <si>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</si>
  <si>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</si>
  <si>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</si>
  <si>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</si>
  <si>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</si>
  <si>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</si>
  <si>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</si>
  <si>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</si>
  <si>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</si>
  <si>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</si>
  <si>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</si>
  <si>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</si>
  <si>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</si>
  <si>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</si>
  <si>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</si>
  <si>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</si>
  <si>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</si>
  <si>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</si>
  <si>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</si>
  <si>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</si>
  <si>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</si>
  <si>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</si>
  <si>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</si>
  <si>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</si>
  <si>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</si>
  <si>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</si>
  <si>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</si>
  <si>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</si>
  <si>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</si>
  <si>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</si>
  <si>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</si>
  <si>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</si>
  <si>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</si>
  <si>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</si>
  <si>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</si>
  <si>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</si>
  <si>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</si>
  <si>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</si>
  <si>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</si>
  <si>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</si>
  <si>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</si>
  <si>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</si>
  <si>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</si>
  <si>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</si>
  <si>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</si>
  <si>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</si>
  <si>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</si>
  <si>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</si>
  <si>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</si>
  <si>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</si>
  <si>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</si>
  <si>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</si>
  <si>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</si>
  <si>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</si>
  <si>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</si>
  <si>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</si>
  <si>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</si>
  <si>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</si>
  <si>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</si>
  <si>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</si>
  <si>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</si>
  <si>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</si>
  <si>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</si>
  <si>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</si>
  <si>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</si>
  <si>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</si>
  <si>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</si>
  <si>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</si>
  <si>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</si>
  <si>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</si>
  <si>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</si>
  <si>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</si>
  <si>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</si>
  <si>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</si>
  <si>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</si>
  <si>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</si>
  <si>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</si>
  <si>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</si>
  <si>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</si>
  <si>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</si>
  <si>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</si>
  <si>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</si>
  <si>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</si>
  <si>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</si>
  <si>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</si>
  <si>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</si>
  <si>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</si>
  <si>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</si>
  <si>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</si>
  <si>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</si>
  <si>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</si>
  <si>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</si>
  <si>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</si>
  <si>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</si>
  <si>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</si>
  <si>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</si>
  <si>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</si>
  <si>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</si>
  <si>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</si>
  <si>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</si>
  <si>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</si>
  <si>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</si>
  <si>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</si>
  <si>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</si>
  <si>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</si>
  <si>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</si>
  <si>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</si>
  <si>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</si>
  <si>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</si>
  <si>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</si>
  <si>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</si>
  <si>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</si>
  <si>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</si>
  <si>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</si>
  <si>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</si>
  <si>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</si>
  <si>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</si>
  <si>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</si>
  <si>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</si>
  <si>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</si>
  <si>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</si>
  <si>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</si>
  <si>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</si>
  <si>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</si>
  <si>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</si>
  <si>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</si>
  <si>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</si>
  <si>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</si>
  <si>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</si>
  <si>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</si>
  <si>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</si>
  <si>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</si>
  <si>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</si>
  <si>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</si>
  <si>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</si>
  <si>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</si>
  <si>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</si>
  <si>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</si>
  <si>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</si>
  <si>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</si>
  <si>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</si>
  <si>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</si>
  <si>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</si>
  <si>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</si>
  <si>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</si>
  <si>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</si>
  <si>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</si>
  <si>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</si>
  <si>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</si>
  <si>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</si>
  <si>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</si>
  <si>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</si>
  <si>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</si>
  <si>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</si>
  <si>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</si>
  <si>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</si>
  <si>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</si>
  <si>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</si>
  <si>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</si>
  <si>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</si>
  <si>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</si>
  <si>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</si>
  <si>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</si>
  <si>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</si>
  <si>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</si>
  <si>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</si>
  <si>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</si>
  <si>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</si>
  <si>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</si>
  <si>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</si>
  <si>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</si>
  <si>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</si>
  <si>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</si>
  <si>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</si>
  <si>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</si>
  <si>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</si>
  <si>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</si>
  <si>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</si>
  <si>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</si>
  <si>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</si>
  <si>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</si>
  <si>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</si>
  <si>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</si>
  <si>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</si>
  <si>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</si>
  <si>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</si>
  <si>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</si>
  <si>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</si>
  <si>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</si>
  <si>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</si>
  <si>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</si>
  <si>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</si>
  <si>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</si>
  <si>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</si>
  <si>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</si>
  <si>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</si>
  <si>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</si>
  <si>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</si>
  <si>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</si>
  <si>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</si>
  <si>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</si>
  <si>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</si>
  <si>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</si>
  <si>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</si>
  <si>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</si>
  <si>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</si>
  <si>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</si>
  <si>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</si>
  <si>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</si>
  <si>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</si>
  <si>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</si>
  <si>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</si>
  <si>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</si>
  <si>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</si>
  <si>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</si>
  <si>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</si>
  <si>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</si>
  <si>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</si>
  <si>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</si>
  <si>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</si>
  <si>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</si>
  <si>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</si>
  <si>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</si>
  <si>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</si>
  <si>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</si>
  <si>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</si>
  <si>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</si>
  <si>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</si>
  <si>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</si>
  <si>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</si>
  <si>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</si>
  <si>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</si>
  <si>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</si>
  <si>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</si>
  <si>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</si>
  <si>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</si>
  <si>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</si>
  <si>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</si>
  <si>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</si>
  <si>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</si>
  <si>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</si>
  <si>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</si>
  <si>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</si>
  <si>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</si>
  <si>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</si>
  <si>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</si>
  <si>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</si>
  <si>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</si>
  <si>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</si>
  <si>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</si>
  <si>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</si>
  <si>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</si>
  <si>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</si>
  <si>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</si>
  <si>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</si>
  <si>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</si>
  <si>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</si>
  <si>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</si>
  <si>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</si>
  <si>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</si>
  <si>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</si>
  <si>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</si>
  <si>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</si>
  <si>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</si>
  <si>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</si>
  <si>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</si>
  <si>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</si>
  <si>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</si>
  <si>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</si>
  <si>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</si>
  <si>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</si>
  <si>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</si>
  <si>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</si>
  <si>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</si>
  <si>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</si>
  <si>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</si>
  <si>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</si>
  <si>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</si>
  <si>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</si>
  <si>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</si>
  <si>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</si>
  <si>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</si>
  <si>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</si>
  <si>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</si>
  <si>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</si>
  <si>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</si>
  <si>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</si>
  <si>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</si>
  <si>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</si>
  <si>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</si>
  <si>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</si>
  <si>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</si>
  <si>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</si>
  <si>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</si>
  <si>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</si>
  <si>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</si>
  <si>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</si>
  <si>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</si>
  <si>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</si>
  <si>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</si>
  <si>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</si>
  <si>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</si>
  <si>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</si>
  <si>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</si>
  <si>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</si>
  <si>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</si>
  <si>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</si>
  <si>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</si>
  <si>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</si>
  <si>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</si>
  <si>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</si>
  <si>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</si>
  <si>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</si>
  <si>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</si>
  <si>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</si>
  <si>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</si>
  <si>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</si>
  <si>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</si>
  <si>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</si>
  <si>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</si>
  <si>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</si>
  <si>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</si>
  <si>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</si>
  <si>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</si>
  <si>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</si>
  <si>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</si>
  <si>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</si>
  <si>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</si>
  <si>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</si>
  <si>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</si>
  <si>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</si>
  <si>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</si>
  <si>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</si>
  <si>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</si>
  <si>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</si>
  <si>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</si>
  <si>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</si>
  <si>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</si>
  <si>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</si>
  <si>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</si>
  <si>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</si>
  <si>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</si>
  <si>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</si>
  <si>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</si>
  <si>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</si>
  <si>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</si>
  <si>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</si>
  <si>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</si>
  <si>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</si>
  <si>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</si>
  <si>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</si>
  <si>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</si>
  <si>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</si>
  <si>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</si>
  <si>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</si>
  <si>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</si>
  <si>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</si>
  <si>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</si>
  <si>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</si>
  <si>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</si>
  <si>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</si>
  <si>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</si>
  <si>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</si>
  <si>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</si>
  <si>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</si>
  <si>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</si>
  <si>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</si>
  <si>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</si>
  <si>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</si>
  <si>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</si>
  <si>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</si>
  <si>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</si>
  <si>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</si>
  <si>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</si>
  <si>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</si>
  <si>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</si>
  <si>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</si>
  <si>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</si>
  <si>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</si>
  <si>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</si>
  <si>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</si>
  <si>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</si>
  <si>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</si>
  <si>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</si>
  <si>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</si>
  <si>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</si>
  <si>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</si>
  <si>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</si>
  <si>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</si>
  <si>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</si>
  <si>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</si>
  <si>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</si>
  <si>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</si>
  <si>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</si>
  <si>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</si>
  <si>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</si>
  <si>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</si>
  <si>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</si>
  <si>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</si>
  <si>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</si>
  <si>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</si>
  <si>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</si>
  <si>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</si>
  <si>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</si>
  <si>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</si>
  <si>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</si>
  <si>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</si>
  <si>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</si>
  <si>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</si>
  <si>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</si>
  <si>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</si>
  <si>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</si>
  <si>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</si>
  <si>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</si>
  <si>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</si>
  <si>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</si>
  <si>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</si>
  <si>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</si>
  <si>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</si>
  <si>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</si>
  <si>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</si>
  <si>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</si>
  <si>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</si>
  <si>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</si>
  <si>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</si>
  <si>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</si>
  <si>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</si>
  <si>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</si>
  <si>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</si>
  <si>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</si>
  <si>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</si>
  <si>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</si>
  <si>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</si>
  <si>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</si>
  <si>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</si>
  <si>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</si>
  <si>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</si>
  <si>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</si>
  <si>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</si>
  <si>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</si>
  <si>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</si>
  <si>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</si>
  <si>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</si>
  <si>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</si>
  <si>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</si>
  <si>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</si>
  <si>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</si>
  <si>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</si>
  <si>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</si>
  <si>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</si>
  <si>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</si>
  <si>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</si>
  <si>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</si>
  <si>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</si>
  <si>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</si>
  <si>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</si>
  <si>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</si>
  <si>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</si>
  <si>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</si>
  <si>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</si>
  <si>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</si>
  <si>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</si>
  <si>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</si>
  <si>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</si>
  <si>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</si>
  <si>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</si>
  <si>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</si>
  <si>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</si>
  <si>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</si>
  <si>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</si>
  <si>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</si>
  <si>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</si>
  <si>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</si>
  <si>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</si>
  <si>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</si>
  <si>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</si>
  <si>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</si>
  <si>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</si>
  <si>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</si>
  <si>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</si>
  <si>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</si>
  <si>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</si>
  <si>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</si>
  <si>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</si>
  <si>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</si>
  <si>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</si>
  <si>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</si>
  <si>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</si>
  <si>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</si>
  <si>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</si>
  <si>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</si>
  <si>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</si>
  <si>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</si>
  <si>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</si>
  <si>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</si>
  <si>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</si>
  <si>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</si>
  <si>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</si>
  <si>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</si>
  <si>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</si>
  <si>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</si>
  <si>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</si>
  <si>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</si>
  <si>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</si>
  <si>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</si>
  <si>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</si>
  <si>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</si>
  <si>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</si>
  <si>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</si>
  <si>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</si>
  <si>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</si>
  <si>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</si>
  <si>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</si>
  <si>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</si>
  <si>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</si>
  <si>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</si>
  <si>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</si>
  <si>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</si>
  <si>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</si>
  <si>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</si>
  <si>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</si>
  <si>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</si>
  <si>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</si>
  <si>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</si>
  <si>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</si>
  <si>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</si>
  <si>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</si>
  <si>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</si>
  <si>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</si>
  <si>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</si>
  <si>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</si>
  <si>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</si>
  <si>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</si>
  <si>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</si>
  <si>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</si>
  <si>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</si>
  <si>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</si>
  <si>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</si>
  <si>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</si>
  <si>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</si>
  <si>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</si>
  <si>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</si>
  <si>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</si>
  <si>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</si>
  <si>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</si>
  <si>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</si>
  <si>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</si>
  <si>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</si>
  <si>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</si>
  <si>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</si>
  <si>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</si>
  <si>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</si>
  <si>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</si>
  <si>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</si>
  <si>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</si>
  <si>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</si>
  <si>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</si>
  <si>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</si>
  <si>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</si>
  <si>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</si>
  <si>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</si>
  <si>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</si>
  <si>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</si>
  <si>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</si>
  <si>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</si>
  <si>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</si>
  <si>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</si>
  <si>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</si>
  <si>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</si>
  <si>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</si>
  <si>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</si>
  <si>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</si>
  <si>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</si>
  <si>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</si>
  <si>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</si>
  <si>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</si>
  <si>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</si>
  <si>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</si>
  <si>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</si>
  <si>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</si>
  <si>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</si>
  <si>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</si>
  <si>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</si>
  <si>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</si>
  <si>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</si>
  <si>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</si>
  <si>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</si>
  <si>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</si>
  <si>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</si>
  <si>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</si>
  <si>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</si>
  <si>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</si>
  <si>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</si>
  <si>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</si>
  <si>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</si>
  <si>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</si>
  <si>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</si>
  <si>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</si>
  <si>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</si>
  <si>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</si>
  <si>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</si>
  <si>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</si>
  <si>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</si>
  <si>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</si>
  <si>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</si>
  <si>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</si>
  <si>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</si>
  <si>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</si>
  <si>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</si>
  <si>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</si>
  <si>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</si>
  <si>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</si>
  <si>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</si>
  <si>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</si>
  <si>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</si>
  <si>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</si>
  <si>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</si>
  <si>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</si>
  <si>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</si>
  <si>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</si>
  <si>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</si>
  <si>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</si>
  <si>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</si>
  <si>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</si>
  <si>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</si>
  <si>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</si>
  <si>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</si>
  <si>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</si>
  <si>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</si>
  <si>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</si>
  <si>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</si>
  <si>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</si>
  <si>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</si>
  <si>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</si>
  <si>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</si>
  <si>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</si>
  <si>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</si>
  <si>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</si>
  <si>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</si>
  <si>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</si>
  <si>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</si>
  <si>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</si>
  <si>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</si>
  <si>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</si>
  <si>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</si>
  <si>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</si>
  <si>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</si>
  <si>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</si>
  <si>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</si>
  <si>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</si>
  <si>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</si>
  <si>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</si>
  <si>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</si>
  <si>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</si>
  <si>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</si>
  <si>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</si>
  <si>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</si>
  <si>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</si>
  <si>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</si>
  <si>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</si>
  <si>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</si>
  <si>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</si>
  <si>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</si>
  <si>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</si>
  <si>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</si>
  <si>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</si>
  <si>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</si>
  <si>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</si>
  <si>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</si>
  <si>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</si>
  <si>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</si>
  <si>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</si>
  <si>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</si>
  <si>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</si>
  <si>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</si>
  <si>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</si>
  <si>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</si>
  <si>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</si>
  <si>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</si>
  <si>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</si>
  <si>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</si>
  <si>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</si>
  <si>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</si>
  <si>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</si>
  <si>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</si>
  <si>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</si>
  <si>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</si>
  <si>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</si>
  <si>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</si>
  <si>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</si>
  <si>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</si>
  <si>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</si>
  <si>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</si>
  <si>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</si>
  <si>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</si>
  <si>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</si>
  <si>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</si>
  <si>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</si>
  <si>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</si>
  <si>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</si>
  <si>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</si>
  <si>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</si>
  <si>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</si>
  <si>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</si>
  <si>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</si>
  <si>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</si>
  <si>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</si>
  <si>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</si>
  <si>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</si>
  <si>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</si>
  <si>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</si>
  <si>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</si>
  <si>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</si>
  <si>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</si>
  <si>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</si>
  <si>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</si>
  <si>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</si>
  <si>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</si>
  <si>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</si>
  <si>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</si>
  <si>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</si>
  <si>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</si>
  <si>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</si>
  <si>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</si>
  <si>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</si>
  <si>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</si>
  <si>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</si>
  <si>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</si>
  <si>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</si>
  <si>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</si>
  <si>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</si>
  <si>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</si>
  <si>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</si>
  <si>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</si>
  <si>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</si>
  <si>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</si>
  <si>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</si>
  <si>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</si>
  <si>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</si>
  <si>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</si>
  <si>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</si>
  <si>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</si>
  <si>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</si>
  <si>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</si>
  <si>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</si>
  <si>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</si>
  <si>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</si>
  <si>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</si>
  <si>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</si>
  <si>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</si>
  <si>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</si>
  <si>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</si>
  <si>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</si>
  <si>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</si>
  <si>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</si>
  <si>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</si>
  <si>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</si>
  <si>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</si>
  <si>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</si>
  <si>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</si>
  <si>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</si>
  <si>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</si>
  <si>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</si>
  <si>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</si>
  <si>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</si>
  <si>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</si>
  <si>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</si>
  <si>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</si>
  <si>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</si>
  <si>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</si>
  <si>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</si>
  <si>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</si>
  <si>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</si>
  <si>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</si>
  <si>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</si>
  <si>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</si>
  <si>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</si>
  <si>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</si>
  <si>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</si>
  <si>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</si>
  <si>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</si>
  <si>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</si>
  <si>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</si>
  <si>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</si>
  <si>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</si>
  <si>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</si>
  <si>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</si>
  <si>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</si>
  <si>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</si>
  <si>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</si>
  <si>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</si>
  <si>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</si>
  <si>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</si>
  <si>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</si>
  <si>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</si>
  <si>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</si>
  <si>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</si>
  <si>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</si>
  <si>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</si>
  <si>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</si>
  <si>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</si>
  <si>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</si>
  <si>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</si>
  <si>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</si>
  <si>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</si>
  <si>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</si>
  <si>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</si>
  <si>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</si>
  <si>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</si>
  <si>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</si>
  <si>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</si>
  <si>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</si>
  <si>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</si>
  <si>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</si>
  <si>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</si>
  <si>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</si>
  <si>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</si>
  <si>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</si>
  <si>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</si>
  <si>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</si>
  <si>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</si>
  <si>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</si>
  <si>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</si>
  <si>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</si>
  <si>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</si>
  <si>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</si>
  <si>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</si>
  <si>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</si>
  <si>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</si>
  <si>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</si>
  <si>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</si>
  <si>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</si>
  <si>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</si>
  <si>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</si>
  <si>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</si>
  <si>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</si>
  <si>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</si>
  <si>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</si>
  <si>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</si>
  <si>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</si>
  <si>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</si>
  <si>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</si>
  <si>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</si>
  <si>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</si>
  <si>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</si>
  <si>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</si>
  <si>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</si>
  <si>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</si>
  <si>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</si>
  <si>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</si>
  <si>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</si>
  <si>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</si>
  <si>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</si>
  <si>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</si>
  <si>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</si>
  <si>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</si>
  <si>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</si>
  <si>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</si>
  <si>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</si>
  <si>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</si>
  <si>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</si>
  <si>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</si>
  <si>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</si>
  <si>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</si>
  <si>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</si>
  <si>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</si>
  <si>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</si>
  <si>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</si>
  <si>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</si>
  <si>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</si>
  <si>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</si>
  <si>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</si>
  <si>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</si>
  <si>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</si>
  <si>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</si>
  <si>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</si>
  <si>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</si>
  <si>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</si>
  <si>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</si>
  <si>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</si>
  <si>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</si>
  <si>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</si>
  <si>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</si>
  <si>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</si>
  <si>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</si>
  <si>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</si>
  <si>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</si>
  <si>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</si>
  <si>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</si>
  <si>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</si>
  <si>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</si>
  <si>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</si>
  <si>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</si>
  <si>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</si>
  <si>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</si>
  <si>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</si>
  <si>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</si>
  <si>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</si>
  <si>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</si>
  <si>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</si>
  <si>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</si>
  <si>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</si>
  <si>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</si>
  <si>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</si>
  <si>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</si>
  <si>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</si>
  <si>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</si>
  <si>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</si>
  <si>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</si>
  <si>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</si>
  <si>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</si>
  <si>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</si>
  <si>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</si>
  <si>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</si>
  <si>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</si>
  <si>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</si>
  <si>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</si>
  <si>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</si>
  <si>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</si>
  <si>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</si>
  <si>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</si>
  <si>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</si>
  <si>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</si>
  <si>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</si>
  <si>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</si>
  <si>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</si>
  <si>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</si>
  <si>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</si>
  <si>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</si>
  <si>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</si>
  <si>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</si>
  <si>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</si>
  <si>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</si>
  <si>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</si>
  <si>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</si>
  <si>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</si>
  <si>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</si>
  <si>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</si>
  <si>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</si>
  <si>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</si>
  <si>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</si>
  <si>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</si>
  <si>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</si>
  <si>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</si>
  <si>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</si>
  <si>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</si>
  <si>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</si>
  <si>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</si>
  <si>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</si>
  <si>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</si>
  <si>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</si>
  <si>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</si>
  <si>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</si>
  <si>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</si>
  <si>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</si>
  <si>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</si>
  <si>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</si>
  <si>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</si>
  <si>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</si>
  <si>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</si>
  <si>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</si>
  <si>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</si>
  <si>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</si>
  <si>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</si>
  <si>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</si>
  <si>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</si>
  <si>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</si>
  <si>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</si>
  <si>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</si>
  <si>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</si>
  <si>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</si>
  <si>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</si>
  <si>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</si>
  <si>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</si>
  <si>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</si>
  <si>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</si>
  <si>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</si>
  <si>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</si>
  <si>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</si>
  <si>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</si>
  <si>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</si>
  <si>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</si>
  <si>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</si>
  <si>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</si>
  <si>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</si>
  <si>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</si>
  <si>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</si>
  <si>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</si>
  <si>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</si>
  <si>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</si>
  <si>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</si>
  <si>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</si>
  <si>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</si>
  <si>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</si>
  <si>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</si>
  <si>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</si>
  <si>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</si>
  <si>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</si>
  <si>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</si>
  <si>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</si>
  <si>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</si>
  <si>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</si>
  <si>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</si>
  <si>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</si>
  <si>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</si>
  <si>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</si>
  <si>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</si>
  <si>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</si>
  <si>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</si>
  <si>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</si>
  <si>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</si>
  <si>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</si>
  <si>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</si>
  <si>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</si>
  <si>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</si>
  <si>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</si>
  <si>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</si>
  <si>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</si>
  <si>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</si>
  <si>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</si>
  <si>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</si>
  <si>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</si>
  <si>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</si>
  <si>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</si>
  <si>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</si>
  <si>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</si>
  <si>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</si>
  <si>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</si>
  <si>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</si>
  <si>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</si>
  <si>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</si>
  <si>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</si>
  <si>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</si>
  <si>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</si>
  <si>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</si>
  <si>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</si>
  <si>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</si>
  <si>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</si>
  <si>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</si>
  <si>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</si>
  <si>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</si>
  <si>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</si>
  <si>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</si>
  <si>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</si>
  <si>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</si>
  <si>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</si>
  <si>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</si>
  <si>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</si>
  <si>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</si>
  <si>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</si>
  <si>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</si>
  <si>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</si>
  <si>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</si>
  <si>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</si>
  <si>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</si>
  <si>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</si>
  <si>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</si>
  <si>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</si>
  <si>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</si>
  <si>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</si>
  <si>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</si>
  <si>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</si>
  <si>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</si>
  <si>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</si>
  <si>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</si>
  <si>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</si>
  <si>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</si>
  <si>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</si>
  <si>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</si>
  <si>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</si>
  <si>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</si>
  <si>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</si>
  <si>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</si>
  <si>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</si>
  <si>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</si>
  <si>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</si>
  <si>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</si>
  <si>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</si>
  <si>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</si>
  <si>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</si>
  <si>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</si>
  <si>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</si>
  <si>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</si>
  <si>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</si>
  <si>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</si>
  <si>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</si>
  <si>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</si>
  <si>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</si>
  <si>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</si>
  <si>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</si>
  <si>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</si>
  <si>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</si>
  <si>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</si>
  <si>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</si>
  <si>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</si>
  <si>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</si>
  <si>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</si>
  <si>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</si>
  <si>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</si>
  <si>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</si>
  <si>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</si>
  <si>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</si>
  <si>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</si>
  <si>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</si>
  <si>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</si>
  <si>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</si>
  <si>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</si>
  <si>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</si>
  <si>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</si>
  <si>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</si>
  <si>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</si>
  <si>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</si>
  <si>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</si>
  <si>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</si>
  <si>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</si>
  <si>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</si>
  <si>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</si>
  <si>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</si>
  <si>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</si>
  <si>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</si>
  <si>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</si>
  <si>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</si>
  <si>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</si>
  <si>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</si>
  <si>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</si>
  <si>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</si>
  <si>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</si>
  <si>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</si>
  <si>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</si>
  <si>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</si>
  <si>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</si>
  <si>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</si>
  <si>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</si>
  <si>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</si>
  <si>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</si>
  <si>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</si>
  <si>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</si>
  <si>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</si>
  <si>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</si>
  <si>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</si>
  <si>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</si>
  <si>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</si>
  <si>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</si>
  <si>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</si>
  <si>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</si>
  <si>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</si>
  <si>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</si>
  <si>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</si>
  <si>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</si>
  <si>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</si>
  <si>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</si>
  <si>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</si>
  <si>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</si>
  <si>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</si>
  <si>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</si>
  <si>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</si>
  <si>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</si>
  <si>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</si>
  <si>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</si>
  <si>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</si>
  <si>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</si>
  <si>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</si>
  <si>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</si>
  <si>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</si>
  <si>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</si>
  <si>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</si>
  <si>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</si>
  <si>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</si>
  <si>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</si>
  <si>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</si>
  <si>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</si>
  <si>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</si>
  <si>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</si>
  <si>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</si>
  <si>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</si>
  <si>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</si>
  <si>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</si>
  <si>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</si>
  <si>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</si>
  <si>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</si>
  <si>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</si>
  <si>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</si>
  <si>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</si>
  <si>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</si>
  <si>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</si>
  <si>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</si>
  <si>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</si>
  <si>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</si>
  <si>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</si>
  <si>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</si>
  <si>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</si>
  <si>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</si>
  <si>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</si>
  <si>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</si>
  <si>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</si>
  <si>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</si>
  <si>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</si>
  <si>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</si>
  <si>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</si>
  <si>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</si>
  <si>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</si>
  <si>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</si>
  <si>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</si>
  <si>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</si>
  <si>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</si>
  <si>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</si>
  <si>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</si>
  <si>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</si>
  <si>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</si>
  <si>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</si>
  <si>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</si>
  <si>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</si>
  <si>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</si>
  <si>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</si>
  <si>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</si>
  <si>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</si>
  <si>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</si>
  <si>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</si>
  <si>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</si>
  <si>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</si>
  <si>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</si>
  <si>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</si>
  <si>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</si>
  <si>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</si>
  <si>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</si>
  <si>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</si>
  <si>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</si>
  <si>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</si>
  <si>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</si>
  <si>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</si>
  <si>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</si>
  <si>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</si>
  <si>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</si>
  <si>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</si>
  <si>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</si>
  <si>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</si>
  <si>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</si>
  <si>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</si>
  <si>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</si>
  <si>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</si>
  <si>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</si>
  <si>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</si>
  <si>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</si>
  <si>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</si>
  <si>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</si>
  <si>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</si>
  <si>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</si>
  <si>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</si>
  <si>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</si>
  <si>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</si>
  <si>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</si>
  <si>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</si>
  <si>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</si>
  <si>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</si>
  <si>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</si>
  <si>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</si>
  <si>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</si>
  <si>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</si>
  <si>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</si>
  <si>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</si>
  <si>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</si>
  <si>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</si>
  <si>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</si>
  <si>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</si>
  <si>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</si>
  <si>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</si>
  <si>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</si>
  <si>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</si>
  <si>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</si>
  <si>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</si>
  <si>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</si>
  <si>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</si>
  <si>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</si>
  <si>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</si>
  <si>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</si>
  <si>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</si>
  <si>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</si>
  <si>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</si>
  <si>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</si>
  <si>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</si>
  <si>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</si>
  <si>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</si>
  <si>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</si>
  <si>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</si>
  <si>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</si>
  <si>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</si>
  <si>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</si>
  <si>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</si>
  <si>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</si>
  <si>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</si>
  <si>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</si>
  <si>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</si>
  <si>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</si>
  <si>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</si>
  <si>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</si>
  <si>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</si>
  <si>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</si>
  <si>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</si>
  <si>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</si>
  <si>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</si>
  <si>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</si>
  <si>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</si>
  <si>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</si>
  <si>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</si>
  <si>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</si>
  <si>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</si>
  <si>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</si>
  <si>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</si>
  <si>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</si>
  <si>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</si>
  <si>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</si>
  <si>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</si>
  <si>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</si>
  <si>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</si>
  <si>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</si>
  <si>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</si>
  <si>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</si>
  <si>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</si>
  <si>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</si>
  <si>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</si>
  <si>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</si>
  <si>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</si>
  <si>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</si>
  <si>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</si>
  <si>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</si>
  <si>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</si>
  <si>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</si>
  <si>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</si>
  <si>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</si>
  <si>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</si>
  <si>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</si>
  <si>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</si>
  <si>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</si>
  <si>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</si>
  <si>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</si>
  <si>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</si>
  <si>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</si>
  <si>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</si>
  <si>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</si>
  <si>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</si>
  <si>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</si>
  <si>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</si>
  <si>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</si>
  <si>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</si>
  <si>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</si>
  <si>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</si>
  <si>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</si>
  <si>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</si>
  <si>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</si>
  <si>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</si>
  <si>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</si>
  <si>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</si>
  <si>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</si>
  <si>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</si>
  <si>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</si>
  <si>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</si>
  <si>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</si>
  <si>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</si>
  <si>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</si>
  <si>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</si>
  <si>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</si>
  <si>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</si>
  <si>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</si>
  <si>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</si>
  <si>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</si>
  <si>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</si>
  <si>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</si>
  <si>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</si>
  <si>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</si>
  <si>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</si>
  <si>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</si>
  <si>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</si>
  <si>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</si>
  <si>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</si>
  <si>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</si>
  <si>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</si>
  <si>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</si>
  <si>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</si>
  <si>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</si>
  <si>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</si>
  <si>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</si>
  <si>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</si>
  <si>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</si>
  <si>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</si>
  <si>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</si>
  <si>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</si>
  <si>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</si>
  <si>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</si>
  <si>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</si>
  <si>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</si>
  <si>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</si>
  <si>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</si>
  <si>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</si>
  <si>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</si>
  <si>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</si>
  <si>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</si>
  <si>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</si>
  <si>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</si>
  <si>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</si>
  <si>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</si>
  <si>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</si>
  <si>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</si>
  <si>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</si>
  <si>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</si>
  <si>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</si>
  <si>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</si>
  <si>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</si>
  <si>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</si>
  <si>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</si>
  <si>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</si>
  <si>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</si>
  <si>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</si>
  <si>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</si>
  <si>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</si>
  <si>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</si>
  <si>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</si>
  <si>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</si>
  <si>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</si>
  <si>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</si>
  <si>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</si>
  <si>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</si>
  <si>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</si>
  <si>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</si>
  <si>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</si>
  <si>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</si>
  <si>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</si>
  <si>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</si>
  <si>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</si>
  <si>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</si>
  <si>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</si>
  <si>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</si>
  <si>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</si>
  <si>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</si>
  <si>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</si>
  <si>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</si>
  <si>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</si>
  <si>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</si>
  <si>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</si>
  <si>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</si>
  <si>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</si>
  <si>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</si>
  <si>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</si>
  <si>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</si>
  <si>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</si>
  <si>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</si>
  <si>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</si>
  <si>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</si>
  <si>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</si>
  <si>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</si>
  <si>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</si>
  <si>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</si>
  <si>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</si>
  <si>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</si>
  <si>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</si>
  <si>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</si>
  <si>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</si>
  <si>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</si>
  <si>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</si>
  <si>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</si>
  <si>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</si>
  <si>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</si>
  <si>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</si>
  <si>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</si>
  <si>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</si>
  <si>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</si>
  <si>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</si>
  <si>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</si>
  <si>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</si>
  <si>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</si>
  <si>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</si>
  <si>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</si>
  <si>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</si>
  <si>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</si>
  <si>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</si>
  <si>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</si>
  <si>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</si>
  <si>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</si>
  <si>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</si>
  <si>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</si>
  <si>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</si>
  <si>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</si>
  <si>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</si>
  <si>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</si>
  <si>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</si>
  <si>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</si>
  <si>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</si>
  <si>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</si>
  <si>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</si>
  <si>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</si>
  <si>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</si>
  <si>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</si>
  <si>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</si>
  <si>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</si>
  <si>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</si>
  <si>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</si>
  <si>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</si>
  <si>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</si>
  <si>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</si>
  <si>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</si>
  <si>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</si>
  <si>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</si>
  <si>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</si>
  <si>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</si>
  <si>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</si>
  <si>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</si>
  <si>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</si>
  <si>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</si>
  <si>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</si>
  <si>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</si>
  <si>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</si>
  <si>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</si>
  <si>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</si>
  <si>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</si>
  <si>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</si>
  <si>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</si>
  <si>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</si>
  <si>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</si>
  <si>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</si>
  <si>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</si>
  <si>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</si>
  <si>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</si>
  <si>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</si>
  <si>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</si>
  <si>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</si>
  <si>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</si>
  <si>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</si>
  <si>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</si>
  <si>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</si>
  <si>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</si>
  <si>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</si>
  <si>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</si>
  <si>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</si>
  <si>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</si>
  <si>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</si>
  <si>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</si>
  <si>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</si>
  <si>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</si>
  <si>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</si>
  <si>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</si>
  <si>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</si>
  <si>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</si>
  <si>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</si>
  <si>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</si>
  <si>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</si>
  <si>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</si>
  <si>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</si>
  <si>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</si>
  <si>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</si>
  <si>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</si>
  <si>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</si>
  <si>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</si>
  <si>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</si>
  <si>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</si>
  <si>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</si>
  <si>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</si>
  <si>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</si>
  <si>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</si>
  <si>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</si>
  <si>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</si>
  <si>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</si>
  <si>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</si>
  <si>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</si>
  <si>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</si>
  <si>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</si>
  <si>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</si>
  <si>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</si>
  <si>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</si>
  <si>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</si>
  <si>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</si>
  <si>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</si>
  <si>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</si>
  <si>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</si>
  <si>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</si>
  <si>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</si>
  <si>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</si>
  <si>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</si>
  <si>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</si>
  <si>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</si>
  <si>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</si>
  <si>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</si>
  <si>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</si>
  <si>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</si>
  <si>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</si>
  <si>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</si>
  <si>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</si>
  <si>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</si>
  <si>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</si>
  <si>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</si>
  <si>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</si>
  <si>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</si>
  <si>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</si>
  <si>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</si>
  <si>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</si>
  <si>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</si>
  <si>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</si>
  <si>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</si>
  <si>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</si>
  <si>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</si>
  <si>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</si>
  <si>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</si>
  <si>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</si>
  <si>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</si>
  <si>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</si>
  <si>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</si>
  <si>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</si>
  <si>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</si>
  <si>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</si>
  <si>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</si>
  <si>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</si>
  <si>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</si>
  <si>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</si>
  <si>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</si>
  <si>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</si>
  <si>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</si>
  <si>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</si>
  <si>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</si>
  <si>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</si>
  <si>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</si>
  <si>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</si>
  <si>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</si>
  <si>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</si>
  <si>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</si>
  <si>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</si>
  <si>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</si>
  <si>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</si>
  <si>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</si>
  <si>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</si>
  <si>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</si>
  <si>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</si>
  <si>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</si>
  <si>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</si>
  <si>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</si>
  <si>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</si>
  <si>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</si>
  <si>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</si>
  <si>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</si>
  <si>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</si>
  <si>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</si>
  <si>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</si>
  <si>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</si>
  <si>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</si>
  <si>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</si>
  <si>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</si>
  <si>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</si>
  <si>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</si>
  <si>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</si>
  <si>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</si>
  <si>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</si>
  <si>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</si>
  <si>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</si>
  <si>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</si>
  <si>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</si>
  <si>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</si>
  <si>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</si>
  <si>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</si>
  <si>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</si>
  <si>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</si>
  <si>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</si>
  <si>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</si>
  <si>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</si>
  <si>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</si>
  <si>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</si>
  <si>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</si>
  <si>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</si>
  <si>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</si>
  <si>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</si>
  <si>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</si>
  <si>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</si>
  <si>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</si>
  <si>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</si>
  <si>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</si>
  <si>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</si>
  <si>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</si>
  <si>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</si>
  <si>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</si>
  <si>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</si>
  <si>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</si>
  <si>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</si>
  <si>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</si>
  <si>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</si>
  <si>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</si>
  <si>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</si>
  <si>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</si>
  <si>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</si>
  <si>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</si>
  <si>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</si>
  <si>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</si>
  <si>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</si>
  <si>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</si>
  <si>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</si>
  <si>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</si>
  <si>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</si>
  <si>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</si>
  <si>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</si>
  <si>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</si>
  <si>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</si>
  <si>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</si>
  <si>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</si>
  <si>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</si>
  <si>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</si>
  <si>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</si>
  <si>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</si>
  <si>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</si>
  <si>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</si>
  <si>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</si>
  <si>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</si>
  <si>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</si>
  <si>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</si>
  <si>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</si>
  <si>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</si>
  <si>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</si>
  <si>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</si>
  <si>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</si>
  <si>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</si>
  <si>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</si>
  <si>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</si>
  <si>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</si>
  <si>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</si>
  <si>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</si>
  <si>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</si>
  <si>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</si>
  <si>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</si>
  <si>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</si>
  <si>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</si>
  <si>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</si>
  <si>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</si>
  <si>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</si>
  <si>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</si>
  <si>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</si>
  <si>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</si>
  <si>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</si>
  <si>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</si>
  <si>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</si>
  <si>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</si>
  <si>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</si>
  <si>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</si>
  <si>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</si>
  <si>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</si>
  <si>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</si>
  <si>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</si>
  <si>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</si>
  <si>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</si>
  <si>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</si>
  <si>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</si>
  <si>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</si>
  <si>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</si>
  <si>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</si>
  <si>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</si>
  <si>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</si>
  <si>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</si>
  <si>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</si>
  <si>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</si>
  <si>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</si>
  <si>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</si>
  <si>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</si>
  <si>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</si>
  <si>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</si>
  <si>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</si>
  <si>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</si>
  <si>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</si>
  <si>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</si>
  <si>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</si>
  <si>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</si>
  <si>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</si>
  <si>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</si>
  <si>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</si>
  <si>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</si>
  <si>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</si>
  <si>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</si>
  <si>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</si>
  <si>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</si>
  <si>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</si>
  <si>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</si>
  <si>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</si>
  <si>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</si>
  <si>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</si>
  <si>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</si>
  <si>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</si>
  <si>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</si>
  <si>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</si>
  <si>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</si>
  <si>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</si>
  <si>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</si>
  <si>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</si>
  <si>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</si>
  <si>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</si>
  <si>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</si>
  <si>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</si>
  <si>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</si>
  <si>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</si>
  <si>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</si>
  <si>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</si>
  <si>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</si>
  <si>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</si>
  <si>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</si>
  <si>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</si>
  <si>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</si>
  <si>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</si>
  <si>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</si>
  <si>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</si>
  <si>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</si>
  <si>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</si>
  <si>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</si>
  <si>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</si>
  <si>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</si>
  <si>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</si>
  <si>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</si>
  <si>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</si>
  <si>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</si>
  <si>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</si>
  <si>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</si>
  <si>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</si>
  <si>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</si>
  <si>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</si>
  <si>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</si>
  <si>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</si>
  <si>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</si>
  <si>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</si>
  <si>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</si>
  <si>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</si>
  <si>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</si>
  <si>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</si>
  <si>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</si>
  <si>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</si>
  <si>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</si>
  <si>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</si>
  <si>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</si>
  <si>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</si>
  <si>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</si>
  <si>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</si>
  <si>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</si>
  <si>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</si>
  <si>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</si>
  <si>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</si>
  <si>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</si>
  <si>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</si>
  <si>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</si>
  <si>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</si>
  <si>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</si>
  <si>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</si>
  <si>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</si>
  <si>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</si>
  <si>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</si>
  <si>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</si>
  <si>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</si>
  <si>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</si>
  <si>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</si>
  <si>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</si>
  <si>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</si>
  <si>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</si>
  <si>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</si>
  <si>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</si>
  <si>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</si>
  <si>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</si>
  <si>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</si>
  <si>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</si>
  <si>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</si>
  <si>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</si>
  <si>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</si>
  <si>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</si>
  <si>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</si>
  <si>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</si>
  <si>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</si>
  <si>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</si>
  <si>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</si>
  <si>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</si>
  <si>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</si>
  <si>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</si>
  <si>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</si>
  <si>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</si>
  <si>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</si>
  <si>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</si>
  <si>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</si>
  <si>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</si>
  <si>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</si>
  <si>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</si>
  <si>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</si>
  <si>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</si>
  <si>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</si>
  <si>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</si>
  <si>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</si>
  <si>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</si>
  <si>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</si>
  <si>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</si>
  <si>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</si>
  <si>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</si>
  <si>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</si>
  <si>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</si>
  <si>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</si>
  <si>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</si>
  <si>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</si>
  <si>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</si>
  <si>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</si>
  <si>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</si>
  <si>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</si>
  <si>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</si>
  <si>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</si>
  <si>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</si>
  <si>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</si>
  <si>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</si>
  <si>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</si>
  <si>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</si>
  <si>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</si>
  <si>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</si>
  <si>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</si>
  <si>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</si>
  <si>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</si>
  <si>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</si>
  <si>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</si>
  <si>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</si>
  <si>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</si>
  <si>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</si>
  <si>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</si>
  <si>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</si>
  <si>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</si>
  <si>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</si>
  <si>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</si>
  <si>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</si>
  <si>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</si>
  <si>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</si>
  <si>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</si>
  <si>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</si>
  <si>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</si>
  <si>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</si>
  <si>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</si>
  <si>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</si>
  <si>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</si>
  <si>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</si>
  <si>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</si>
  <si>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</si>
  <si>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</si>
  <si>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</si>
  <si>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</si>
  <si>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</si>
  <si>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</si>
  <si>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</si>
  <si>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</si>
  <si>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</si>
  <si>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</si>
  <si>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</si>
  <si>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</si>
  <si>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</si>
  <si>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</si>
  <si>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</si>
  <si>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</si>
  <si>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</si>
  <si>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</si>
  <si>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</si>
  <si>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</si>
  <si>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</si>
  <si>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</si>
  <si>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</si>
  <si>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</si>
  <si>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</si>
  <si>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</si>
  <si>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</si>
  <si>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</si>
  <si>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</si>
  <si>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</si>
  <si>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</si>
  <si>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</si>
  <si>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</si>
  <si>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</si>
  <si>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</si>
  <si>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</si>
  <si>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</si>
  <si>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</si>
  <si>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</si>
  <si>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</si>
  <si>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</si>
  <si>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</si>
  <si>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</si>
  <si>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</si>
  <si>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</si>
  <si>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</si>
  <si>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</si>
  <si>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</si>
  <si>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</si>
  <si>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</si>
  <si>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</si>
  <si>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</si>
  <si>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</si>
  <si>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</si>
  <si>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</si>
  <si>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</si>
  <si>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</si>
  <si>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</si>
  <si>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</si>
  <si>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</si>
  <si>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</si>
  <si>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</si>
  <si>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</si>
  <si>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</si>
  <si>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</si>
  <si>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</si>
  <si>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</si>
  <si>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</si>
  <si>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</si>
  <si>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</si>
  <si>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</si>
  <si>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</si>
  <si>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</si>
  <si>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</si>
  <si>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</si>
  <si>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</si>
  <si>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</si>
  <si>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</si>
  <si>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</si>
  <si>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</si>
  <si>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</si>
  <si>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</si>
  <si>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</si>
  <si>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</si>
  <si>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</si>
  <si>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</si>
  <si>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</si>
  <si>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</si>
  <si>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</si>
  <si>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</si>
  <si>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</si>
  <si>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</si>
  <si>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</si>
  <si>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</si>
  <si>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</si>
  <si>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</si>
  <si>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</si>
  <si>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</si>
  <si>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</si>
  <si>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</si>
  <si>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</si>
  <si>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</si>
  <si>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</si>
  <si>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</si>
  <si>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</si>
  <si>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</si>
  <si>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</si>
  <si>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</si>
  <si>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</si>
  <si>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</si>
  <si>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</si>
  <si>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</si>
  <si>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</si>
  <si>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</si>
  <si>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</si>
  <si>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</si>
  <si>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</si>
  <si>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</si>
  <si>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</si>
  <si>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</si>
  <si>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</si>
  <si>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</si>
  <si>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</si>
  <si>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</si>
  <si>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</si>
  <si>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</si>
  <si>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</si>
  <si>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</si>
  <si>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</si>
  <si>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</si>
  <si>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</si>
  <si>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</si>
  <si>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</si>
  <si>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</si>
  <si>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</si>
  <si>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</si>
  <si>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</si>
  <si>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</si>
  <si>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</si>
  <si>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</si>
  <si>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</si>
  <si>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</si>
  <si>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</si>
  <si>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</si>
  <si>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</si>
  <si>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</si>
  <si>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</si>
  <si>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</si>
  <si>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</si>
  <si>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</si>
  <si>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</si>
  <si>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</si>
  <si>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</si>
  <si>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</si>
  <si>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</si>
  <si>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</si>
  <si>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</si>
  <si>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</si>
  <si>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</si>
  <si>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</si>
  <si>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</si>
  <si>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</si>
  <si>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</si>
  <si>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</si>
  <si>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</si>
  <si>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</si>
  <si>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</si>
  <si>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</si>
  <si>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</si>
  <si>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</si>
  <si>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</si>
  <si>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</si>
  <si>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</si>
  <si>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</si>
  <si>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</si>
  <si>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</si>
  <si>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</si>
  <si>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</si>
  <si>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</si>
  <si>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</si>
  <si>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</si>
  <si>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</si>
  <si>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</si>
  <si>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</si>
  <si>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</si>
  <si>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</si>
  <si>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</si>
  <si>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</si>
  <si>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</si>
  <si>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</si>
  <si>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</si>
  <si>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</si>
  <si>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</si>
  <si>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</si>
  <si>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</si>
  <si>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</si>
  <si>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</si>
  <si>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</si>
  <si>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</si>
  <si>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</si>
  <si>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</si>
  <si>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</si>
  <si>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</si>
  <si>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</si>
  <si>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</si>
  <si>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</si>
  <si>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</si>
  <si>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</si>
  <si>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</si>
  <si>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</si>
  <si>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</si>
  <si>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</si>
  <si>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</si>
  <si>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</si>
  <si>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</si>
  <si>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</si>
  <si>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</si>
  <si>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</si>
  <si>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</si>
  <si>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</si>
  <si>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</si>
  <si>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</si>
  <si>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</si>
  <si>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</si>
  <si>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</si>
  <si>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</si>
  <si>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</si>
  <si>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</si>
  <si>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</si>
  <si>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</si>
  <si>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</si>
  <si>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</si>
  <si>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</si>
  <si>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</si>
  <si>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</si>
  <si>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</si>
  <si>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</si>
  <si>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</si>
  <si>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</si>
  <si>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</si>
  <si>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</si>
  <si>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</si>
  <si>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</si>
  <si>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</si>
  <si>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</si>
  <si>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</si>
  <si>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</si>
  <si>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</si>
  <si>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</si>
  <si>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</si>
  <si>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</si>
  <si>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</si>
  <si>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</si>
  <si>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</si>
  <si>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</si>
  <si>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</si>
  <si>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</si>
  <si>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</si>
  <si>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</si>
  <si>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</si>
  <si>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</si>
  <si>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</si>
  <si>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</si>
  <si>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</si>
  <si>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</si>
  <si>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</si>
  <si>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</si>
  <si>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</si>
  <si>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</si>
  <si>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</si>
  <si>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</si>
  <si>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</si>
  <si>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</si>
  <si>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</si>
  <si>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</si>
  <si>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</si>
  <si>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</si>
  <si>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</si>
  <si>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</si>
  <si>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</si>
  <si>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</si>
  <si>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</si>
  <si>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</si>
  <si>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</si>
  <si>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</si>
  <si>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</si>
  <si>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</si>
  <si>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</si>
  <si>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</si>
  <si>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</si>
  <si>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</si>
  <si>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</si>
  <si>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</si>
  <si>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</si>
  <si>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</si>
  <si>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</si>
  <si>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</si>
  <si>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</si>
  <si>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</si>
  <si>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</si>
  <si>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</si>
  <si>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</si>
  <si>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</si>
  <si>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</si>
  <si>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</si>
  <si>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</si>
  <si>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</si>
  <si>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</si>
  <si>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</si>
  <si>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</si>
  <si>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</si>
  <si>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</si>
  <si>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</si>
  <si>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</si>
  <si>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</si>
  <si>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</si>
  <si>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</si>
  <si>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</si>
  <si>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</si>
  <si>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</si>
  <si>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</si>
  <si>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</si>
  <si>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</si>
  <si>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</si>
  <si>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</si>
  <si>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</si>
  <si>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</si>
  <si>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</si>
  <si>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</si>
  <si>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</si>
  <si>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</si>
  <si>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</si>
  <si>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</si>
  <si>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</si>
  <si>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</si>
  <si>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</si>
  <si>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</si>
  <si>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</si>
  <si>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</si>
  <si>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</si>
  <si>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</si>
  <si>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</si>
  <si>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</si>
  <si>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</si>
  <si>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</si>
  <si>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</si>
  <si>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</si>
  <si>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</si>
  <si>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</si>
  <si>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</si>
  <si>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</si>
  <si>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</si>
  <si>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</si>
  <si>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</si>
  <si>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</si>
  <si>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</si>
  <si>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</si>
  <si>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</si>
  <si>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</si>
  <si>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</si>
  <si>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</si>
  <si>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</si>
  <si>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</si>
  <si>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</si>
  <si>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</si>
  <si>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</si>
  <si>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</si>
  <si>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</si>
  <si>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</si>
  <si>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</si>
  <si>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</si>
  <si>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</si>
  <si>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</si>
  <si>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</si>
  <si>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</si>
  <si>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</si>
  <si>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</si>
  <si>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</si>
  <si>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</si>
  <si>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</si>
  <si>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</si>
  <si>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</si>
  <si>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</si>
  <si>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</si>
  <si>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</si>
  <si>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</si>
  <si>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</si>
  <si>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</si>
  <si>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</si>
  <si>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</si>
  <si>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</si>
  <si>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</si>
  <si>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</si>
  <si>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</si>
  <si>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</si>
  <si>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</si>
  <si>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</si>
  <si>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</si>
  <si>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</si>
  <si>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</si>
  <si>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</si>
  <si>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</si>
  <si>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</si>
  <si>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</si>
  <si>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</si>
  <si>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</si>
  <si>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</si>
  <si>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</si>
  <si>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</si>
  <si>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</si>
  <si>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</si>
  <si>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</si>
  <si>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</si>
  <si>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</si>
  <si>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</si>
  <si>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</si>
  <si>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</si>
  <si>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</si>
  <si>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</si>
  <si>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</si>
  <si>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</si>
  <si>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</si>
  <si>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</si>
  <si>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</si>
  <si>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</si>
  <si>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</si>
  <si>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</si>
  <si>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</si>
  <si>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</si>
  <si>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</si>
  <si>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</si>
  <si>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</si>
  <si>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</si>
  <si>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</si>
  <si>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</si>
  <si>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</si>
  <si>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</si>
  <si>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</si>
  <si>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</si>
  <si>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</si>
  <si>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</si>
  <si>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</si>
  <si>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</si>
  <si>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</si>
  <si>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</si>
  <si>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</si>
  <si>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</si>
  <si>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</si>
  <si>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</si>
  <si>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</si>
  <si>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</si>
  <si>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</si>
  <si>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</si>
  <si>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</si>
  <si>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</si>
  <si>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</si>
  <si>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</si>
  <si>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</si>
  <si>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</si>
  <si>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</si>
  <si>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</si>
  <si>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</si>
  <si>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</si>
  <si>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</si>
  <si>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</si>
  <si>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</si>
  <si>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</si>
  <si>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</si>
  <si>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</si>
  <si>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</si>
  <si>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</si>
  <si>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</si>
  <si>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</si>
  <si>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</si>
  <si>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</si>
  <si>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</si>
  <si>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</si>
  <si>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</si>
  <si>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</si>
  <si>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</si>
  <si>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</si>
  <si>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</si>
  <si>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</si>
  <si>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</si>
  <si>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</si>
  <si>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</si>
  <si>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</si>
  <si>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</si>
  <si>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</si>
  <si>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</si>
  <si>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</si>
  <si>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</si>
  <si>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</si>
  <si>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</si>
  <si>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</si>
  <si>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</si>
  <si>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</si>
  <si>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</si>
  <si>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</si>
  <si>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</si>
  <si>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</si>
  <si>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</si>
  <si>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</si>
  <si>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</si>
  <si>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</si>
  <si>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</si>
  <si>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</si>
  <si>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</si>
  <si>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</si>
  <si>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</si>
  <si>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</si>
  <si>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</si>
  <si>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</si>
  <si>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</si>
  <si>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</si>
  <si>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</si>
  <si>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</si>
  <si>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</si>
  <si>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</si>
  <si>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</si>
  <si>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</si>
  <si>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</si>
  <si>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</si>
  <si>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</si>
  <si>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</si>
  <si>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</si>
  <si>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</si>
  <si>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</si>
  <si>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</si>
  <si>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</si>
  <si>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</si>
  <si>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</si>
  <si>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</si>
  <si>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</si>
  <si>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</si>
  <si>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</si>
  <si>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</si>
  <si>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</si>
  <si>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</si>
  <si>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</si>
  <si>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</si>
  <si>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</si>
  <si>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</si>
  <si>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</si>
  <si>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</si>
  <si>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</si>
  <si>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</si>
  <si>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</si>
  <si>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</si>
  <si>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</si>
  <si>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</si>
  <si>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</si>
  <si>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</si>
  <si>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</si>
  <si>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</si>
  <si>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</si>
  <si>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</si>
  <si>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</si>
  <si>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</si>
  <si>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</si>
  <si>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</si>
  <si>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</si>
  <si>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</si>
  <si>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</si>
  <si>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</si>
  <si>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</si>
  <si>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</si>
  <si>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</si>
  <si>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</si>
  <si>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</si>
  <si>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</si>
  <si>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</si>
  <si>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</si>
  <si>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</si>
  <si>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</si>
  <si>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</si>
  <si>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</si>
  <si>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</si>
  <si>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</si>
  <si>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</si>
  <si>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</si>
  <si>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</si>
  <si>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</si>
  <si>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</si>
  <si>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</si>
  <si>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</si>
  <si>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</si>
  <si>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</si>
  <si>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</si>
  <si>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</si>
  <si>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</si>
  <si>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</si>
  <si>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</si>
  <si>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</si>
  <si>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</si>
  <si>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</si>
  <si>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</si>
  <si>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</si>
  <si>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</si>
  <si>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</si>
  <si>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</si>
  <si>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</si>
  <si>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</si>
  <si>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</si>
  <si>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</si>
  <si>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</si>
  <si>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</si>
  <si>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</si>
  <si>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</si>
  <si>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</si>
  <si>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</si>
  <si>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</si>
  <si>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</si>
  <si>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</si>
  <si>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</si>
  <si>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</si>
  <si>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</si>
  <si>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</si>
  <si>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</si>
  <si>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</si>
  <si>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</si>
  <si>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</si>
  <si>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</si>
  <si>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</si>
  <si>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</si>
  <si>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</si>
  <si>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</si>
  <si>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</si>
  <si>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</si>
  <si>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</si>
  <si>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</si>
  <si>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</si>
  <si>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</si>
  <si>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</si>
  <si>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</si>
  <si>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</si>
  <si>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</si>
  <si>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</si>
  <si>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</si>
  <si>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</si>
  <si>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</si>
  <si>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</si>
  <si>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</si>
  <si>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</si>
  <si>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</si>
  <si>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</si>
  <si>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</si>
  <si>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</si>
  <si>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</si>
  <si>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</si>
  <si>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</si>
  <si>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</si>
  <si>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</si>
  <si>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</si>
  <si>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</si>
  <si>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</si>
  <si>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</si>
  <si>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</si>
  <si>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</si>
  <si>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</si>
  <si>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</si>
  <si>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</si>
  <si>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</si>
  <si>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</si>
  <si>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</si>
  <si>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</si>
  <si>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</si>
  <si>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</si>
  <si>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</si>
  <si>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</si>
  <si>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</si>
  <si>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</si>
  <si>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</si>
  <si>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</si>
  <si>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</si>
  <si>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</si>
  <si>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</si>
  <si>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</si>
  <si>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</si>
  <si>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</si>
  <si>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</si>
  <si>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</si>
  <si>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</si>
  <si>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</si>
  <si>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</si>
  <si>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</si>
  <si>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</si>
  <si>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</si>
  <si>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</si>
  <si>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</si>
  <si>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</si>
  <si>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</si>
  <si>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</si>
  <si>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</si>
  <si>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</si>
  <si>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</si>
  <si>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</si>
  <si>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</si>
  <si>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</si>
  <si>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</si>
  <si>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</si>
  <si>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</si>
  <si>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</si>
  <si>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</si>
  <si>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</si>
  <si>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</si>
  <si>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</si>
  <si>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</si>
  <si>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</si>
  <si>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</si>
  <si>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</si>
  <si>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</si>
  <si>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</si>
  <si>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</si>
  <si>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</si>
  <si>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</si>
  <si>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</si>
  <si>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</si>
  <si>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</si>
  <si>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</si>
  <si>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</si>
  <si>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</si>
  <si>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</si>
  <si>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</si>
  <si>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</si>
  <si>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</si>
  <si>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</si>
  <si>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</si>
  <si>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</si>
  <si>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</si>
  <si>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</si>
  <si>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</si>
  <si>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</si>
  <si>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</si>
  <si>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</si>
  <si>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</si>
  <si>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</si>
  <si>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</si>
  <si>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</si>
  <si>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</si>
  <si>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</si>
  <si>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</si>
  <si>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</si>
  <si>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</si>
  <si>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</si>
  <si>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</si>
  <si>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</si>
  <si>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</si>
  <si>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</si>
  <si>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</si>
  <si>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</si>
  <si>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</si>
  <si>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</si>
  <si>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</si>
  <si>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</si>
  <si>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</si>
  <si>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</si>
  <si>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</si>
  <si>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</si>
  <si>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</si>
  <si>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</si>
  <si>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</si>
  <si>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</si>
  <si>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</si>
  <si>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</si>
  <si>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</si>
  <si>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</si>
  <si>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</si>
  <si>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</si>
  <si>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</si>
  <si>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</si>
  <si>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</si>
  <si>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</si>
  <si>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</si>
  <si>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</si>
  <si>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</si>
  <si>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</si>
  <si>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</si>
  <si>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</si>
  <si>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</si>
  <si>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</si>
  <si>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</si>
  <si>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</si>
  <si>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</si>
  <si>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</si>
  <si>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</si>
  <si>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</si>
  <si>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</si>
  <si>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</si>
  <si>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</si>
  <si>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</si>
  <si>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</si>
  <si>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</si>
  <si>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</si>
  <si>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</si>
  <si>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</si>
  <si>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</si>
  <si>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</si>
  <si>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</si>
  <si>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</si>
  <si>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</si>
  <si>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</si>
  <si>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</si>
  <si>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</si>
  <si>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</si>
  <si>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</si>
  <si>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</si>
  <si>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</si>
  <si>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</si>
  <si>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</si>
  <si>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</si>
  <si>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</si>
  <si>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</si>
  <si>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</si>
  <si>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</si>
  <si>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</si>
  <si>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</si>
  <si>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</si>
  <si>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</si>
  <si>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</si>
  <si>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</si>
  <si>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</si>
  <si>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</si>
  <si>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</si>
  <si>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</si>
  <si>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</si>
  <si>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</si>
  <si>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</si>
  <si>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</si>
  <si>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</si>
  <si>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</si>
  <si>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</si>
  <si>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</si>
  <si>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</si>
  <si>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</si>
  <si>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</si>
  <si>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</si>
  <si>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</si>
  <si>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</si>
  <si>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</si>
  <si>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</si>
  <si>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</si>
  <si>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</si>
  <si>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</si>
  <si>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</si>
  <si>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</si>
  <si>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</si>
  <si>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</si>
  <si>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</si>
  <si>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</si>
  <si>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</si>
  <si>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</si>
  <si>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</si>
  <si>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</si>
  <si>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</si>
  <si>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</si>
  <si>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</si>
  <si>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</si>
  <si>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</si>
  <si>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</si>
  <si>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</si>
  <si>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</si>
  <si>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</si>
  <si>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</si>
  <si>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</si>
  <si>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</si>
  <si>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</si>
  <si>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</si>
  <si>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</si>
  <si>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</si>
  <si>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</si>
  <si>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</si>
  <si>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</si>
  <si>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</si>
  <si>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</si>
  <si>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</si>
  <si>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</si>
  <si>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</si>
  <si>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</si>
  <si>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</si>
  <si>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</si>
  <si>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</si>
  <si>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</si>
  <si>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</si>
  <si>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</si>
  <si>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</si>
  <si>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</si>
  <si>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</si>
  <si>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</si>
  <si>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</si>
  <si>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</si>
  <si>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</si>
  <si>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</si>
  <si>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</si>
  <si>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</si>
  <si>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</si>
  <si>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</si>
  <si>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</si>
  <si>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</si>
  <si>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</si>
  <si>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</si>
  <si>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</si>
  <si>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</si>
  <si>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</si>
  <si>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</si>
  <si>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</si>
  <si>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</si>
  <si>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</si>
  <si>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</si>
  <si>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</si>
  <si>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</si>
  <si>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</si>
  <si>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</si>
  <si>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</si>
  <si>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</si>
  <si>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</si>
  <si>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</si>
  <si>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</si>
  <si>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</si>
  <si>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</si>
  <si>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</si>
  <si>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</si>
  <si>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</si>
  <si>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</si>
  <si>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</si>
  <si>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</si>
  <si>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</si>
  <si>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</si>
  <si>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</si>
  <si>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</si>
  <si>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</si>
  <si>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</si>
  <si>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</si>
  <si>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</si>
  <si>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</si>
  <si>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</si>
  <si>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</si>
  <si>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</si>
  <si>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</si>
  <si>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</si>
  <si>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</si>
  <si>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</si>
  <si>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</si>
  <si>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</si>
  <si>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</si>
  <si>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</si>
  <si>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</si>
  <si>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</si>
  <si>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</si>
  <si>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</si>
  <si>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</si>
  <si>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</si>
  <si>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</si>
  <si>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</si>
  <si>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</si>
  <si>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</si>
  <si>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</si>
  <si>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</si>
  <si>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</si>
  <si>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</si>
  <si>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</si>
  <si>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</si>
  <si>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</si>
  <si>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</si>
  <si>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</si>
  <si>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</si>
  <si>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</si>
  <si>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</si>
  <si>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</si>
  <si>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</si>
  <si>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</si>
  <si>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</si>
  <si>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</si>
  <si>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</si>
  <si>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</si>
  <si>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</si>
  <si>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</si>
  <si>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</si>
  <si>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</si>
  <si>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</si>
  <si>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</si>
  <si>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</si>
  <si>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</si>
  <si>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</si>
  <si>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</si>
  <si>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</si>
  <si>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</si>
  <si>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</si>
  <si>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</si>
  <si>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</si>
  <si>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</si>
  <si>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</si>
  <si>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</si>
  <si>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</si>
  <si>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</si>
  <si>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</si>
  <si>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</si>
  <si>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</si>
  <si>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</si>
  <si>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</si>
  <si>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</si>
  <si>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</si>
  <si>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</si>
  <si>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</si>
  <si>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</si>
  <si>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</si>
  <si>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</si>
  <si>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</si>
  <si>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</si>
  <si>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</si>
  <si>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</si>
  <si>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</si>
  <si>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</si>
  <si>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</si>
  <si>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</si>
  <si>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</si>
  <si>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</si>
  <si>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</si>
  <si>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</si>
  <si>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</si>
  <si>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</si>
  <si>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</si>
  <si>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</si>
  <si>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</si>
  <si>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</si>
  <si>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</si>
  <si>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</si>
  <si>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</si>
  <si>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</si>
  <si>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</si>
  <si>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</si>
  <si>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</si>
  <si>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</si>
  <si>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</si>
  <si>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</si>
  <si>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</si>
  <si>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</si>
  <si>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</si>
  <si>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</si>
  <si>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</si>
  <si>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</si>
  <si>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</si>
  <si>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</si>
  <si>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</si>
  <si>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</si>
  <si>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</si>
  <si>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</si>
  <si>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</si>
  <si>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</si>
  <si>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</si>
  <si>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</si>
  <si>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</si>
  <si>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</si>
  <si>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</si>
  <si>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</si>
  <si>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</si>
  <si>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</si>
  <si>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</si>
  <si>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</si>
  <si>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</si>
  <si>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</si>
  <si>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</si>
  <si>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</si>
  <si>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</si>
  <si>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</si>
  <si>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</si>
  <si>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</si>
  <si>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</si>
  <si>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</si>
  <si>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</si>
  <si>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</si>
  <si>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</si>
  <si>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</si>
  <si>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</si>
  <si>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</si>
  <si>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</si>
  <si>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</si>
  <si>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</si>
  <si>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</si>
  <si>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</si>
  <si>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</si>
  <si>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</si>
  <si>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</si>
  <si>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</si>
  <si>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</si>
  <si>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</si>
  <si>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</si>
  <si>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</si>
  <si>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</si>
  <si>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</si>
  <si>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</si>
  <si>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</si>
  <si>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</si>
  <si>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</si>
  <si>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</si>
  <si>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</si>
  <si>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</si>
  <si>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</si>
  <si>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</si>
  <si>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</si>
  <si>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</si>
  <si>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</si>
  <si>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</si>
  <si>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</si>
  <si>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</si>
  <si>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</si>
  <si>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</si>
  <si>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</si>
  <si>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</si>
  <si>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</si>
  <si>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</si>
  <si>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</si>
  <si>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</si>
  <si>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</si>
  <si>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</si>
  <si>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</si>
  <si>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</si>
  <si>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</si>
  <si>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</si>
  <si>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</si>
  <si>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</si>
  <si>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</si>
  <si>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</si>
  <si>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</si>
  <si>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</si>
  <si>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</si>
  <si>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</si>
  <si>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</si>
  <si>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</si>
  <si>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</si>
  <si>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</si>
  <si>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</si>
  <si>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</si>
  <si>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</si>
  <si>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</si>
  <si>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</si>
  <si>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</si>
  <si>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</si>
  <si>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</si>
  <si>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</si>
  <si>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</si>
  <si>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</si>
  <si>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</si>
  <si>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</si>
  <si>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</si>
  <si>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</si>
  <si>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</si>
  <si>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</si>
  <si>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</si>
  <si>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</si>
  <si>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</si>
  <si>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</si>
  <si>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</si>
  <si>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</si>
  <si>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</si>
  <si>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</si>
  <si>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</si>
  <si>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</si>
  <si>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</si>
  <si>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</si>
  <si>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</si>
  <si>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</si>
  <si>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</si>
  <si>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</si>
  <si>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</si>
  <si>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</si>
  <si>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</si>
  <si>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</si>
  <si>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</si>
  <si>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</si>
  <si>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</si>
  <si>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</si>
  <si>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</si>
  <si>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</si>
  <si>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</si>
  <si>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</si>
  <si>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</si>
  <si>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</si>
  <si>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</si>
  <si>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</si>
  <si>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</si>
  <si>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</si>
  <si>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</si>
  <si>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</si>
  <si>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</si>
  <si>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</si>
  <si>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</si>
  <si>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</si>
  <si>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</si>
  <si>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</si>
  <si>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</si>
  <si>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</si>
  <si>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</si>
  <si>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</si>
  <si>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</si>
  <si>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</si>
  <si>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</si>
  <si>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</si>
  <si>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</si>
  <si>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</si>
  <si>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</si>
  <si>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</si>
  <si>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</si>
  <si>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</si>
  <si>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</si>
  <si>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</si>
  <si>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</si>
  <si>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</si>
  <si>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</si>
  <si>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</si>
  <si>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</si>
  <si>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</si>
  <si>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</si>
  <si>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</si>
  <si>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</si>
  <si>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</si>
  <si>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</si>
  <si>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</si>
  <si>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</si>
  <si>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</si>
  <si>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</si>
  <si>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</si>
  <si>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</si>
  <si>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</si>
  <si>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</si>
  <si>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</si>
  <si>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</si>
  <si>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</si>
  <si>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</si>
  <si>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</si>
  <si>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</si>
  <si>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</si>
  <si>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</si>
  <si>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</si>
  <si>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</si>
  <si>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</si>
  <si>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</si>
  <si>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</si>
  <si>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</si>
  <si>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</si>
  <si>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</si>
  <si>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</si>
  <si>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</si>
  <si>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</si>
  <si>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</si>
  <si>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</si>
  <si>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</si>
  <si>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</si>
  <si>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</si>
  <si>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</si>
  <si>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</si>
  <si>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</si>
  <si>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</si>
  <si>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</si>
  <si>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</si>
  <si>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</si>
  <si>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</si>
  <si>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</si>
  <si>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</si>
  <si>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</si>
  <si>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</si>
  <si>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</si>
  <si>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</si>
  <si>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</si>
  <si>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</si>
  <si>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</si>
  <si>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</si>
  <si>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</si>
  <si>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</si>
  <si>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</si>
  <si>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</si>
  <si>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</si>
  <si>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</si>
  <si>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</si>
  <si>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</si>
  <si>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</si>
  <si>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</si>
  <si>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</si>
  <si>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</si>
  <si>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</si>
  <si>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</si>
  <si>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</si>
  <si>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</si>
  <si>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</si>
  <si>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</si>
  <si>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</si>
  <si>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</si>
  <si>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</si>
  <si>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</si>
  <si>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</si>
  <si>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</si>
  <si>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</si>
  <si>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</si>
  <si>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</si>
  <si>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</si>
  <si>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</si>
  <si>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</si>
  <si>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</si>
  <si>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</si>
  <si>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</si>
  <si>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</si>
  <si>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</si>
  <si>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</si>
  <si>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</si>
  <si>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</si>
  <si>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</si>
  <si>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</si>
  <si>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</si>
  <si>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</si>
  <si>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</si>
  <si>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</si>
  <si>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</si>
  <si>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</si>
  <si>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</si>
  <si>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</si>
  <si>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</si>
  <si>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</si>
  <si>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</si>
  <si>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</si>
  <si>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</si>
  <si>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</si>
  <si>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</si>
  <si>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</si>
  <si>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</si>
  <si>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</si>
  <si>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</si>
  <si>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</si>
  <si>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</si>
  <si>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</si>
  <si>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</si>
  <si>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</si>
  <si>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</si>
  <si>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</si>
  <si>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</si>
  <si>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</si>
  <si>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</si>
  <si>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</si>
  <si>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</si>
  <si>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</si>
  <si>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</si>
  <si>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</si>
  <si>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</si>
  <si>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</si>
  <si>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</si>
  <si>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</si>
  <si>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</si>
  <si>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</si>
  <si>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</si>
  <si>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</si>
  <si>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</si>
  <si>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</si>
  <si>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</si>
  <si>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</si>
  <si>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</si>
  <si>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</si>
  <si>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</si>
  <si>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</si>
  <si>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</si>
  <si>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</si>
  <si>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</si>
  <si>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</si>
  <si>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</si>
  <si>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</si>
  <si>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</si>
  <si>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</si>
  <si>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</si>
  <si>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</si>
  <si>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</si>
  <si>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</si>
  <si>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</si>
  <si>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</si>
  <si>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</si>
  <si>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</si>
  <si>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</si>
  <si>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</si>
  <si>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</si>
  <si>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</si>
  <si>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</si>
  <si>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</si>
  <si>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</si>
  <si>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</si>
  <si>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</si>
  <si>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</si>
  <si>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</si>
  <si>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</si>
  <si>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</si>
  <si>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</si>
  <si>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</si>
  <si>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</si>
  <si>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</si>
  <si>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</si>
  <si>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</si>
  <si>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</si>
  <si>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</si>
  <si>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</si>
  <si>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</si>
  <si>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</si>
  <si>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</si>
  <si>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</si>
  <si>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</si>
  <si>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</si>
  <si>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</si>
  <si>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</si>
  <si>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</si>
  <si>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</si>
  <si>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</si>
  <si>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</si>
  <si>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</si>
  <si>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</si>
  <si>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</si>
  <si>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</si>
  <si>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</si>
  <si>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</si>
  <si>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</si>
  <si>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</si>
  <si>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</si>
  <si>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</si>
  <si>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</si>
  <si>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</si>
  <si>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</si>
  <si>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</si>
  <si>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</si>
  <si>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</si>
  <si>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</si>
  <si>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</si>
  <si>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</si>
  <si>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</si>
  <si>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</si>
  <si>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</si>
  <si>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</si>
  <si>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</si>
  <si>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</si>
  <si>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</si>
  <si>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</si>
  <si>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</si>
  <si>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</si>
  <si>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</si>
  <si>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</si>
  <si>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</si>
  <si>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</si>
  <si>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</si>
  <si>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</si>
  <si>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</si>
  <si>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</si>
  <si>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</si>
  <si>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</si>
  <si>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</si>
  <si>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</si>
  <si>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</si>
  <si>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</si>
  <si>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</si>
  <si>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</si>
  <si>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</si>
  <si>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</si>
  <si>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</si>
  <si>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</si>
  <si>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</si>
  <si>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</si>
  <si>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</si>
  <si>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</si>
  <si>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</si>
  <si>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</si>
  <si>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</si>
  <si>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</si>
  <si>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</si>
  <si>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</si>
  <si>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</si>
  <si>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</si>
  <si>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</si>
  <si>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</si>
  <si>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</si>
  <si>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</si>
  <si>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</si>
  <si>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</si>
  <si>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</si>
  <si>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</si>
  <si>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</si>
  <si>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</si>
  <si>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</si>
  <si>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</si>
  <si>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</si>
  <si>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</si>
  <si>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</si>
  <si>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</si>
  <si>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</si>
  <si>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</si>
  <si>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</si>
  <si>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</si>
  <si>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</si>
  <si>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</si>
  <si>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</si>
  <si>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</si>
  <si>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</si>
  <si>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</si>
  <si>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</si>
  <si>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</si>
  <si>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</si>
  <si>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</si>
  <si>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</si>
  <si>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</si>
  <si>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</si>
  <si>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</si>
  <si>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</si>
  <si>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</si>
  <si>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</si>
  <si>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</si>
  <si>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</si>
  <si>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</si>
  <si>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</si>
  <si>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</si>
  <si>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</si>
  <si>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</si>
  <si>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</si>
  <si>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</si>
  <si>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</si>
  <si>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</si>
  <si>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</si>
  <si>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</si>
  <si>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</si>
  <si>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</si>
  <si>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</si>
  <si>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</si>
  <si>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</si>
  <si>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</si>
  <si>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</si>
  <si>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</si>
  <si>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</si>
  <si>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</si>
  <si>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</si>
  <si>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</si>
  <si>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</si>
  <si>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</si>
  <si>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</si>
  <si>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</si>
  <si>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</si>
  <si>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</si>
  <si>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</si>
  <si>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</si>
  <si>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</si>
  <si>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</si>
  <si>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</si>
  <si>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</si>
  <si>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</si>
  <si>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</si>
  <si>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</si>
  <si>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</si>
  <si>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</si>
  <si>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</si>
  <si>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</si>
  <si>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</si>
  <si>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</si>
  <si>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</si>
  <si>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</si>
  <si>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</si>
  <si>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</si>
  <si>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</si>
  <si>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</si>
  <si>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</si>
  <si>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</si>
  <si>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</si>
  <si>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</si>
  <si>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</si>
  <si>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</si>
  <si>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</si>
  <si>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</si>
  <si>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</si>
  <si>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</si>
  <si>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</si>
  <si>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</si>
  <si>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</si>
  <si>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</si>
  <si>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</si>
  <si>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</si>
  <si>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</si>
  <si>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</si>
  <si>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</si>
  <si>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</si>
  <si>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</si>
  <si>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</si>
  <si>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</si>
  <si>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</si>
  <si>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</si>
  <si>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</si>
  <si>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</si>
  <si>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</si>
  <si>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</si>
  <si>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</si>
  <si>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</si>
  <si>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</si>
  <si>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</si>
  <si>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</si>
  <si>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</si>
  <si>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</si>
  <si>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</si>
  <si>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</si>
  <si>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</si>
  <si>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</si>
  <si>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</si>
  <si>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</si>
  <si>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</si>
  <si>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</si>
  <si>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</si>
  <si>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</si>
  <si>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</si>
  <si>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</si>
  <si>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</si>
  <si>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</si>
  <si>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</si>
  <si>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</si>
  <si>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</si>
  <si>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</si>
  <si>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</si>
  <si>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</si>
  <si>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</si>
  <si>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</si>
  <si>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</si>
  <si>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</si>
  <si>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</si>
  <si>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</si>
  <si>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</si>
  <si>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</si>
  <si>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</si>
  <si>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</si>
  <si>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</si>
  <si>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</si>
  <si>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</si>
  <si>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</si>
  <si>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</si>
  <si>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</si>
  <si>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</si>
  <si>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</si>
  <si>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</si>
  <si>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</si>
  <si>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</si>
  <si>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</si>
  <si>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</si>
  <si>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</si>
  <si>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</si>
  <si>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</si>
  <si>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</si>
  <si>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</si>
  <si>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</si>
  <si>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</si>
  <si>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</si>
  <si>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</si>
  <si>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</si>
  <si>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</si>
  <si>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</si>
  <si>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</si>
  <si>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</si>
  <si>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</si>
  <si>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</si>
  <si>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</si>
  <si>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</si>
  <si>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</si>
  <si>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</si>
  <si>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</si>
  <si>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</si>
  <si>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</si>
  <si>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</si>
  <si>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</si>
  <si>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</si>
  <si>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</si>
  <si>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</si>
  <si>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</si>
  <si>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</si>
  <si>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</si>
  <si>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</si>
  <si>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</si>
  <si>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</si>
  <si>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</si>
  <si>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</si>
  <si>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</si>
  <si>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</si>
  <si>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</si>
  <si>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</si>
  <si>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</si>
  <si>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</si>
  <si>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</si>
  <si>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</si>
  <si>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</si>
  <si>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</si>
  <si>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</si>
  <si>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</si>
  <si>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</si>
  <si>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</si>
  <si>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</si>
  <si>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</si>
  <si>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</si>
  <si>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</si>
  <si>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</si>
  <si>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</si>
  <si>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</si>
  <si>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</si>
  <si>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</si>
  <si>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</si>
  <si>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</si>
  <si>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</si>
  <si>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</si>
  <si>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</si>
  <si>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</si>
  <si>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</si>
  <si>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</si>
  <si>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</si>
  <si>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</si>
  <si>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</si>
  <si>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</si>
  <si>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</si>
  <si>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</si>
  <si>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</si>
  <si>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</si>
  <si>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</si>
  <si>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</si>
  <si>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</si>
  <si>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</si>
  <si>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</si>
  <si>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</si>
  <si>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</si>
  <si>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</si>
  <si>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</si>
  <si>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</si>
  <si>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</si>
  <si>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</si>
  <si>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</si>
  <si>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</si>
  <si>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</si>
  <si>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</si>
  <si>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</si>
  <si>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</si>
  <si>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</si>
  <si>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</si>
  <si>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</si>
  <si>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</si>
  <si>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</si>
  <si>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</si>
  <si>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</si>
  <si>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</si>
  <si>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</si>
  <si>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</si>
  <si>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</si>
  <si>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</si>
  <si>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</si>
  <si>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</si>
  <si>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</si>
  <si>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</si>
  <si>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</si>
  <si>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</si>
  <si>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</si>
  <si>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</si>
  <si>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</si>
  <si>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</si>
  <si>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</si>
  <si>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</si>
  <si>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</si>
  <si>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</si>
  <si>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</si>
  <si>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</si>
  <si>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</si>
  <si>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</si>
  <si>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</si>
  <si>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</si>
  <si>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</si>
  <si>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</si>
  <si>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</si>
  <si>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</si>
  <si>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</si>
  <si>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</si>
  <si>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</si>
  <si>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</si>
  <si>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</si>
  <si>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</si>
  <si>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</si>
  <si>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</si>
  <si>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</si>
  <si>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</si>
  <si>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</si>
  <si>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</si>
  <si>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</si>
  <si>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</si>
  <si>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</si>
  <si>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</si>
  <si>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</si>
  <si>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</si>
  <si>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</si>
  <si>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</si>
  <si>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</si>
  <si>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</si>
  <si>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</si>
  <si>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</si>
  <si>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</si>
  <si>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</si>
  <si>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</si>
  <si>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</si>
  <si>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</si>
  <si>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</si>
  <si>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</si>
  <si>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</si>
  <si>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</si>
  <si>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</si>
  <si>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</si>
  <si>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</si>
  <si>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</si>
  <si>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</si>
  <si>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</si>
  <si>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</si>
  <si>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</si>
  <si>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</si>
  <si>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</si>
  <si>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</si>
  <si>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</si>
  <si>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</si>
  <si>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</si>
  <si>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</si>
  <si>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</si>
  <si>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</si>
  <si>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</si>
  <si>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</si>
  <si>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</si>
  <si>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</si>
  <si>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</si>
  <si>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</si>
  <si>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</si>
  <si>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</si>
  <si>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</si>
  <si>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</si>
  <si>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</si>
  <si>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</si>
  <si>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</si>
  <si>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</si>
  <si>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</si>
  <si>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</si>
  <si>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</si>
  <si>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</si>
  <si>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</si>
  <si>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</si>
  <si>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</si>
  <si>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</si>
  <si>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</si>
  <si>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</si>
  <si>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</si>
  <si>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</si>
  <si>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</si>
  <si>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</si>
  <si>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</si>
  <si>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</si>
  <si>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</si>
  <si>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</si>
  <si>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</si>
  <si>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</si>
  <si>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</si>
  <si>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</si>
  <si>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</si>
  <si>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</si>
  <si>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</si>
  <si>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</si>
  <si>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</si>
  <si>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</si>
  <si>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</si>
  <si>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</si>
  <si>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</si>
  <si>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</si>
  <si>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</si>
  <si>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</si>
  <si>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</si>
  <si>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</si>
  <si>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</si>
  <si>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</si>
  <si>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</si>
  <si>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</si>
  <si>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</si>
  <si>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</si>
  <si>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</si>
  <si>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</si>
  <si>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</si>
  <si>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</si>
  <si>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</si>
  <si>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</si>
  <si>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</si>
  <si>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</si>
  <si>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</si>
  <si>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</si>
  <si>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</si>
  <si>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</si>
  <si>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</si>
  <si>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</si>
  <si>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</si>
  <si>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</si>
  <si>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</si>
  <si>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</si>
  <si>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</si>
  <si>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</si>
  <si>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</si>
  <si>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</si>
  <si>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</si>
  <si>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</si>
  <si>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</si>
  <si>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</si>
  <si>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</si>
  <si>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</si>
  <si>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</si>
  <si>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</si>
  <si>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</si>
  <si>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</si>
  <si>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</si>
  <si>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</si>
  <si>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</si>
  <si>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</si>
  <si>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</si>
  <si>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</si>
  <si>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</si>
  <si>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</si>
  <si>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</si>
  <si>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</si>
  <si>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</si>
  <si>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</si>
  <si>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</si>
  <si>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</si>
  <si>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</si>
  <si>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</si>
  <si>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</si>
  <si>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</si>
  <si>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</si>
  <si>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</si>
  <si>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</si>
  <si>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</si>
  <si>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</si>
  <si>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</si>
  <si>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</si>
  <si>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</si>
  <si>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</si>
  <si>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</si>
  <si>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</si>
  <si>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</si>
  <si>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</si>
  <si>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</si>
  <si>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</si>
  <si>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</si>
  <si>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</si>
  <si>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</si>
  <si>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</si>
  <si>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</si>
  <si>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</si>
  <si>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</si>
  <si>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</si>
  <si>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</si>
  <si>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</si>
  <si>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</si>
  <si>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</si>
  <si>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</si>
  <si>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</si>
  <si>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</si>
  <si>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</si>
  <si>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</si>
  <si>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</si>
  <si>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</si>
  <si>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</si>
  <si>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</si>
  <si>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</si>
  <si>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</si>
  <si>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</si>
  <si>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</si>
  <si>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</si>
  <si>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</si>
  <si>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</si>
  <si>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</si>
  <si>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</si>
  <si>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</si>
  <si>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</si>
  <si>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</si>
  <si>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</si>
  <si>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</si>
  <si>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</si>
  <si>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</si>
  <si>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</si>
  <si>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</si>
  <si>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</si>
  <si>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</si>
  <si>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</si>
  <si>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</si>
  <si>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</si>
  <si>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</si>
  <si>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</si>
  <si>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</si>
  <si>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</si>
  <si>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</si>
  <si>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</si>
  <si>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</si>
  <si>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</si>
  <si>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</si>
  <si>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</si>
  <si>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</si>
  <si>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</si>
  <si>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</si>
  <si>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</si>
  <si>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</si>
  <si>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</si>
  <si>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</si>
  <si>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</si>
  <si>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</si>
  <si>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</si>
  <si>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</si>
  <si>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</si>
  <si>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</si>
  <si>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</si>
  <si>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</si>
  <si>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</si>
  <si>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</si>
  <si>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</si>
  <si>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</si>
  <si>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</si>
  <si>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</si>
  <si>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</si>
  <si>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</si>
  <si>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</si>
  <si>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</si>
  <si>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</si>
  <si>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</si>
  <si>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</si>
  <si>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</si>
  <si>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</si>
  <si>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</si>
  <si>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</si>
  <si>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</si>
  <si>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</si>
  <si>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</si>
  <si>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</si>
  <si>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</si>
  <si>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</si>
  <si>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</si>
  <si>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</si>
  <si>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</si>
  <si>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</si>
  <si>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</si>
  <si>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</si>
  <si>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</si>
  <si>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</si>
  <si>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</si>
  <si>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</si>
  <si>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</si>
  <si>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</si>
  <si>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</si>
  <si>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</si>
  <si>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</si>
  <si>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</si>
  <si>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</si>
  <si>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</si>
  <si>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</si>
  <si>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</si>
  <si>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</si>
  <si>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</si>
  <si>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</si>
  <si>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</si>
  <si>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</si>
  <si>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</si>
  <si>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</si>
  <si>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</si>
  <si>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</si>
  <si>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</si>
  <si>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</si>
  <si>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</si>
  <si>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</si>
  <si>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</si>
  <si>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</si>
  <si>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</si>
  <si>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</si>
  <si>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</si>
  <si>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</si>
  <si>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</si>
  <si>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</si>
  <si>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</si>
  <si>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</si>
  <si>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</si>
  <si>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</si>
  <si>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</si>
  <si>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</si>
  <si>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</si>
  <si>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</si>
  <si>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</si>
  <si>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</si>
  <si>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</si>
  <si>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</si>
  <si>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</si>
  <si>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</si>
  <si>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</si>
  <si>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</si>
  <si>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</si>
  <si>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</si>
  <si>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</si>
  <si>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</si>
  <si>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</si>
  <si>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</si>
  <si>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</si>
  <si>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</si>
  <si>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</si>
  <si>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</si>
  <si>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</si>
  <si>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</si>
  <si>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</si>
  <si>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</si>
  <si>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</si>
  <si>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</si>
  <si>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</si>
  <si>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</si>
  <si>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</si>
  <si>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</si>
  <si>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</si>
  <si>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</si>
  <si>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</si>
  <si>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</si>
  <si>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</si>
  <si>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</si>
  <si>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</si>
  <si>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</si>
  <si>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</si>
  <si>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</si>
  <si>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</si>
  <si>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</si>
  <si>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</si>
  <si>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</si>
  <si>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</si>
  <si>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</si>
  <si>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</si>
  <si>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</si>
  <si>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</si>
  <si>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</si>
  <si>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</si>
  <si>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</si>
  <si>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</si>
  <si>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</si>
  <si>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</si>
  <si>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</si>
  <si>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</si>
  <si>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</si>
  <si>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</si>
  <si>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</si>
  <si>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</si>
  <si>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</si>
  <si>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</si>
  <si>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</si>
  <si>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</si>
  <si>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</si>
  <si>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</si>
  <si>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</si>
  <si>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</si>
  <si>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</si>
  <si>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</si>
  <si>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</si>
  <si>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</si>
  <si>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</si>
  <si>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</si>
  <si>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</si>
  <si>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</si>
  <si>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</si>
  <si>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</si>
  <si>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</si>
  <si>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</si>
  <si>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</si>
  <si>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</si>
  <si>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</si>
  <si>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</si>
  <si>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</si>
  <si>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</si>
  <si>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</si>
  <si>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</si>
  <si>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</si>
  <si>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</si>
  <si>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</si>
  <si>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</si>
  <si>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</si>
  <si>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</si>
  <si>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</si>
  <si>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</si>
  <si>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</si>
  <si>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</si>
  <si>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</si>
  <si>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</si>
  <si>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</si>
  <si>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</si>
  <si>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</si>
  <si>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</si>
  <si>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</si>
  <si>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</si>
  <si>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</si>
  <si>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</si>
  <si>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</si>
  <si>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</si>
  <si>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</si>
  <si>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</si>
  <si>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</si>
  <si>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</si>
  <si>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</si>
  <si>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</si>
  <si>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</si>
  <si>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</si>
  <si>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</si>
  <si>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</si>
  <si>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</si>
  <si>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</si>
  <si>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</si>
  <si>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</si>
  <si>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</si>
  <si>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</si>
  <si>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</si>
  <si>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</si>
  <si>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</si>
  <si>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</si>
  <si>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</si>
  <si>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</si>
  <si>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</si>
  <si>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</si>
  <si>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</si>
  <si>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</si>
  <si>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</si>
  <si>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</si>
  <si>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</si>
  <si>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</si>
  <si>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</si>
  <si>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</si>
  <si>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</si>
  <si>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</si>
  <si>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</si>
  <si>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</si>
  <si>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</si>
  <si>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</si>
  <si>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</si>
  <si>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</si>
  <si>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</si>
  <si>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</si>
  <si>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</si>
  <si>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</si>
  <si>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</si>
  <si>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</si>
  <si>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</si>
  <si>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</si>
  <si>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</si>
  <si>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</si>
  <si>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</si>
  <si>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</si>
  <si>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</si>
  <si>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</si>
  <si>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</si>
  <si>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</si>
  <si>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</si>
  <si>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</si>
  <si>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</si>
  <si>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</si>
  <si>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</si>
  <si>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</si>
  <si>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</si>
  <si>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</si>
  <si>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</si>
  <si>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</si>
  <si>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</si>
  <si>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</si>
  <si>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</si>
  <si>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</si>
  <si>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</si>
  <si>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</si>
  <si>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</si>
  <si>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</si>
  <si>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</si>
  <si>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</si>
  <si>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</si>
  <si>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</si>
  <si>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</si>
  <si>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</si>
  <si>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</si>
  <si>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</si>
  <si>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</si>
  <si>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</si>
  <si>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</si>
  <si>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</si>
  <si>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</si>
  <si>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</si>
  <si>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</si>
  <si>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</si>
  <si>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</si>
  <si>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</si>
  <si>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</si>
  <si>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</si>
  <si>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</si>
  <si>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</si>
  <si>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</si>
  <si>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</si>
  <si>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</si>
  <si>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</si>
  <si>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</si>
  <si>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</si>
  <si>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</si>
  <si>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</si>
  <si>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</si>
  <si>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</si>
  <si>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</si>
  <si>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</si>
  <si>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</si>
  <si>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</si>
  <si>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</si>
  <si>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</si>
  <si>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</si>
  <si>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</si>
  <si>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</si>
  <si>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</si>
  <si>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</si>
  <si>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</si>
  <si>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</si>
  <si>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</si>
  <si>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</si>
  <si>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</si>
  <si>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</si>
  <si>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</si>
  <si>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</si>
  <si>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</si>
  <si>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</si>
  <si>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</si>
  <si>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</si>
  <si>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</si>
  <si>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</si>
  <si>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</si>
  <si>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</si>
  <si>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</si>
  <si>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</si>
  <si>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</si>
  <si>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</si>
  <si>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</si>
  <si>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</si>
  <si>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</si>
  <si>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</si>
  <si>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</si>
  <si>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</si>
  <si>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</si>
  <si>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</si>
  <si>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</si>
  <si>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</si>
  <si>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</si>
  <si>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</si>
  <si>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</si>
  <si>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</si>
  <si>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</si>
  <si>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</si>
  <si>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</si>
  <si>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</si>
  <si>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</si>
  <si>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</si>
  <si>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</si>
  <si>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</si>
  <si>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</si>
  <si>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</si>
  <si>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</si>
  <si>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</si>
  <si>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</si>
  <si>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</si>
  <si>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</si>
  <si>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</si>
  <si>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</si>
  <si>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</si>
  <si>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</si>
  <si>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</si>
  <si>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</si>
  <si>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</si>
  <si>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</si>
  <si>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</si>
  <si>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</si>
  <si>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</si>
  <si>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</si>
  <si>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</si>
  <si>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</si>
  <si>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</si>
  <si>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</si>
  <si>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</si>
  <si>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</si>
  <si>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</si>
  <si>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</si>
  <si>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</si>
  <si>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</si>
  <si>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</si>
  <si>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</si>
  <si>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</si>
  <si>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</si>
  <si>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</si>
  <si>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</si>
  <si>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</si>
  <si>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</si>
  <si>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</si>
  <si>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</si>
  <si>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</si>
  <si>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</si>
  <si>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</si>
  <si>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</si>
  <si>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</si>
  <si>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</si>
  <si>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</si>
  <si>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</si>
  <si>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</si>
  <si>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</si>
  <si>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</si>
  <si>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</si>
  <si>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</si>
  <si>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</si>
  <si>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</si>
  <si>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</si>
  <si>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</si>
  <si>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</si>
  <si>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</si>
  <si>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</si>
  <si>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</si>
  <si>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</si>
  <si>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</si>
  <si>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</si>
  <si>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</si>
  <si>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</si>
  <si>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</si>
  <si>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</si>
  <si>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</si>
  <si>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</si>
  <si>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</si>
  <si>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</si>
  <si>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</si>
  <si>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</si>
  <si>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</si>
  <si>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</si>
  <si>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</si>
  <si>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</si>
  <si>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</si>
  <si>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</si>
  <si>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</si>
  <si>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</si>
  <si>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</si>
  <si>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</si>
  <si>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</si>
  <si>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</si>
  <si>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</si>
  <si>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</si>
  <si>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</si>
  <si>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</si>
  <si>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</si>
  <si>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</si>
  <si>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</si>
  <si>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</si>
  <si>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</si>
  <si>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</si>
  <si>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</si>
  <si>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</si>
  <si>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</si>
  <si>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</si>
  <si>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</si>
  <si>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</si>
  <si>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</si>
  <si>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</si>
  <si>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</si>
  <si>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</si>
  <si>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</si>
  <si>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</si>
  <si>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</si>
  <si>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</si>
  <si>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</si>
  <si>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</si>
  <si>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</si>
  <si>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</si>
  <si>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</si>
  <si>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</si>
  <si>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</si>
  <si>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</si>
  <si>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</si>
  <si>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</si>
  <si>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</si>
  <si>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</si>
  <si>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</si>
  <si>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</si>
  <si>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</si>
  <si>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</si>
  <si>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</si>
  <si>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</si>
  <si>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</si>
  <si>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</si>
  <si>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</si>
  <si>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</si>
  <si>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</si>
  <si>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</si>
  <si>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</si>
  <si>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</si>
  <si>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</si>
  <si>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</si>
  <si>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</si>
  <si>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</si>
  <si>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</si>
  <si>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</si>
  <si>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</si>
  <si>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</si>
  <si>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</si>
  <si>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</si>
  <si>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</si>
  <si>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</si>
  <si>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</si>
  <si>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</si>
  <si>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</si>
  <si>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</si>
  <si>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</si>
  <si>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</si>
  <si>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</si>
  <si>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</si>
  <si>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</si>
  <si>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</si>
  <si>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</si>
  <si>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</si>
  <si>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</si>
  <si>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</si>
  <si>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</si>
  <si>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</si>
  <si>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</si>
  <si>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</si>
  <si>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</si>
  <si>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</si>
  <si>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</si>
  <si>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</si>
  <si>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</si>
  <si>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</si>
  <si>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</si>
  <si>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</si>
  <si>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</si>
  <si>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</si>
  <si>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</si>
  <si>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</si>
  <si>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</si>
  <si>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</si>
  <si>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</si>
  <si>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</si>
  <si>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</si>
  <si>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</si>
  <si>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</si>
  <si>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</si>
  <si>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</si>
  <si>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</si>
  <si>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</si>
  <si>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</si>
  <si>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</si>
  <si>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</si>
  <si>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</si>
  <si>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</si>
  <si>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</si>
  <si>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</si>
  <si>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</si>
  <si>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</si>
  <si>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</si>
  <si>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</si>
  <si>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</si>
  <si>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</si>
  <si>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</si>
  <si>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</si>
  <si>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</si>
  <si>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</si>
  <si>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</si>
  <si>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</si>
  <si>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</si>
  <si>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</si>
  <si>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</si>
  <si>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</si>
  <si>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</si>
  <si>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</si>
  <si>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</si>
  <si>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</si>
  <si>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</si>
  <si>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</si>
  <si>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</si>
  <si>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</si>
  <si>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</si>
  <si>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</si>
  <si>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</si>
  <si>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</si>
  <si>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</si>
  <si>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</si>
  <si>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</si>
  <si>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</si>
  <si>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</si>
  <si>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</si>
  <si>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</si>
  <si>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</si>
  <si>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</si>
  <si>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</si>
  <si>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</si>
  <si>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</si>
  <si>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</si>
  <si>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</si>
  <si>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</si>
  <si>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</si>
  <si>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</si>
  <si>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</si>
  <si>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</si>
  <si>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</si>
  <si>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</si>
  <si>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</si>
  <si>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</si>
  <si>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</si>
  <si>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</si>
  <si>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</si>
  <si>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</si>
  <si>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</si>
  <si>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</si>
  <si>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</si>
  <si>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</si>
  <si>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</si>
  <si>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</si>
  <si>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</si>
  <si>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</si>
  <si>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</si>
  <si>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</si>
  <si>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</si>
  <si>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</si>
  <si>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</si>
  <si>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</si>
  <si>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</si>
  <si>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</si>
  <si>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</si>
  <si>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</si>
  <si>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</si>
  <si>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</si>
  <si>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</si>
  <si>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</si>
  <si>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</si>
  <si>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</si>
  <si>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</si>
  <si>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</si>
  <si>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</si>
  <si>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</si>
  <si>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</si>
  <si>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</si>
  <si>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</si>
  <si>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</si>
  <si>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</si>
  <si>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</si>
  <si>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</si>
  <si>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</si>
  <si>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</si>
  <si>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</si>
  <si>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</si>
  <si>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</si>
  <si>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</si>
  <si>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</si>
  <si>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</si>
  <si>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</si>
  <si>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</si>
  <si>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</si>
  <si>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</si>
  <si>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</si>
  <si>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</si>
  <si>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</si>
  <si>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</si>
  <si>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</si>
  <si>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</si>
  <si>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</si>
  <si>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</si>
  <si>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</si>
  <si>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</si>
  <si>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</si>
  <si>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</si>
  <si>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</si>
  <si>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</si>
  <si>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</si>
  <si>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</si>
  <si>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</si>
  <si>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</si>
  <si>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</si>
  <si>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</si>
  <si>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</si>
  <si>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</si>
  <si>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</si>
  <si>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</si>
  <si>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</si>
  <si>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</si>
  <si>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</si>
  <si>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</si>
  <si>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</si>
  <si>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</si>
  <si>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</si>
  <si>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</si>
  <si>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</si>
  <si>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</si>
  <si>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</si>
  <si>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</si>
  <si>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</si>
  <si>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</si>
  <si>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</si>
  <si>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</si>
  <si>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</si>
  <si>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</si>
  <si>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</si>
  <si>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</si>
  <si>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</si>
  <si>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</si>
  <si>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</si>
  <si>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</si>
  <si>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</si>
  <si>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</si>
  <si>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</si>
  <si>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</si>
  <si>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</si>
  <si>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</si>
  <si>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</si>
  <si>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</si>
  <si>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</si>
  <si>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</si>
  <si>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</si>
  <si>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</si>
  <si>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</si>
  <si>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</si>
  <si>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</si>
  <si>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</si>
  <si>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</si>
  <si>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</si>
  <si>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</si>
  <si>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</si>
  <si>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</si>
  <si>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</si>
  <si>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</si>
  <si>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</si>
  <si>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</si>
  <si>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</si>
  <si>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</si>
  <si>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</si>
  <si>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</si>
  <si>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</si>
  <si>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</si>
  <si>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</si>
  <si>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</si>
  <si>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</si>
  <si>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</si>
  <si>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</si>
  <si>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</si>
  <si>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</si>
  <si>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</si>
  <si>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</si>
  <si>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</si>
  <si>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</si>
  <si>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</si>
  <si>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</si>
  <si>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</si>
  <si>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</si>
  <si>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</si>
  <si>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</si>
  <si>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</si>
  <si>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</si>
  <si>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</si>
  <si>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</si>
  <si>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</si>
  <si>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</si>
  <si>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</si>
  <si>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</si>
  <si>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</si>
  <si>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</si>
  <si>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</si>
  <si>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</si>
  <si>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</si>
  <si>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</si>
  <si>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</si>
  <si>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</si>
  <si>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</si>
  <si>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</si>
  <si>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</si>
  <si>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</si>
  <si>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</si>
  <si>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</si>
  <si>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</si>
  <si>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</si>
  <si>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</si>
  <si>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</si>
  <si>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</si>
  <si>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</si>
  <si>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</si>
  <si>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</si>
  <si>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</si>
  <si>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</si>
  <si>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</si>
  <si>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</si>
  <si>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</si>
  <si>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</si>
  <si>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</si>
  <si>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</si>
  <si>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</si>
  <si>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</si>
  <si>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</si>
  <si>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</si>
  <si>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</si>
  <si>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</si>
  <si>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</si>
  <si>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</si>
  <si>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</si>
  <si>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</si>
  <si>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</si>
  <si>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</si>
  <si>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</si>
  <si>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</si>
  <si>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</si>
  <si>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</si>
  <si>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</si>
  <si>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</si>
  <si>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</si>
  <si>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</si>
  <si>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</si>
  <si>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</si>
  <si>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</si>
  <si>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</si>
  <si>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</si>
  <si>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</si>
  <si>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</si>
  <si>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</si>
  <si>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</si>
  <si>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</si>
  <si>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</si>
  <si>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</si>
  <si>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</si>
  <si>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</si>
  <si>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</si>
  <si>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</si>
  <si>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</si>
  <si>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</si>
  <si>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</si>
  <si>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</si>
  <si>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</si>
  <si>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</si>
  <si>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</si>
  <si>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</si>
  <si>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</si>
  <si>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</si>
  <si>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</si>
  <si>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</si>
  <si>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</si>
  <si>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</si>
  <si>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</si>
  <si>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</si>
  <si>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</si>
  <si>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</si>
  <si>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</si>
  <si>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</si>
  <si>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</si>
  <si>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</si>
  <si>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</si>
  <si>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</si>
  <si>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</si>
  <si>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</si>
  <si>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</si>
  <si>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</si>
  <si>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</si>
  <si>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</si>
  <si>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</si>
  <si>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</si>
  <si>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</si>
  <si>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</si>
  <si>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</si>
  <si>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</si>
  <si>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</si>
  <si>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</si>
  <si>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</si>
  <si>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</si>
  <si>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</si>
  <si>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</si>
  <si>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</si>
  <si>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</si>
  <si>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</si>
  <si>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</si>
  <si>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</si>
  <si>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</si>
  <si>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</si>
  <si>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</si>
  <si>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</si>
  <si>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</si>
  <si>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</si>
  <si>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</si>
  <si>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</si>
  <si>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</si>
  <si>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</si>
  <si>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</si>
  <si>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</si>
  <si>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</si>
  <si>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</si>
  <si>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</si>
  <si>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</si>
  <si>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</si>
  <si>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</si>
  <si>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</si>
  <si>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</si>
  <si>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</si>
  <si>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</si>
  <si>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</si>
  <si>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</si>
  <si>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</si>
  <si>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</si>
  <si>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</si>
  <si>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</si>
  <si>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</si>
  <si>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</si>
  <si>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</si>
  <si>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</si>
  <si>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</si>
  <si>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</si>
  <si>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</si>
  <si>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</si>
  <si>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</si>
  <si>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</si>
  <si>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</si>
  <si>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</si>
  <si>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</si>
  <si>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</si>
  <si>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</si>
  <si>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</si>
  <si>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</si>
  <si>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</si>
  <si>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</si>
  <si>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</si>
  <si>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</si>
  <si>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</si>
  <si>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</si>
  <si>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</si>
  <si>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</si>
  <si>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</si>
  <si>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</si>
  <si>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</si>
  <si>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</si>
  <si>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</si>
  <si>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</si>
  <si>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</si>
  <si>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</si>
  <si>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</si>
  <si>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</si>
  <si>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</si>
  <si>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</si>
  <si>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</si>
  <si>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</si>
  <si>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</si>
  <si>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</si>
  <si>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</si>
  <si>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</si>
  <si>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</si>
  <si>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</si>
  <si>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</si>
  <si>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</si>
  <si>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</si>
  <si>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</si>
  <si>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</si>
  <si>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</si>
  <si>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</si>
  <si>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</si>
  <si>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</si>
  <si>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</si>
  <si>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</si>
  <si>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</si>
  <si>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</si>
  <si>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</si>
  <si>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</si>
  <si>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</si>
  <si>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</si>
  <si>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</si>
  <si>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</si>
  <si>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</si>
  <si>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</si>
  <si>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</si>
  <si>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</si>
  <si>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</si>
  <si>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</si>
  <si>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</si>
  <si>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</si>
  <si>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</si>
  <si>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</si>
  <si>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</si>
  <si>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</si>
  <si>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</si>
  <si>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</si>
  <si>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</si>
  <si>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</si>
  <si>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</si>
  <si>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</si>
  <si>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</si>
  <si>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</si>
  <si>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</si>
  <si>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</si>
  <si>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</si>
  <si>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</si>
  <si>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</si>
  <si>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</si>
  <si>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</si>
  <si>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</si>
  <si>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</si>
  <si>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</si>
  <si>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</si>
  <si>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</si>
  <si>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</si>
  <si>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</si>
  <si>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</si>
  <si>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</si>
  <si>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</si>
  <si>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</si>
  <si>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</si>
  <si>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</si>
  <si>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</si>
  <si>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</si>
  <si>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</si>
  <si>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</si>
  <si>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</si>
  <si>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</si>
  <si>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</si>
  <si>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</si>
  <si>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</si>
  <si>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</si>
  <si>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</si>
  <si>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</si>
  <si>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</si>
  <si>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</si>
  <si>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</si>
  <si>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</si>
  <si>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</si>
  <si>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</si>
  <si>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</si>
  <si>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</si>
  <si>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</si>
  <si>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</si>
  <si>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</si>
  <si>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</si>
  <si>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</si>
  <si>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</si>
  <si>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</si>
  <si>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</si>
  <si>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</si>
  <si>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</si>
  <si>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</si>
  <si>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</si>
  <si>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</si>
  <si>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</si>
  <si>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</si>
  <si>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</si>
  <si>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</si>
  <si>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</si>
  <si>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</si>
  <si>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</si>
  <si>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</si>
  <si>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</si>
  <si>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</si>
  <si>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</si>
  <si>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</si>
  <si>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</si>
  <si>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</si>
  <si>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</si>
  <si>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</si>
  <si>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</si>
  <si>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</si>
  <si>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</si>
  <si>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</si>
  <si>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</si>
  <si>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</si>
  <si>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</si>
  <si>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</si>
  <si>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</si>
  <si>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</si>
  <si>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</si>
  <si>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</si>
  <si>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</si>
  <si>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</si>
  <si>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</si>
  <si>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</si>
  <si>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</si>
  <si>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</si>
  <si>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</si>
  <si>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</si>
  <si>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</si>
  <si>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</si>
  <si>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</si>
  <si>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</si>
  <si>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</si>
  <si>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</si>
  <si>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</si>
  <si>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</si>
  <si>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</si>
  <si>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</si>
  <si>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</si>
  <si>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</si>
  <si>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</si>
  <si>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</si>
  <si>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</si>
  <si>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</si>
  <si>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</si>
  <si>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</si>
  <si>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</si>
  <si>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</si>
  <si>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</si>
  <si>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</si>
  <si>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</si>
  <si>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</si>
  <si>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</si>
  <si>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</si>
  <si>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</si>
  <si>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</si>
  <si>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</si>
  <si>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</si>
  <si>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</si>
  <si>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</si>
  <si>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</si>
  <si>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</si>
  <si>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</si>
  <si>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</si>
  <si>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</si>
  <si>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</si>
  <si>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</si>
  <si>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</si>
  <si>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</si>
  <si>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</si>
  <si>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</si>
  <si>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</si>
  <si>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</si>
  <si>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</si>
  <si>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</si>
  <si>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</si>
  <si>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</si>
  <si>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</si>
  <si>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</si>
  <si>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</si>
  <si>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</si>
  <si>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</si>
  <si>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</si>
  <si>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</si>
  <si>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</si>
  <si>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</si>
  <si>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</si>
  <si>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</si>
  <si>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</si>
  <si>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</si>
  <si>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</si>
  <si>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</si>
  <si>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</si>
  <si>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</si>
  <si>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</si>
  <si>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</si>
  <si>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</si>
  <si>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</si>
  <si>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</si>
  <si>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</si>
  <si>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</si>
  <si>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</si>
  <si>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</si>
  <si>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</si>
  <si>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</si>
  <si>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</si>
  <si>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</si>
  <si>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</si>
  <si>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</si>
  <si>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</si>
  <si>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</si>
  <si>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</si>
  <si>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</si>
  <si>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</si>
  <si>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</si>
  <si>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</si>
  <si>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</si>
  <si>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</si>
  <si>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</si>
  <si>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</si>
  <si>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</si>
  <si>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</si>
  <si>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</si>
  <si>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</si>
  <si>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</si>
  <si>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</si>
  <si>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</si>
  <si>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</si>
  <si>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</si>
  <si>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</si>
  <si>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</si>
  <si>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</si>
  <si>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</si>
  <si>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</si>
  <si>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</si>
  <si>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</si>
  <si>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</si>
  <si>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</si>
  <si>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</si>
  <si>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</si>
  <si>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</si>
  <si>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</si>
  <si>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</si>
  <si>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</si>
  <si>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</si>
  <si>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</si>
  <si>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</si>
  <si>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</si>
  <si>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</si>
  <si>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</si>
  <si>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</si>
  <si>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</si>
  <si>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</si>
  <si>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</si>
  <si>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</si>
  <si>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</si>
  <si>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</si>
  <si>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</si>
  <si>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</si>
  <si>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</si>
  <si>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</si>
  <si>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</si>
  <si>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</si>
  <si>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</si>
  <si>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</si>
  <si>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</si>
  <si>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</si>
  <si>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</si>
  <si>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</si>
  <si>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</si>
  <si>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</si>
  <si>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</si>
  <si>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</si>
  <si>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</si>
  <si>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</si>
  <si>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</si>
  <si>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</si>
  <si>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</si>
  <si>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</si>
  <si>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</si>
  <si>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</si>
  <si>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</si>
  <si>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</si>
  <si>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</si>
  <si>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</si>
  <si>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</si>
  <si>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</si>
  <si>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</si>
  <si>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</si>
  <si>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</si>
  <si>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</si>
  <si>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</si>
  <si>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</si>
  <si>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</si>
  <si>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</si>
  <si>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</si>
  <si>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</si>
  <si>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</si>
  <si>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</si>
  <si>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</si>
  <si>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</si>
  <si>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</si>
  <si>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</si>
  <si>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</si>
  <si>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</si>
  <si>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</si>
  <si>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</si>
  <si>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</si>
  <si>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</si>
  <si>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</si>
  <si>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</si>
  <si>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</si>
  <si>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</si>
  <si>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</si>
  <si>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</si>
  <si>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</si>
  <si>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</si>
  <si>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</si>
  <si>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</si>
  <si>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</si>
  <si>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</si>
  <si>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</si>
  <si>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</si>
  <si>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</si>
  <si>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</si>
  <si>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</si>
  <si>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</si>
  <si>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</si>
  <si>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</si>
  <si>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</si>
  <si>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</si>
  <si>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</si>
  <si>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</si>
  <si>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</si>
  <si>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</si>
  <si>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</si>
  <si>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</si>
  <si>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</si>
  <si>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</si>
  <si>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</si>
  <si>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</si>
  <si>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</si>
  <si>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</si>
  <si>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</si>
  <si>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</si>
  <si>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</si>
  <si>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</si>
  <si>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</si>
  <si>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</si>
  <si>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</si>
  <si>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</si>
  <si>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</si>
  <si>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</si>
  <si>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</si>
  <si>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</si>
  <si>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</si>
  <si>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</si>
  <si>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</si>
  <si>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</si>
  <si>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</si>
  <si>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</si>
  <si>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</si>
  <si>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</si>
  <si>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</si>
  <si>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</si>
  <si>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</si>
  <si>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</si>
  <si>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</si>
  <si>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</si>
  <si>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</si>
  <si>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</si>
  <si>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</si>
  <si>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</si>
  <si>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</si>
  <si>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</si>
  <si>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</si>
  <si>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</si>
  <si>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</si>
  <si>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</si>
  <si>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</si>
  <si>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</si>
  <si>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</si>
  <si>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</si>
  <si>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</si>
  <si>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</si>
  <si>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</si>
  <si>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</si>
  <si>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</si>
  <si>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</si>
  <si>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</si>
  <si>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</si>
  <si>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</si>
  <si>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</si>
  <si>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</si>
  <si>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</si>
  <si>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</si>
  <si>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</si>
  <si>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</si>
  <si>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</si>
  <si>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</si>
  <si>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</si>
  <si>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</si>
  <si>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</si>
  <si>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</si>
  <si>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</si>
  <si>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</si>
  <si>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</si>
  <si>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</si>
  <si>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</si>
  <si>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</si>
  <si>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</si>
  <si>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</si>
  <si>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</si>
  <si>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</si>
  <si>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</si>
  <si>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</si>
  <si>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</si>
  <si>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</si>
  <si>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</si>
  <si>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</si>
  <si>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</si>
  <si>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</si>
  <si>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</si>
  <si>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</si>
  <si>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</si>
  <si>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</si>
  <si>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</si>
  <si>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</si>
  <si>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</si>
  <si>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</si>
  <si>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</si>
  <si>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</si>
  <si>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</si>
  <si>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</si>
  <si>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</si>
  <si>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</si>
  <si>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</si>
  <si>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</si>
  <si>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</si>
  <si>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</si>
  <si>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</si>
  <si>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</si>
  <si>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</si>
  <si>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</si>
  <si>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</si>
  <si>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</si>
  <si>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</si>
  <si>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</si>
  <si>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</si>
  <si>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</si>
  <si>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</si>
  <si>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</si>
  <si>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</si>
  <si>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</si>
  <si>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</si>
  <si>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</si>
  <si>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</si>
  <si>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</si>
  <si>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</si>
  <si>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</si>
  <si>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</si>
  <si>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</si>
  <si>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</si>
  <si>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</si>
  <si>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</si>
  <si>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</si>
  <si>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</si>
  <si>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</si>
  <si>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</si>
  <si>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</si>
  <si>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</si>
  <si>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</si>
  <si>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</si>
  <si>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</si>
  <si>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</si>
  <si>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</si>
  <si>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</si>
  <si>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</si>
  <si>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</si>
  <si>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</si>
  <si>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</si>
  <si>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</si>
  <si>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</si>
  <si>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</si>
  <si>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</si>
  <si>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</si>
  <si>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</si>
  <si>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</si>
  <si>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</si>
  <si>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</si>
  <si>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</si>
  <si>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</si>
  <si>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</si>
  <si>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</si>
  <si>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</si>
  <si>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</si>
  <si>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</si>
  <si>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</si>
  <si>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</si>
  <si>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</si>
  <si>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</si>
  <si>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</si>
  <si>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</si>
  <si>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</si>
  <si>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</si>
  <si>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</si>
  <si>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</si>
  <si>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</si>
  <si>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</si>
  <si>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</si>
  <si>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</si>
  <si>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</si>
  <si>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</si>
  <si>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</si>
  <si>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</si>
  <si>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</si>
  <si>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</si>
  <si>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</si>
  <si>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</si>
  <si>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</si>
  <si>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</si>
  <si>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</si>
  <si>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</si>
  <si>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</si>
  <si>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</si>
  <si>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</si>
  <si>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</si>
  <si>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</si>
  <si>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</si>
  <si>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</si>
  <si>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</si>
  <si>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</si>
  <si>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</si>
  <si>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</si>
  <si>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</si>
  <si>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</si>
  <si>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</si>
  <si>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</si>
  <si>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</si>
  <si>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</si>
  <si>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</si>
  <si>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</si>
  <si>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</si>
  <si>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</si>
  <si>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</si>
  <si>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</si>
  <si>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</si>
  <si>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</si>
  <si>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</si>
  <si>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</si>
  <si>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</si>
  <si>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</si>
  <si>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</si>
  <si>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</si>
  <si>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</si>
  <si>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</si>
  <si>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</si>
  <si>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</si>
  <si>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</si>
  <si>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</si>
  <si>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</si>
  <si>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</si>
  <si>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</si>
  <si>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</si>
  <si>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</si>
  <si>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</si>
  <si>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</si>
  <si>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</si>
  <si>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</si>
  <si>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</si>
  <si>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</si>
  <si>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</si>
  <si>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</si>
  <si>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</si>
  <si>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</si>
  <si>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</si>
  <si>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</si>
  <si>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</si>
  <si>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</si>
  <si>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</si>
  <si>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</si>
  <si>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</si>
  <si>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</si>
  <si>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</si>
  <si>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</si>
  <si>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</si>
  <si>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</si>
  <si>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</si>
  <si>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</si>
  <si>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</si>
  <si>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</si>
  <si>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</si>
  <si>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</si>
  <si>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</si>
  <si>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</si>
  <si>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</si>
  <si>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</si>
  <si>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</si>
  <si>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</si>
  <si>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</si>
  <si>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</si>
  <si>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</si>
  <si>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</si>
  <si>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</si>
  <si>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</si>
  <si>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</si>
  <si>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</si>
  <si>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</si>
  <si>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</si>
  <si>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</si>
  <si>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</si>
  <si>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</si>
  <si>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</si>
  <si>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</si>
  <si>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</si>
  <si>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</si>
  <si>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</si>
  <si>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</si>
  <si>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</si>
  <si>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</si>
  <si>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</si>
  <si>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</si>
  <si>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</si>
  <si>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</si>
  <si>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</si>
  <si>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</si>
  <si>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</si>
  <si>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</si>
  <si>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</si>
  <si>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</si>
  <si>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</si>
  <si>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</si>
  <si>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</si>
  <si>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</si>
  <si>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</si>
  <si>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</si>
  <si>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</si>
  <si>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</si>
  <si>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</si>
  <si>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</si>
  <si>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</si>
  <si>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</si>
  <si>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</si>
  <si>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</si>
  <si>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</si>
  <si>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</si>
  <si>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</si>
  <si>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</si>
  <si>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</si>
  <si>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</si>
  <si>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</si>
  <si>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</si>
  <si>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</si>
  <si>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</si>
  <si>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</si>
  <si>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</si>
  <si>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</si>
  <si>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</si>
  <si>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</si>
  <si>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</si>
  <si>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</si>
  <si>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</si>
  <si>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</si>
  <si>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</si>
  <si>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</si>
  <si>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</si>
  <si>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</si>
  <si>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</si>
  <si>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</si>
  <si>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</si>
  <si>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</si>
  <si>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</si>
  <si>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</si>
  <si>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</si>
  <si>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</si>
  <si>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</si>
  <si>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</si>
  <si>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</si>
  <si>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</si>
  <si>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</si>
  <si>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</si>
  <si>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</si>
  <si>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</si>
  <si>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</si>
  <si>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</si>
  <si>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</si>
  <si>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</si>
  <si>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</si>
  <si>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</si>
  <si>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</si>
  <si>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</si>
  <si>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</si>
  <si>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</si>
  <si>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</si>
  <si>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</si>
  <si>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</si>
  <si>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</si>
  <si>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</si>
  <si>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</si>
  <si>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</si>
  <si>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</si>
  <si>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</si>
  <si>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</si>
  <si>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</si>
  <si>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</si>
  <si>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</si>
  <si>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</si>
  <si>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</si>
  <si>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</si>
  <si>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</si>
  <si>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</si>
  <si>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</si>
  <si>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</si>
  <si>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</si>
  <si>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</si>
  <si>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</si>
  <si>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</si>
  <si>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</si>
  <si>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</si>
  <si>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</si>
  <si>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</si>
  <si>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</si>
  <si>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</si>
  <si>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</si>
  <si>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</si>
  <si>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</si>
  <si>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</si>
  <si>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</si>
  <si>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</si>
  <si>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</si>
  <si>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</si>
  <si>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</si>
  <si>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</si>
  <si>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</si>
  <si>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</si>
  <si>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</si>
  <si>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</si>
  <si>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</si>
  <si>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</si>
  <si>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</si>
  <si>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</si>
  <si>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</si>
  <si>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</si>
  <si>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</si>
  <si>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</si>
  <si>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</si>
  <si>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</si>
  <si>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</si>
  <si>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</si>
  <si>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</si>
  <si>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</si>
  <si>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</si>
  <si>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</si>
  <si>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</si>
  <si>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</si>
  <si>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</si>
  <si>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</si>
  <si>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</si>
  <si>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</si>
  <si>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</si>
  <si>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</si>
  <si>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</si>
  <si>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</si>
  <si>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</si>
  <si>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</si>
  <si>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</si>
  <si>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</si>
  <si>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</si>
  <si>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</si>
  <si>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</si>
  <si>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</si>
  <si>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</si>
  <si>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</si>
  <si>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</si>
  <si>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</si>
  <si>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</si>
  <si>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</si>
  <si>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</si>
  <si>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</si>
  <si>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</si>
  <si>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</si>
  <si>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</si>
  <si>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</si>
  <si>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</si>
  <si>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</si>
  <si>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</si>
  <si>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</si>
  <si>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</si>
  <si>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</si>
  <si>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</si>
  <si>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</si>
  <si>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</si>
  <si>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</si>
  <si>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</si>
  <si>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</si>
  <si>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</si>
  <si>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</si>
  <si>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</si>
  <si>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</si>
  <si>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</si>
  <si>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</si>
  <si>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</si>
  <si>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</si>
  <si>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</si>
  <si>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</si>
  <si>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</si>
  <si>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</si>
  <si>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</si>
  <si>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</si>
  <si>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</si>
  <si>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</si>
  <si>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</si>
  <si>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</si>
  <si>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</si>
  <si>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</si>
  <si>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</si>
  <si>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</si>
  <si>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</si>
  <si>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</si>
  <si>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</si>
  <si>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</si>
  <si>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</si>
  <si>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</si>
  <si>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</si>
  <si>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</si>
  <si>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</si>
  <si>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</si>
  <si>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</si>
  <si>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</si>
  <si>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</si>
  <si>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</si>
  <si>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</si>
  <si>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</si>
  <si>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</si>
  <si>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</si>
  <si>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</si>
  <si>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</si>
  <si>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</si>
  <si>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</si>
  <si>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</si>
  <si>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</si>
  <si>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</si>
  <si>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</si>
  <si>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</si>
  <si>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</si>
  <si>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</si>
  <si>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</si>
  <si>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</si>
  <si>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</si>
  <si>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</si>
  <si>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</si>
  <si>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</si>
  <si>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</si>
  <si>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</si>
  <si>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</si>
  <si>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</si>
  <si>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</si>
  <si>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</si>
  <si>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</si>
  <si>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</si>
  <si>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</si>
  <si>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</si>
  <si>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</si>
  <si>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</si>
  <si>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</si>
  <si>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</si>
  <si>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</si>
  <si>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</si>
  <si>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</si>
  <si>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</si>
  <si>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</si>
  <si>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</si>
  <si>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</si>
  <si>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</si>
  <si>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</si>
  <si>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</si>
  <si>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</si>
  <si>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</si>
  <si>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</si>
  <si>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</si>
  <si>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</si>
  <si>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</si>
  <si>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</si>
  <si>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</si>
  <si>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</si>
  <si>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</si>
  <si>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</si>
  <si>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</si>
  <si>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</si>
  <si>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</si>
  <si>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</si>
  <si>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</si>
  <si>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</si>
  <si>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</si>
  <si>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</si>
  <si>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</si>
  <si>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</si>
  <si>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</si>
  <si>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</si>
  <si>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</si>
  <si>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</si>
  <si>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</si>
  <si>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</si>
  <si>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</si>
  <si>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</si>
  <si>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</si>
  <si>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</si>
  <si>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</si>
  <si>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</si>
  <si>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</si>
  <si>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</si>
  <si>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</si>
  <si>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</si>
  <si>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</si>
  <si>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</si>
  <si>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</si>
  <si>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</si>
  <si>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</si>
  <si>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</si>
  <si>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</si>
  <si>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</si>
  <si>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</si>
  <si>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</si>
  <si>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</si>
  <si>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</si>
  <si>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</si>
  <si>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</si>
  <si>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</si>
  <si>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</si>
  <si>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</si>
  <si>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</si>
  <si>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</si>
  <si>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</si>
  <si>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</si>
  <si>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</si>
  <si>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</si>
  <si>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</si>
  <si>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</si>
  <si>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</si>
  <si>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</si>
  <si>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</si>
  <si>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</si>
  <si>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</si>
  <si>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</si>
  <si>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</si>
  <si>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</si>
  <si>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</si>
  <si>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</si>
  <si>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</si>
  <si>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</si>
  <si>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</si>
  <si>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</si>
  <si>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</si>
  <si>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</si>
  <si>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</si>
  <si>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</si>
  <si>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</si>
  <si>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</si>
  <si>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</si>
  <si>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</si>
  <si>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</si>
  <si>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</si>
  <si>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</si>
  <si>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</si>
  <si>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</si>
  <si>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</si>
  <si>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</si>
  <si>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</si>
  <si>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</si>
  <si>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</si>
  <si>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</si>
  <si>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</si>
  <si>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</si>
  <si>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</si>
  <si>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</si>
  <si>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</si>
  <si>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</si>
  <si>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</si>
  <si>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</si>
  <si>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</si>
  <si>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</si>
  <si>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</si>
  <si>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</si>
  <si>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</si>
  <si>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</si>
  <si>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</si>
  <si>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</si>
  <si>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</si>
  <si>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</si>
  <si>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</si>
  <si>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</si>
  <si>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</si>
  <si>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</si>
  <si>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</si>
  <si>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</si>
  <si>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</si>
  <si>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</si>
  <si>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</si>
  <si>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</si>
  <si>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</si>
  <si>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</si>
  <si>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</si>
  <si>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</si>
  <si>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</si>
  <si>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</si>
  <si>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</si>
  <si>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</si>
  <si>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</si>
  <si>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</si>
  <si>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</si>
  <si>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</si>
  <si>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</si>
  <si>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</si>
  <si>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</si>
  <si>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</si>
  <si>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</si>
  <si>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</si>
  <si>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</si>
  <si>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</si>
  <si>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</si>
  <si>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</si>
  <si>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</si>
  <si>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</si>
  <si>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</si>
  <si>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</si>
  <si>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</si>
  <si>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</si>
  <si>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</si>
  <si>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</si>
  <si>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</si>
  <si>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</si>
  <si>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</si>
  <si>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</si>
  <si>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</si>
  <si>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</si>
  <si>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</si>
  <si>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</si>
  <si>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</si>
  <si>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</si>
  <si>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</si>
  <si>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</si>
  <si>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</si>
  <si>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</si>
  <si>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</si>
  <si>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</si>
  <si>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</si>
  <si>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</si>
  <si>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</si>
  <si>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</si>
  <si>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</si>
  <si>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</si>
  <si>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</si>
  <si>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</si>
  <si>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</si>
  <si>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</si>
  <si>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</si>
  <si>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</si>
  <si>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</si>
  <si>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</si>
  <si>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</si>
  <si>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</si>
  <si>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</si>
  <si>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</si>
  <si>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</si>
  <si>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</si>
  <si>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</si>
  <si>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</si>
  <si>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</si>
  <si>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</si>
  <si>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</si>
  <si>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</si>
  <si>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</si>
  <si>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</si>
  <si>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</si>
  <si>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</si>
  <si>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</si>
  <si>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</si>
  <si>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</si>
  <si>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</si>
  <si>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</si>
  <si>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</si>
  <si>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</si>
  <si>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</si>
  <si>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</si>
  <si>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</si>
  <si>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</si>
  <si>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</si>
  <si>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</si>
  <si>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</si>
  <si>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</si>
  <si>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</si>
  <si>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</si>
  <si>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</si>
  <si>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</si>
  <si>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</si>
  <si>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</si>
  <si>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</si>
  <si>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</si>
  <si>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</si>
  <si>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</si>
  <si>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</si>
  <si>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</si>
  <si>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</si>
  <si>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</si>
  <si>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</si>
  <si>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</si>
  <si>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</si>
  <si>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</si>
  <si>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</si>
  <si>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</si>
  <si>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</si>
  <si>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</si>
  <si>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</si>
  <si>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</si>
  <si>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</si>
  <si>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</si>
  <si>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</si>
  <si>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</si>
  <si>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</si>
  <si>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</si>
  <si>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</si>
  <si>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</si>
  <si>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</si>
  <si>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</si>
  <si>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</si>
  <si>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</si>
  <si>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</si>
  <si>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</si>
  <si>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</si>
  <si>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</si>
  <si>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</si>
  <si>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</si>
  <si>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</si>
  <si>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</si>
  <si>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</si>
  <si>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</si>
  <si>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</si>
  <si>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</si>
  <si>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</si>
  <si>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</si>
  <si>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</si>
  <si>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</si>
  <si>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</si>
  <si>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</si>
  <si>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</si>
  <si>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</si>
  <si>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</si>
  <si>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</si>
  <si>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</si>
  <si>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</si>
  <si>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</si>
  <si>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</si>
  <si>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</si>
  <si>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</si>
  <si>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</si>
  <si>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</si>
  <si>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</si>
  <si>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</si>
  <si>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</si>
  <si>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</si>
  <si>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</si>
  <si>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</si>
  <si>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</si>
  <si>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</si>
  <si>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</si>
  <si>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</si>
  <si>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</si>
  <si>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</si>
  <si>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</si>
  <si>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</si>
  <si>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</si>
  <si>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</si>
  <si>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</si>
  <si>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</si>
  <si>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</si>
  <si>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</si>
  <si>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</si>
  <si>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</si>
  <si>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</si>
  <si>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</si>
  <si>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</si>
  <si>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</si>
  <si>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</si>
  <si>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</si>
  <si>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</si>
  <si>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</si>
  <si>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</si>
  <si>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</si>
  <si>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</si>
  <si>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</si>
  <si>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</si>
  <si>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</si>
  <si>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</si>
  <si>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</si>
  <si>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</si>
  <si>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</si>
  <si>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</si>
  <si>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</si>
  <si>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</si>
  <si>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</si>
  <si>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</si>
  <si>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</si>
  <si>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</si>
  <si>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</si>
  <si>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</si>
  <si>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</si>
  <si>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</si>
  <si>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</si>
  <si>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</si>
  <si>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</si>
  <si>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</si>
  <si>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</si>
  <si>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</si>
  <si>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</si>
  <si>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</si>
  <si>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</si>
  <si>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</si>
  <si>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</si>
  <si>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</si>
  <si>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</si>
  <si>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</si>
  <si>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</si>
  <si>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</si>
  <si>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</si>
  <si>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</si>
  <si>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</si>
  <si>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</si>
  <si>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</si>
  <si>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</si>
  <si>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</si>
  <si>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</si>
  <si>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</si>
  <si>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</si>
  <si>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</si>
  <si>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</si>
  <si>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</si>
  <si>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</si>
  <si>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</si>
  <si>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</si>
  <si>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</si>
  <si>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</si>
  <si>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</si>
  <si>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</si>
  <si>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</si>
  <si>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</si>
  <si>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</si>
  <si>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</si>
  <si>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</si>
  <si>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</si>
  <si>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</si>
  <si>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</si>
  <si>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</si>
  <si>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</si>
  <si>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</si>
  <si>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</si>
  <si>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</si>
  <si>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</si>
  <si>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</si>
  <si>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</si>
  <si>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</si>
  <si>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</si>
  <si>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</si>
  <si>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</si>
  <si>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</si>
  <si>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</si>
  <si>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</si>
  <si>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</si>
  <si>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</si>
  <si>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</si>
  <si>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</si>
  <si>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</si>
  <si>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</si>
  <si>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</si>
  <si>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</si>
  <si>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</si>
  <si>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</si>
  <si>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</si>
  <si>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</si>
  <si>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</si>
  <si>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</si>
  <si>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</si>
  <si>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</si>
  <si>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</si>
  <si>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</si>
  <si>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</si>
  <si>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</si>
  <si>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</si>
  <si>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</si>
  <si>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</si>
  <si>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</si>
  <si>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</si>
  <si>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</si>
  <si>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</si>
  <si>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</si>
  <si>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</si>
  <si>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</si>
  <si>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</si>
  <si>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</si>
  <si>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</si>
  <si>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</si>
  <si>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</si>
  <si>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</si>
  <si>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</si>
  <si>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</si>
  <si>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</si>
  <si>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</si>
  <si>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</si>
  <si>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</si>
  <si>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</si>
  <si>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</si>
  <si>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</si>
  <si>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</si>
  <si>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</si>
  <si>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</si>
  <si>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</si>
  <si>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</si>
  <si>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</si>
  <si>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</si>
  <si>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</si>
  <si>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</si>
  <si>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</si>
  <si>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</si>
  <si>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</si>
  <si>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</si>
  <si>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</si>
  <si>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</si>
  <si>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</si>
  <si>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</si>
  <si>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</si>
  <si>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</si>
  <si>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</si>
  <si>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</si>
  <si>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</si>
  <si>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</si>
  <si>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</si>
  <si>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</si>
  <si>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</si>
  <si>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</si>
  <si>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</si>
  <si>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</si>
  <si>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</si>
  <si>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</si>
  <si>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</si>
  <si>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</si>
  <si>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</si>
  <si>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</si>
  <si>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</si>
  <si>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</si>
  <si>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</si>
  <si>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</si>
  <si>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</si>
  <si>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</si>
  <si>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</si>
  <si>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</si>
  <si>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</si>
  <si>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</si>
  <si>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</si>
  <si>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</si>
  <si>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</si>
  <si>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</si>
  <si>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</si>
  <si>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</si>
  <si>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</si>
  <si>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</si>
  <si>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</si>
  <si>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</si>
  <si>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</si>
  <si>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</si>
  <si>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</si>
  <si>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</si>
  <si>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</si>
  <si>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</si>
  <si>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</si>
  <si>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</si>
  <si>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</si>
  <si>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</si>
  <si>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</si>
  <si>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</si>
  <si>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</si>
  <si>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</si>
  <si>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</si>
  <si>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</si>
  <si>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</si>
  <si>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</si>
  <si>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</si>
  <si>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</si>
  <si>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</si>
  <si>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</si>
  <si>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</si>
  <si>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</si>
  <si>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</si>
  <si>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</si>
  <si>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</si>
  <si>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</si>
  <si>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</si>
  <si>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</si>
  <si>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</si>
  <si>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</si>
  <si>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</si>
  <si>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</si>
  <si>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</si>
  <si>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</si>
  <si>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</si>
  <si>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</si>
  <si>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</si>
  <si>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</si>
  <si>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</si>
  <si>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</si>
  <si>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</si>
  <si>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</si>
  <si>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</si>
  <si>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</si>
  <si>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</si>
  <si>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</si>
  <si>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</si>
  <si>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</si>
  <si>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</si>
  <si>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</si>
  <si>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</si>
  <si>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</si>
  <si>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</si>
  <si>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</si>
  <si>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</si>
  <si>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</si>
  <si>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</si>
  <si>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</si>
  <si>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</si>
  <si>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</si>
  <si>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</si>
  <si>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</si>
  <si>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</si>
  <si>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</si>
  <si>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</si>
  <si>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</si>
  <si>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</si>
  <si>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</si>
  <si>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</si>
  <si>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</si>
  <si>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</si>
  <si>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</si>
  <si>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</si>
  <si>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</si>
  <si>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</si>
  <si>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</si>
  <si>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</si>
  <si>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</si>
  <si>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</si>
  <si>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</si>
  <si>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</si>
  <si>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</si>
  <si>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</si>
  <si>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</si>
  <si>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</si>
  <si>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</si>
  <si>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</si>
  <si>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</si>
  <si>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</si>
  <si>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</si>
  <si>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</si>
  <si>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</si>
  <si>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</si>
  <si>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</si>
  <si>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</si>
  <si>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</si>
  <si>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</si>
  <si>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</si>
  <si>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</si>
  <si>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</si>
  <si>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</si>
  <si>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</si>
  <si>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</si>
  <si>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</si>
  <si>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</si>
  <si>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</si>
  <si>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</si>
  <si>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</si>
  <si>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</si>
  <si>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</si>
  <si>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</si>
  <si>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</si>
  <si>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</si>
  <si>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</si>
  <si>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</si>
  <si>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</si>
  <si>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</si>
  <si>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</si>
  <si>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</si>
  <si>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</si>
  <si>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</si>
  <si>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</si>
  <si>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</si>
  <si>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</si>
  <si>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</si>
  <si>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</si>
  <si>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</si>
  <si>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</si>
  <si>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</si>
  <si>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</si>
  <si>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</si>
  <si>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</si>
  <si>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</si>
  <si>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</si>
  <si>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</si>
  <si>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</si>
  <si>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</si>
  <si>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</si>
  <si>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</si>
  <si>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</si>
  <si>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</si>
  <si>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</si>
  <si>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</si>
  <si>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</si>
  <si>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</si>
  <si>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</si>
  <si>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</si>
  <si>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</si>
  <si>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</si>
  <si>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</si>
  <si>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</si>
  <si>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</si>
  <si>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</si>
  <si>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</si>
  <si>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</si>
  <si>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</si>
  <si>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</si>
  <si>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</si>
  <si>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</si>
  <si>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</si>
  <si>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</si>
  <si>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</si>
  <si>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</si>
  <si>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</si>
  <si>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</si>
  <si>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</si>
  <si>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</si>
  <si>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</si>
  <si>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</si>
  <si>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</si>
  <si>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</si>
  <si>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</si>
  <si>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</si>
  <si>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</si>
  <si>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</si>
  <si>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</si>
  <si>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</si>
  <si>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</si>
  <si>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</si>
  <si>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</si>
  <si>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</si>
  <si>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</si>
  <si>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</si>
  <si>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</si>
  <si>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</si>
  <si>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</si>
  <si>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</si>
  <si>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</si>
  <si>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</si>
  <si>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</si>
  <si>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</si>
  <si>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</si>
  <si>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</si>
  <si>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</si>
  <si>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</si>
  <si>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</si>
  <si>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</si>
  <si>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</si>
  <si>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</si>
  <si>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</si>
  <si>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</si>
  <si>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</si>
  <si>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</si>
  <si>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</si>
  <si>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</si>
  <si>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</si>
  <si>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</si>
  <si>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</si>
  <si>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</si>
  <si>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</si>
  <si>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</si>
  <si>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</si>
  <si>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</si>
  <si>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</si>
  <si>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</si>
  <si>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</si>
  <si>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</si>
  <si>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</si>
  <si>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</si>
  <si>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</si>
  <si>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</si>
  <si>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</si>
  <si>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</si>
  <si>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</si>
  <si>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</si>
  <si>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</si>
  <si>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</si>
  <si>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</si>
  <si>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</si>
  <si>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</si>
  <si>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</si>
  <si>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</si>
  <si>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</si>
  <si>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</si>
  <si>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</si>
  <si>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</si>
  <si>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</si>
  <si>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</si>
  <si>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</si>
  <si>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</si>
  <si>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</si>
  <si>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</si>
  <si>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</si>
  <si>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</si>
  <si>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</si>
  <si>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</si>
  <si>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</si>
  <si>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</si>
  <si>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</si>
  <si>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</si>
  <si>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</si>
  <si>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</si>
  <si>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</si>
  <si>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</si>
  <si>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</si>
  <si>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</si>
  <si>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</si>
  <si>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</si>
  <si>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</si>
  <si>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</si>
  <si>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9"/>
  </si>
  <si>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</si>
  <si>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</si>
  <si>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</si>
  <si>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</si>
  <si>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</si>
  <si>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</si>
  <si>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</si>
  <si>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</si>
  <si>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9"/>
  </si>
  <si>
    <t>殿</t>
    <rPh sb="0" eb="1">
      <t>ドノ</t>
    </rPh>
    <phoneticPr fontId="32"/>
  </si>
  <si>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</si>
  <si>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</si>
  <si>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</si>
  <si>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</si>
  <si>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</si>
  <si>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</si>
  <si>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</si>
  <si>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</si>
  <si>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</si>
  <si>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</si>
  <si>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</si>
  <si>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</si>
  <si>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</si>
  <si>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</si>
  <si>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</si>
  <si>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</si>
  <si>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</si>
  <si>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</si>
  <si>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</si>
  <si>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</si>
  <si>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</si>
  <si>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</si>
  <si>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</si>
  <si>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</si>
  <si>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</si>
  <si>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</si>
  <si>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</si>
  <si>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</si>
  <si>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</si>
  <si>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</si>
  <si>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</si>
  <si>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</si>
  <si>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</si>
  <si>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</si>
  <si>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</si>
  <si>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</si>
  <si>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</si>
  <si>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</si>
  <si>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</si>
  <si>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</si>
  <si>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</si>
  <si>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</si>
  <si>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</si>
  <si>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</si>
  <si>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</si>
  <si>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</si>
  <si>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</si>
  <si>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</si>
  <si>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</si>
  <si>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</si>
  <si>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</si>
  <si>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</si>
  <si>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</si>
  <si>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</si>
  <si>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</si>
  <si>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</si>
  <si>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</si>
  <si>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</si>
  <si>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</si>
  <si>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</si>
  <si>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</si>
  <si>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</si>
  <si>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</si>
  <si>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</si>
  <si>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</si>
  <si>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</si>
  <si>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</si>
  <si>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</si>
  <si>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</si>
  <si>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</si>
  <si>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</si>
  <si>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</si>
  <si>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</si>
  <si>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</si>
  <si>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</si>
  <si>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</si>
  <si>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</si>
  <si>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</si>
  <si>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</si>
  <si>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</si>
  <si>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</si>
  <si>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</si>
  <si>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</si>
  <si>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</si>
  <si>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</si>
  <si>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</si>
  <si>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</si>
  <si>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</si>
  <si>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</si>
  <si>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</si>
  <si>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</si>
  <si>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</si>
  <si>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</si>
  <si>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</si>
  <si>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</si>
  <si>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</si>
  <si>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</si>
  <si>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</si>
  <si>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</si>
  <si>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</si>
  <si>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</si>
  <si>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</si>
  <si>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</si>
  <si>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</si>
  <si>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</si>
  <si>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</si>
  <si>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</si>
  <si>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</si>
  <si>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</si>
  <si>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</si>
  <si>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</si>
  <si>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</si>
  <si>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</si>
  <si>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</si>
  <si>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</si>
  <si>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</si>
  <si>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</si>
  <si>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</si>
  <si>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</si>
  <si>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</si>
  <si>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</si>
  <si>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</si>
  <si>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</si>
  <si>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</si>
  <si>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</si>
  <si>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</si>
  <si>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</si>
  <si>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</si>
  <si>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</si>
  <si>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</si>
  <si>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</si>
  <si>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</si>
  <si>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</si>
  <si>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</si>
  <si>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</si>
  <si>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</si>
  <si>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</si>
  <si>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</si>
  <si>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</si>
  <si>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</si>
  <si>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</si>
  <si>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</si>
  <si>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</si>
  <si>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</si>
  <si>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</si>
  <si>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</si>
  <si>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</si>
  <si>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</si>
  <si>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</si>
  <si>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</si>
  <si>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</si>
  <si>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</si>
  <si>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</si>
  <si>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</si>
  <si>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</si>
  <si>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</si>
  <si>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</si>
  <si>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</si>
  <si>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</si>
  <si>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</si>
  <si>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</si>
  <si>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</si>
  <si>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</si>
  <si>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</si>
  <si>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</si>
  <si>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</si>
  <si>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</si>
  <si>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</si>
  <si>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</si>
  <si>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</si>
  <si>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</si>
  <si>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</si>
  <si>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</si>
  <si>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</si>
  <si>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</si>
  <si>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</si>
  <si>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</si>
  <si>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</si>
  <si>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</si>
  <si>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</si>
  <si>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</si>
  <si>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</si>
  <si>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</si>
  <si>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</si>
  <si>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</si>
  <si>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</si>
  <si>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</si>
  <si>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</si>
  <si>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</si>
  <si>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</si>
  <si>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</si>
  <si>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</si>
  <si>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</si>
  <si>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</si>
  <si>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</si>
  <si>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</si>
  <si>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</si>
  <si>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</si>
  <si>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</si>
  <si>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</si>
  <si>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</si>
  <si>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</si>
  <si>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</si>
  <si>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</si>
  <si>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</si>
  <si>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</si>
  <si>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</si>
  <si>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</si>
  <si>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</si>
  <si>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</si>
  <si>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</si>
  <si>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</si>
  <si>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</si>
  <si>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</si>
  <si>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</si>
  <si>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</si>
  <si>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</si>
  <si>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</si>
  <si>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</si>
  <si>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</si>
  <si>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</si>
  <si>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</si>
  <si>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</si>
  <si>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</si>
  <si>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</si>
  <si>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</si>
  <si>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</si>
  <si>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</si>
  <si>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</si>
  <si>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</si>
  <si>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</si>
  <si>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</si>
  <si>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</si>
  <si>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</si>
  <si>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</si>
  <si>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</si>
  <si>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</si>
  <si>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</si>
  <si>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</si>
  <si>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</si>
  <si>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</si>
  <si>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</si>
  <si>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</si>
  <si>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</si>
  <si>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</si>
  <si>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</si>
  <si>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</si>
  <si>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</si>
  <si>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</si>
  <si>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</si>
  <si>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</si>
  <si>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</si>
  <si>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</si>
  <si>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</si>
  <si>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</si>
  <si>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</si>
  <si>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</si>
  <si>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</si>
  <si>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</si>
  <si>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</si>
  <si>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</si>
  <si>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</si>
  <si>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</si>
  <si>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</si>
  <si>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</si>
  <si>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</si>
  <si>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</si>
  <si>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</si>
  <si>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</si>
  <si>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</si>
  <si>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</si>
  <si>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</si>
  <si>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</si>
  <si>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</si>
  <si>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</si>
  <si>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</si>
  <si>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</si>
  <si>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</si>
  <si>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</si>
  <si>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</si>
  <si>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</si>
  <si>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</si>
  <si>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</si>
  <si>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</si>
  <si>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</si>
  <si>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</si>
  <si>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</si>
  <si>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</si>
  <si>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</si>
  <si>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</si>
  <si>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</si>
  <si>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</si>
  <si>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</si>
  <si>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</si>
  <si>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</si>
  <si>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</si>
  <si>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</si>
  <si>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</si>
  <si>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9"/>
  </si>
  <si>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</si>
  <si>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</si>
  <si>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</si>
  <si>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</si>
  <si>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</si>
  <si>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</si>
  <si>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</si>
  <si>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</si>
  <si>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</si>
  <si>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9"/>
  </si>
  <si>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</si>
  <si>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</si>
  <si>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</si>
  <si>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</si>
  <si>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</si>
  <si>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</si>
  <si>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</si>
  <si>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</si>
  <si>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</si>
  <si>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</si>
  <si>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</si>
  <si>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</si>
  <si>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</si>
  <si>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</si>
  <si>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</si>
  <si>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</si>
  <si>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</si>
  <si>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</si>
  <si>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</si>
  <si>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</si>
  <si>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</si>
  <si>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</si>
  <si>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</si>
  <si>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9"/>
  </si>
  <si>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</si>
  <si>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</si>
  <si>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</si>
  <si>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</si>
  <si>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</si>
  <si>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2"/>
  </si>
  <si>
    <t>権利移転なし</t>
    <rPh sb="0" eb="2">
      <t>ケンリ</t>
    </rPh>
    <rPh sb="2" eb="4">
      <t>イテン</t>
    </rPh>
    <phoneticPr fontId="32"/>
  </si>
  <si>
    <t>5</t>
    <phoneticPr fontId="9"/>
  </si>
  <si>
    <t>信託受益権</t>
    <rPh sb="0" eb="5">
      <t>シンタクジュエキケン</t>
    </rPh>
    <phoneticPr fontId="9"/>
  </si>
  <si>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</si>
  <si>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9"/>
  </si>
  <si>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</si>
  <si>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</si>
  <si>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</si>
  <si>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</si>
  <si>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</si>
  <si>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</si>
  <si>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</si>
  <si>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</si>
  <si>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</si>
  <si>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</si>
  <si>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</si>
  <si>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</si>
  <si>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2"/>
  </si>
  <si>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</si>
  <si>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</si>
  <si>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</si>
  <si>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</si>
  <si>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</si>
  <si>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</si>
  <si>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2"/>
  </si>
  <si>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</si>
  <si>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</si>
  <si>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</si>
  <si>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</si>
  <si>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</si>
  <si>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</si>
  <si>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</si>
  <si>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</si>
  <si>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</si>
  <si>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</si>
  <si>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</si>
  <si>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</si>
  <si>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</si>
  <si>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</si>
  <si>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</si>
  <si>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2"/>
  </si>
  <si>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</si>
  <si>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</si>
  <si>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</si>
  <si>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</si>
  <si>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</si>
  <si>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</si>
  <si>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</si>
  <si>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</si>
  <si>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</si>
  <si>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</si>
  <si>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</si>
  <si>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</si>
  <si>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</si>
  <si>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</si>
  <si>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</si>
  <si>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</si>
  <si>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</si>
  <si>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</si>
  <si>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</si>
  <si>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</si>
  <si>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</si>
  <si>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</si>
  <si>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</si>
  <si>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</si>
  <si>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</si>
  <si>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</si>
  <si>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</si>
  <si>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</si>
  <si>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</si>
  <si>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</si>
  <si>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</si>
  <si>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</si>
  <si>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</si>
  <si>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</si>
  <si>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</si>
  <si>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</si>
  <si>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</si>
  <si>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</si>
  <si>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</si>
  <si>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</si>
  <si>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</si>
  <si>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</si>
  <si>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</si>
  <si>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</si>
  <si>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</si>
  <si>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</si>
  <si>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</si>
  <si>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</si>
  <si>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</si>
  <si>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</si>
  <si>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</si>
  <si>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</si>
  <si>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</si>
  <si>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</si>
  <si>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</si>
  <si>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</si>
  <si>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</si>
  <si>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</si>
  <si>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</si>
  <si>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</si>
  <si>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</si>
  <si>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</si>
  <si>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</si>
  <si>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</si>
  <si>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</si>
  <si>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</si>
  <si>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</si>
  <si>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</si>
  <si>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</si>
  <si>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</si>
  <si>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9"/>
  </si>
  <si>
    <t>業種</t>
    <rPh sb="0" eb="2">
      <t>ギョウシュ</t>
    </rPh>
    <phoneticPr fontId="44"/>
  </si>
  <si>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</si>
  <si>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</si>
  <si>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</si>
  <si>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</si>
  <si>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</si>
  <si>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</si>
  <si>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</si>
  <si>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</si>
  <si>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</si>
  <si>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9"/>
  </si>
  <si>
    <t>地番</t>
    <rPh sb="0" eb="2">
      <t>チバン</t>
    </rPh>
    <phoneticPr fontId="9"/>
  </si>
  <si>
    <t>住居表示</t>
    <rPh sb="0" eb="2">
      <t>ジュウキョ</t>
    </rPh>
    <rPh sb="2" eb="4">
      <t>ヒョウジ</t>
    </rPh>
    <phoneticPr fontId="44"/>
  </si>
  <si>
    <t>地目</t>
    <rPh sb="0" eb="2">
      <t>チモク</t>
    </rPh>
    <phoneticPr fontId="44"/>
  </si>
  <si>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</si>
  <si>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</si>
  <si>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</si>
  <si>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</si>
  <si>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</si>
  <si>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</si>
  <si>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</si>
  <si>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</si>
  <si>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</si>
  <si>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</si>
  <si>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4"/>
  </si>
  <si>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</si>
  <si>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</si>
  <si>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</si>
  <si>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</si>
  <si>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</si>
  <si>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4"/>
  </si>
  <si>
    <t>※１　法人の場合は、法人名及び代表者名を記載</t>
    <phoneticPr fontId="32"/>
  </si>
  <si>
    <t>※２　法人の場合は、その設立に当たって準拠した法令を制定した国を記載</t>
    <rPh sb="6" eb="8">
      <t>バアイ</t>
    </rPh>
    <phoneticPr fontId="32"/>
  </si>
  <si>
    <t>無</t>
    <rPh sb="0" eb="1">
      <t>ナ</t>
    </rPh>
    <phoneticPr fontId="9"/>
  </si>
  <si>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</si>
  <si>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</si>
  <si>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</si>
  <si>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</si>
  <si>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</si>
  <si>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</si>
  <si>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</si>
  <si>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</si>
  <si>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</si>
  <si>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</si>
  <si>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</si>
  <si>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</si>
  <si>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</si>
  <si>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</si>
  <si>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</si>
  <si>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</si>
  <si>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</si>
  <si>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</si>
  <si>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</si>
  <si>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</si>
  <si>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</si>
  <si>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</si>
  <si>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t>リストから選択</t>
    <rPh sb="5" eb="7">
      <t>センタク</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</si>
  <si>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</si>
  <si>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</si>
  <si>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</si>
  <si>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</si>
  <si>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</si>
  <si>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</si>
  <si>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</si>
  <si>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</si>
  <si>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</si>
  <si>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</si>
  <si>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</si>
  <si>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</si>
  <si>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</si>
  <si>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</si>
  <si>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</si>
  <si>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</si>
  <si>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</si>
  <si>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</si>
  <si>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</si>
  <si>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</si>
  <si>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</si>
  <si>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</si>
  <si>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</si>
  <si>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</si>
  <si>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</si>
  <si>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</si>
  <si>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</si>
  <si>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</si>
  <si>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</si>
  <si>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</si>
  <si>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</si>
  <si>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</si>
  <si>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</si>
  <si>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</si>
  <si>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</si>
  <si>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</si>
  <si>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</si>
  <si>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</si>
  <si>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</si>
  <si>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9"/>
  </si>
  <si>
    <t>エラーチェック欄</t>
    <phoneticPr fontId="44"/>
  </si>
  <si>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</si>
  <si>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</si>
  <si>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</si>
  <si>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</si>
  <si>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</si>
  <si>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</si>
  <si>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</si>
  <si>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</si>
  <si>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</si>
  <si>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</si>
  <si>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</si>
  <si>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</si>
  <si>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</si>
  <si>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</si>
  <si>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</si>
  <si>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</si>
  <si>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</si>
  <si>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</si>
  <si>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</si>
  <si>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</si>
  <si>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</si>
  <si>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</si>
  <si>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</si>
  <si>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</si>
  <si>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</si>
  <si>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</si>
  <si>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</si>
  <si>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</si>
  <si>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</si>
  <si>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</si>
  <si>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</si>
  <si>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</si>
  <si>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</si>
  <si>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</si>
  <si>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</si>
  <si>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</si>
  <si>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</si>
  <si>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</si>
  <si>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</si>
  <si>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</si>
  <si>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</si>
  <si>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</si>
  <si>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</si>
  <si>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</si>
  <si>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</si>
  <si>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</si>
  <si>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</si>
  <si>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</si>
  <si>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</si>
  <si>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</si>
  <si>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</si>
  <si>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</si>
  <si>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</si>
  <si>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</si>
  <si>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</si>
  <si>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</si>
  <si>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</si>
  <si>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</si>
  <si>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</si>
  <si>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</si>
  <si>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</si>
  <si>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</si>
  <si>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</si>
  <si>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</si>
  <si>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</si>
  <si>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</si>
  <si>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</si>
  <si>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</si>
  <si>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</si>
  <si>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</si>
  <si>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</si>
  <si>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</si>
  <si>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</si>
  <si>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</si>
  <si>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</si>
  <si>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</si>
  <si>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</si>
  <si>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</si>
  <si>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</si>
  <si>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</si>
  <si>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</si>
  <si>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</si>
  <si>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</si>
  <si>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</si>
  <si>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</si>
  <si>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</si>
  <si>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</si>
  <si>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</si>
  <si>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</si>
  <si>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</si>
  <si>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</si>
  <si>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</si>
  <si>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</si>
  <si>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</si>
  <si>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</si>
  <si>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</si>
  <si>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</si>
  <si>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</si>
  <si>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</si>
  <si>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</si>
  <si>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</si>
  <si>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</si>
  <si>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</si>
  <si>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</si>
  <si>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</si>
  <si>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</si>
  <si>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</si>
  <si>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</si>
  <si>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</si>
  <si>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</si>
  <si>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</si>
  <si>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</si>
  <si>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</si>
  <si>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</si>
  <si>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</si>
  <si>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</si>
  <si>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</si>
  <si>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</si>
  <si>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</si>
  <si>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</si>
  <si>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</si>
  <si>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</si>
  <si>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</si>
  <si>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</si>
  <si>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</si>
  <si>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</si>
  <si>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</si>
  <si>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</si>
  <si>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</si>
  <si>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</si>
  <si>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</si>
  <si>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</si>
  <si>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</si>
  <si>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</si>
  <si>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</si>
  <si>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</si>
  <si>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</si>
  <si>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</si>
  <si>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</si>
  <si>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</si>
  <si>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</si>
  <si>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</si>
  <si>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</si>
  <si>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</si>
  <si>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</si>
  <si>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</si>
  <si>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</si>
  <si>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</si>
  <si>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</si>
  <si>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</si>
  <si>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</si>
  <si>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</si>
  <si>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</si>
  <si>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</si>
  <si>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</si>
  <si>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</si>
  <si>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</si>
  <si>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</si>
  <si>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</si>
  <si>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</si>
  <si>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</si>
  <si>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</si>
  <si>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</si>
  <si>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</si>
  <si>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</si>
  <si>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</si>
  <si>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</si>
  <si>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</si>
  <si>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</si>
  <si>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</si>
  <si>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</si>
  <si>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</si>
  <si>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</si>
  <si>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</si>
  <si>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</si>
  <si>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</si>
  <si>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</si>
  <si>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</si>
  <si>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</si>
  <si>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</si>
  <si>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</si>
  <si>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</si>
  <si>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</si>
  <si>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</si>
  <si>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</si>
  <si>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</si>
  <si>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</si>
  <si>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</si>
  <si>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</si>
  <si>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</si>
  <si>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</si>
  <si>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</si>
  <si>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</si>
  <si>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</si>
  <si>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</si>
  <si>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</si>
  <si>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</si>
  <si>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</si>
  <si>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</si>
  <si>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</si>
  <si>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</si>
  <si>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</si>
  <si>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</si>
  <si>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</si>
  <si>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</si>
  <si>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</si>
  <si>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</si>
  <si>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</si>
  <si>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</si>
  <si>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</si>
  <si>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</si>
  <si>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</si>
  <si>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</si>
  <si>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</si>
  <si>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</si>
  <si>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</si>
  <si>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</si>
  <si>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</si>
  <si>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</si>
  <si>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</si>
  <si>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</si>
  <si>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</si>
  <si>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</si>
  <si>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</si>
  <si>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</si>
  <si>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</si>
  <si>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</si>
  <si>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</si>
  <si>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</si>
  <si>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</si>
  <si>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</si>
  <si>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</si>
  <si>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</si>
  <si>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</si>
  <si>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</si>
  <si>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</si>
  <si>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</si>
  <si>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</si>
  <si>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</si>
  <si>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</si>
  <si>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</si>
  <si>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</si>
  <si>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4"/>
  </si>
  <si>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</si>
  <si>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</si>
  <si>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</si>
  <si>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</si>
  <si>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</si>
  <si>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</si>
  <si>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</si>
  <si>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</si>
  <si>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</si>
  <si>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</si>
  <si>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</si>
  <si>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</si>
  <si>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</si>
  <si>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</si>
  <si>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</si>
  <si>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</si>
  <si>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</si>
  <si>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</si>
  <si>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</si>
  <si>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</si>
  <si>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</si>
  <si>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</si>
  <si>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</si>
  <si>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</si>
  <si>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</si>
  <si>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</si>
  <si>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</si>
  <si>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</si>
  <si>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</si>
  <si>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</si>
  <si>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</si>
  <si>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</si>
  <si>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</si>
  <si>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</si>
  <si>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</si>
  <si>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</si>
  <si>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</si>
  <si>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</si>
  <si>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</si>
  <si>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</si>
  <si>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</si>
  <si>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</si>
  <si>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</si>
  <si>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</si>
  <si>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</si>
  <si>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</si>
  <si>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</si>
  <si>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</si>
  <si>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</si>
  <si>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</si>
  <si>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</si>
  <si>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</si>
  <si>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</si>
  <si>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</si>
  <si>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</si>
  <si>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</si>
  <si>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</si>
  <si>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</si>
  <si>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</si>
  <si>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</si>
  <si>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</si>
  <si>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</si>
  <si>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</si>
  <si>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</si>
  <si>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</si>
  <si>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</si>
  <si>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</si>
  <si>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</si>
  <si>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</si>
  <si>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</si>
  <si>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</si>
  <si>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</si>
  <si>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</si>
  <si>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</si>
  <si>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</si>
  <si>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</si>
  <si>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</si>
  <si>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</si>
  <si>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</si>
  <si>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</si>
  <si>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</si>
  <si>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</si>
  <si>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</si>
  <si>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</si>
  <si>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</si>
  <si>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</si>
  <si>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</si>
  <si>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</si>
  <si>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</si>
  <si>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</si>
  <si>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</si>
  <si>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</si>
  <si>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</si>
  <si>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</si>
  <si>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</si>
  <si>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</si>
  <si>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</si>
  <si>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4"/>
  </si>
  <si>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</si>
  <si>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9"/>
  </si>
  <si>
    <t>都市計画区域外</t>
    <rPh sb="4" eb="7">
      <t>クイキガイ</t>
    </rPh>
    <phoneticPr fontId="9"/>
  </si>
  <si>
    <t>賃借権</t>
    <phoneticPr fontId="9"/>
  </si>
  <si>
    <t>直接入力
(半角のみ)</t>
    <rPh sb="0" eb="2">
      <t>チョクセツ</t>
    </rPh>
    <rPh sb="2" eb="4">
      <t>ニュウリョク</t>
    </rPh>
    <rPh sb="6" eb="8">
      <t>ハンカク</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</si>
  <si>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</si>
  <si>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受理年月日</t>
    <phoneticPr fontId="44"/>
  </si>
  <si>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</si>
  <si>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</si>
  <si>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</si>
  <si>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4"/>
  </si>
  <si>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</si>
  <si>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</si>
  <si>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</si>
  <si>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</si>
  <si>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</si>
  <si>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</si>
  <si>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</si>
  <si>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</si>
  <si>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</si>
  <si>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②Excel画面下部にある「マニュアル」シートをクリックし、シートの一番左上にあるセルをクリックします。</t>
    <phoneticPr fontId="44"/>
  </si>
  <si>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</si>
  <si>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</si>
  <si>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</si>
  <si>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</si>
  <si>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</si>
  <si>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</si>
  <si>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</si>
  <si>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2"/>
  </si>
  <si>
    <t>原野</t>
    <phoneticPr fontId="9"/>
  </si>
  <si>
    <t>山林</t>
    <phoneticPr fontId="9"/>
  </si>
  <si>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</si>
  <si>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</si>
  <si>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</si>
  <si>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</si>
  <si>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</si>
  <si>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</si>
  <si>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</si>
  <si>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</si>
  <si>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</si>
  <si>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</si>
  <si>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</si>
  <si>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</si>
  <si>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</si>
  <si>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</si>
  <si>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</si>
  <si>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</si>
  <si>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</si>
  <si>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</si>
  <si>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</si>
  <si>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</si>
  <si>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</si>
  <si>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</si>
  <si>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</si>
  <si>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</si>
  <si>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</si>
  <si>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</si>
  <si>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</si>
  <si>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</si>
  <si>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</si>
  <si>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</si>
  <si>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</si>
  <si>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</si>
  <si>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</si>
  <si>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</si>
  <si>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</si>
  <si>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</si>
  <si>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</si>
  <si>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</si>
  <si>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</si>
  <si>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</si>
  <si>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</si>
  <si>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</si>
  <si>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</si>
  <si>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</si>
  <si>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</si>
  <si>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</si>
  <si>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</si>
  <si>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</si>
  <si>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</si>
  <si>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</si>
  <si>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</si>
  <si>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</si>
  <si>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</si>
  <si>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</si>
  <si>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</si>
  <si>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</si>
  <si>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</si>
  <si>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</si>
  <si>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</si>
  <si>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</si>
  <si>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</si>
  <si>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</si>
  <si>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</si>
  <si>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</si>
  <si>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</si>
  <si>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</si>
  <si>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</si>
  <si>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</si>
  <si>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</si>
  <si>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</si>
  <si>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</si>
  <si>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</si>
  <si>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</si>
  <si>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</si>
  <si>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</si>
  <si>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</si>
  <si>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</si>
  <si>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</si>
  <si>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</si>
  <si>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</si>
  <si>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</si>
  <si>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</si>
  <si>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</si>
  <si>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</si>
  <si>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</si>
  <si>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</si>
  <si>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</si>
  <si>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</si>
  <si>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</si>
  <si>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</si>
  <si>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</si>
  <si>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</si>
  <si>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</si>
  <si>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</si>
  <si>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</si>
  <si>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</si>
  <si>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</si>
  <si>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</si>
  <si>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</si>
  <si>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</si>
  <si>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</si>
  <si>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</si>
  <si>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</si>
  <si>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</si>
  <si>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</si>
  <si>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</si>
  <si>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</si>
  <si>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</si>
  <si>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</si>
  <si>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</si>
  <si>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</si>
  <si>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</si>
  <si>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</si>
  <si>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</si>
  <si>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</si>
  <si>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</si>
  <si>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</si>
  <si>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</si>
  <si>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</si>
  <si>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</si>
  <si>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</si>
  <si>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</si>
  <si>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</si>
  <si>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</si>
  <si>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</si>
  <si>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</si>
  <si>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</si>
  <si>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</si>
  <si>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</si>
  <si>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</si>
  <si>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</si>
  <si>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</si>
  <si>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</si>
  <si>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</si>
  <si>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</si>
  <si>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</si>
  <si>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</si>
  <si>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</si>
  <si>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</si>
  <si>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</si>
  <si>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</si>
  <si>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</si>
  <si>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</si>
  <si>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</si>
  <si>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</si>
  <si>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</si>
  <si>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</si>
  <si>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</si>
  <si>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</si>
  <si>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</si>
  <si>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</si>
  <si>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</si>
  <si>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</si>
  <si>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</si>
  <si>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</si>
  <si>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</si>
  <si>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</si>
  <si>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</si>
  <si>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</si>
  <si>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</si>
  <si>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</si>
  <si>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</si>
  <si>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</si>
  <si>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</si>
  <si>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</si>
  <si>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</si>
  <si>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</si>
  <si>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</si>
  <si>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</si>
  <si>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</si>
  <si>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</si>
  <si>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</si>
  <si>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</si>
  <si>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</si>
  <si>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</si>
  <si>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</si>
  <si>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</si>
  <si>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</si>
  <si>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</si>
  <si>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</si>
  <si>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</si>
  <si>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</si>
  <si>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</si>
  <si>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</si>
  <si>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</si>
  <si>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</si>
  <si>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</si>
  <si>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</si>
  <si>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</si>
  <si>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</si>
  <si>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</si>
  <si>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</si>
  <si>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</si>
  <si>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</si>
  <si>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</si>
  <si>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</si>
  <si>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</si>
  <si>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</si>
  <si>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</si>
  <si>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</si>
  <si>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</si>
  <si>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</si>
  <si>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</si>
  <si>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</si>
  <si>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</si>
  <si>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</si>
  <si>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</si>
  <si>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</si>
  <si>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</si>
  <si>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</si>
  <si>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</si>
  <si>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</si>
  <si>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</si>
  <si>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</si>
  <si>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</si>
  <si>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</si>
  <si>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</si>
  <si>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</si>
  <si>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</si>
  <si>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</si>
  <si>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</si>
  <si>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</si>
  <si>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</si>
  <si>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</si>
  <si>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</si>
  <si>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</si>
  <si>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</si>
  <si>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</si>
  <si>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</si>
  <si>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</si>
  <si>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</si>
  <si>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</si>
  <si>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</si>
  <si>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</si>
  <si>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</si>
  <si>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</si>
  <si>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</si>
  <si>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</si>
  <si>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</si>
  <si>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</si>
  <si>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</si>
  <si>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</si>
  <si>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</si>
  <si>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</si>
  <si>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</si>
  <si>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</si>
  <si>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</si>
  <si>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</si>
  <si>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</si>
  <si>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</si>
  <si>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</si>
  <si>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</si>
  <si>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</si>
  <si>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</si>
  <si>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</si>
  <si>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</si>
  <si>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</si>
  <si>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</si>
  <si>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</si>
  <si>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</si>
  <si>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</si>
  <si>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</si>
  <si>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</si>
  <si>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</si>
  <si>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</si>
  <si>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</si>
  <si>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</si>
  <si>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</si>
  <si>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</si>
  <si>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</si>
  <si>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</si>
  <si>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</si>
  <si>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</si>
  <si>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</si>
  <si>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</si>
  <si>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</si>
  <si>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</si>
  <si>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</si>
  <si>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</si>
  <si>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</si>
  <si>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</si>
  <si>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</si>
  <si>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</si>
  <si>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</si>
  <si>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</si>
  <si>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</si>
  <si>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</si>
  <si>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</si>
  <si>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</si>
  <si>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</si>
  <si>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</si>
  <si>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</si>
  <si>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</si>
  <si>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</si>
  <si>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</si>
  <si>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</si>
  <si>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</si>
  <si>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</si>
  <si>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</si>
  <si>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</si>
  <si>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</si>
  <si>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</si>
  <si>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</si>
  <si>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</si>
  <si>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</si>
  <si>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</si>
  <si>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</si>
  <si>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</si>
  <si>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</si>
  <si>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</si>
  <si>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</si>
  <si>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</si>
  <si>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</si>
  <si>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</si>
  <si>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</si>
  <si>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</si>
  <si>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</si>
  <si>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</si>
  <si>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</si>
  <si>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</si>
  <si>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</si>
  <si>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</si>
  <si>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</si>
  <si>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</si>
  <si>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</si>
  <si>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</si>
  <si>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</si>
  <si>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</si>
  <si>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</si>
  <si>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</si>
  <si>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</si>
  <si>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</si>
  <si>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</si>
  <si>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</si>
  <si>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</si>
  <si>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</si>
  <si>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</si>
  <si>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</si>
  <si>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</si>
  <si>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</si>
  <si>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</si>
  <si>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</si>
  <si>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</si>
  <si>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</si>
  <si>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</si>
  <si>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</si>
  <si>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</si>
  <si>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</si>
  <si>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</si>
  <si>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</si>
  <si>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</si>
  <si>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</si>
  <si>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</si>
  <si>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</si>
  <si>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</si>
  <si>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</si>
  <si>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</si>
  <si>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</si>
  <si>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</si>
  <si>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</si>
  <si>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</si>
  <si>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</si>
  <si>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</si>
  <si>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</si>
  <si>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</si>
  <si>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</si>
  <si>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</si>
  <si>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</si>
  <si>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</si>
  <si>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</si>
  <si>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</si>
  <si>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</si>
  <si>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</si>
  <si>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</si>
  <si>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</si>
  <si>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</si>
  <si>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</si>
  <si>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</si>
  <si>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</si>
  <si>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</si>
  <si>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</si>
  <si>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</si>
  <si>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</si>
  <si>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</si>
  <si>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</si>
  <si>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</si>
  <si>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</si>
  <si>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</si>
  <si>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</si>
  <si>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</si>
  <si>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</si>
  <si>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</si>
  <si>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</si>
  <si>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</si>
  <si>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</si>
  <si>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</si>
  <si>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</si>
  <si>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</si>
  <si>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</si>
  <si>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</si>
  <si>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</si>
  <si>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</si>
  <si>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</si>
  <si>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</si>
  <si>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</si>
  <si>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</si>
  <si>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</si>
  <si>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</si>
  <si>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</si>
  <si>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</si>
  <si>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</si>
  <si>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</si>
  <si>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</si>
  <si>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</si>
  <si>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</si>
  <si>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</si>
  <si>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</si>
  <si>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</si>
  <si>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</si>
  <si>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</si>
  <si>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</si>
  <si>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</si>
  <si>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</si>
  <si>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</si>
  <si>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</si>
  <si>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</si>
  <si>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</si>
  <si>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</si>
  <si>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</si>
  <si>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</si>
  <si>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</si>
  <si>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</si>
  <si>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</si>
  <si>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</si>
  <si>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</si>
  <si>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</si>
  <si>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</si>
  <si>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</si>
  <si>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</si>
  <si>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</si>
  <si>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</si>
  <si>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</si>
  <si>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</si>
  <si>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</si>
  <si>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</si>
  <si>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</si>
  <si>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</si>
  <si>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</si>
  <si>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</si>
  <si>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</si>
  <si>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</si>
  <si>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</si>
  <si>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</si>
  <si>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</si>
  <si>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</si>
  <si>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</si>
  <si>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</si>
  <si>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</si>
  <si>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</si>
  <si>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</si>
  <si>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</si>
  <si>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</si>
  <si>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</si>
  <si>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</si>
  <si>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</si>
  <si>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</si>
  <si>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</si>
  <si>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</si>
  <si>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</si>
  <si>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</si>
  <si>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</si>
  <si>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</si>
  <si>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</si>
  <si>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</si>
  <si>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</si>
  <si>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</si>
  <si>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</si>
  <si>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</si>
  <si>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</si>
  <si>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</si>
  <si>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</si>
  <si>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</si>
  <si>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</si>
  <si>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</si>
  <si>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</si>
  <si>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</si>
  <si>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</si>
  <si>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</si>
  <si>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</si>
  <si>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</si>
  <si>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</si>
  <si>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</si>
  <si>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</si>
  <si>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</si>
  <si>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</si>
  <si>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</si>
  <si>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</si>
  <si>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</si>
  <si>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</si>
  <si>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</si>
  <si>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</si>
  <si>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</si>
  <si>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</si>
  <si>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</si>
  <si>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</si>
  <si>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</si>
  <si>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</si>
  <si>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</si>
  <si>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</si>
  <si>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</si>
  <si>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</si>
  <si>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</si>
  <si>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</si>
  <si>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</si>
  <si>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</si>
  <si>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</si>
  <si>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</si>
  <si>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</si>
  <si>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</si>
  <si>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</si>
  <si>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</si>
  <si>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</si>
  <si>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</si>
  <si>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</si>
  <si>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</si>
  <si>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</si>
  <si>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</si>
  <si>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</si>
  <si>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</si>
  <si>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</si>
  <si>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</si>
  <si>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</si>
  <si>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</si>
  <si>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</si>
  <si>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</si>
  <si>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</si>
  <si>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</si>
  <si>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</si>
  <si>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</si>
  <si>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</si>
  <si>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</si>
  <si>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</si>
  <si>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</si>
  <si>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</si>
  <si>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</si>
  <si>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</si>
  <si>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</si>
  <si>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</si>
  <si>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</si>
  <si>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</si>
  <si>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</si>
  <si>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</si>
  <si>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</si>
  <si>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</si>
  <si>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</si>
  <si>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</si>
  <si>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</si>
  <si>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</si>
  <si>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</si>
  <si>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</si>
  <si>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</si>
  <si>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</si>
  <si>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</si>
  <si>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</si>
  <si>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</si>
  <si>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</si>
  <si>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</si>
  <si>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</si>
  <si>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</si>
  <si>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</si>
  <si>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</si>
  <si>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</si>
  <si>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</si>
  <si>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</si>
  <si>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</si>
  <si>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</si>
  <si>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</si>
  <si>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</si>
  <si>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</si>
  <si>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</si>
  <si>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</si>
  <si>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</si>
  <si>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</si>
  <si>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</si>
  <si>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</si>
  <si>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</si>
  <si>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</si>
  <si>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</si>
  <si>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</si>
  <si>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</si>
  <si>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</si>
  <si>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</si>
  <si>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</si>
  <si>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</si>
  <si>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</si>
  <si>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</si>
  <si>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</si>
  <si>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</si>
  <si>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</si>
  <si>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</si>
  <si>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</si>
  <si>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</si>
  <si>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</si>
  <si>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</si>
  <si>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</si>
  <si>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</si>
  <si>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</si>
  <si>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</si>
  <si>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</si>
  <si>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</si>
  <si>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</si>
  <si>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</si>
  <si>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</si>
  <si>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</si>
  <si>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</si>
  <si>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</si>
  <si>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</si>
  <si>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</si>
  <si>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</si>
  <si>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</si>
  <si>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</si>
  <si>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</si>
  <si>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</si>
  <si>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</si>
  <si>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</si>
  <si>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</si>
  <si>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</si>
  <si>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</si>
  <si>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</si>
  <si>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</si>
  <si>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</si>
  <si>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</si>
  <si>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</si>
  <si>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</si>
  <si>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</si>
  <si>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</si>
  <si>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</si>
  <si>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</si>
  <si>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</si>
  <si>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</si>
  <si>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</si>
  <si>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</si>
  <si>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</si>
  <si>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</si>
  <si>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</si>
  <si>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</si>
  <si>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</si>
  <si>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</si>
  <si>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</si>
  <si>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</si>
  <si>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</si>
  <si>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</si>
  <si>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</si>
  <si>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</si>
  <si>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</si>
  <si>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</si>
  <si>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</si>
  <si>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</si>
  <si>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</si>
  <si>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</si>
  <si>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</si>
  <si>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</si>
  <si>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</si>
  <si>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</si>
  <si>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</si>
  <si>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</si>
  <si>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</si>
  <si>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</si>
  <si>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</si>
  <si>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</si>
  <si>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</si>
  <si>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</si>
  <si>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</si>
  <si>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</si>
  <si>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</si>
  <si>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</si>
  <si>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</si>
  <si>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</si>
  <si>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</si>
  <si>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</si>
  <si>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</si>
  <si>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</si>
  <si>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</si>
  <si>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</si>
  <si>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</si>
  <si>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</si>
  <si>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</si>
  <si>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</si>
  <si>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</si>
  <si>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</si>
  <si>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</si>
  <si>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</si>
  <si>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</si>
  <si>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</si>
  <si>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</si>
  <si>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</si>
  <si>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</si>
  <si>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</si>
  <si>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</si>
  <si>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</si>
  <si>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</si>
  <si>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</si>
  <si>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</si>
  <si>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</si>
  <si>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</si>
  <si>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</si>
  <si>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</si>
  <si>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</si>
  <si>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</si>
  <si>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</si>
  <si>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</si>
  <si>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</si>
  <si>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</si>
  <si>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</si>
  <si>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</si>
  <si>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</si>
  <si>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</si>
  <si>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</si>
  <si>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</si>
  <si>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</si>
  <si>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</si>
  <si>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</si>
  <si>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</si>
  <si>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</si>
  <si>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</si>
  <si>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</si>
  <si>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</si>
  <si>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</si>
  <si>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</si>
  <si>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</si>
  <si>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</si>
  <si>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</si>
  <si>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</si>
  <si>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</si>
  <si>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</si>
  <si>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</si>
  <si>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</si>
  <si>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</si>
  <si>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</si>
  <si>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</si>
  <si>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</si>
  <si>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</si>
  <si>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</si>
  <si>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</si>
  <si>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</si>
  <si>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</si>
  <si>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</si>
  <si>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</si>
  <si>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</si>
  <si>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</si>
  <si>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</si>
  <si>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</si>
  <si>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</si>
  <si>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</si>
  <si>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</si>
  <si>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</si>
  <si>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</si>
  <si>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</si>
  <si>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</si>
  <si>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</si>
  <si>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</si>
  <si>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</si>
  <si>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</si>
  <si>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</si>
  <si>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</si>
  <si>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</si>
  <si>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</si>
  <si>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</si>
  <si>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</si>
  <si>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</si>
  <si>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</si>
  <si>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</si>
  <si>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</si>
  <si>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</si>
  <si>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</si>
  <si>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</si>
  <si>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</si>
  <si>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</si>
  <si>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</si>
  <si>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</si>
  <si>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</si>
  <si>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</si>
  <si>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</si>
  <si>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</si>
  <si>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</si>
  <si>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</si>
  <si>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</si>
  <si>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</si>
  <si>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</si>
  <si>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</si>
  <si>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</si>
  <si>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</si>
  <si>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</si>
  <si>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</si>
  <si>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</si>
  <si>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</si>
  <si>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</si>
  <si>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</si>
  <si>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</si>
  <si>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</si>
  <si>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</si>
  <si>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</si>
  <si>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</si>
  <si>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</si>
  <si>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</si>
  <si>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</si>
  <si>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</si>
  <si>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</si>
  <si>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</si>
  <si>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</si>
  <si>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</si>
  <si>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</si>
  <si>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</si>
  <si>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</si>
  <si>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</si>
  <si>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</si>
  <si>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</si>
  <si>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</si>
  <si>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</si>
  <si>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</si>
  <si>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</si>
  <si>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</si>
  <si>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</si>
  <si>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</si>
  <si>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</si>
  <si>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</si>
  <si>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</si>
  <si>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</si>
  <si>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</si>
  <si>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</si>
  <si>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</si>
  <si>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</si>
  <si>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</si>
  <si>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</si>
  <si>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</si>
  <si>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</si>
  <si>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</si>
  <si>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</si>
  <si>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</si>
  <si>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</si>
  <si>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</si>
  <si>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</si>
  <si>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</si>
  <si>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</si>
  <si>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</si>
  <si>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</si>
  <si>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</si>
  <si>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</si>
  <si>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</si>
  <si>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</si>
  <si>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</si>
  <si>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</si>
  <si>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</si>
  <si>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</si>
  <si>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</si>
  <si>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</si>
  <si>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</si>
  <si>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</si>
  <si>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</si>
  <si>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</si>
  <si>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</si>
  <si>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</si>
  <si>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</si>
  <si>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</si>
  <si>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</si>
  <si>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</si>
  <si>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</si>
  <si>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</si>
  <si>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</si>
  <si>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</si>
  <si>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</si>
  <si>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</si>
  <si>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</si>
  <si>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</si>
  <si>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</si>
  <si>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</si>
  <si>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</si>
  <si>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</si>
  <si>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</si>
  <si>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</si>
  <si>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</si>
  <si>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</si>
  <si>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</si>
  <si>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</si>
  <si>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</si>
  <si>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</si>
  <si>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</si>
  <si>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</si>
  <si>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</si>
  <si>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</si>
  <si>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</si>
  <si>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</si>
  <si>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</si>
  <si>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</si>
  <si>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</si>
  <si>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</si>
  <si>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</si>
  <si>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</si>
  <si>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</si>
  <si>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</si>
  <si>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</si>
  <si>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</si>
  <si>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</si>
  <si>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</si>
  <si>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</si>
  <si>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</si>
  <si>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</si>
  <si>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</si>
  <si>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</si>
  <si>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</si>
  <si>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</si>
  <si>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</si>
  <si>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</si>
  <si>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</si>
  <si>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</si>
  <si>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</si>
  <si>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</si>
  <si>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</si>
  <si>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</si>
  <si>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</si>
  <si>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</si>
  <si>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</si>
  <si>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</si>
  <si>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</si>
  <si>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</si>
  <si>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</si>
  <si>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</si>
  <si>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</si>
  <si>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</si>
  <si>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</si>
  <si>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</si>
  <si>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</si>
  <si>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</si>
  <si>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</si>
  <si>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</si>
  <si>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</si>
  <si>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</si>
  <si>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</si>
  <si>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</si>
  <si>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</si>
  <si>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</si>
  <si>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</si>
  <si>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</si>
  <si>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</si>
  <si>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</si>
  <si>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</si>
  <si>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</si>
  <si>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</si>
  <si>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</si>
  <si>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</si>
  <si>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</si>
  <si>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</si>
  <si>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</si>
  <si>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</si>
  <si>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</si>
  <si>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</si>
  <si>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</si>
  <si>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</si>
  <si>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</si>
  <si>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</si>
  <si>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</si>
  <si>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</si>
  <si>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</si>
  <si>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</si>
  <si>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</si>
  <si>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</si>
  <si>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</si>
  <si>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</si>
  <si>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</si>
  <si>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</si>
  <si>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</si>
  <si>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</si>
  <si>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</si>
  <si>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</si>
  <si>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</si>
  <si>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</si>
  <si>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</si>
  <si>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</si>
  <si>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</si>
  <si>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</si>
  <si>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</si>
  <si>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</si>
  <si>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</si>
  <si>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</si>
  <si>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</si>
  <si>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</si>
  <si>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</si>
  <si>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</si>
  <si>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</si>
  <si>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</si>
  <si>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</si>
  <si>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</si>
  <si>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</si>
  <si>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</si>
  <si>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</si>
  <si>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</si>
  <si>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</si>
  <si>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</si>
  <si>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</si>
  <si>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</si>
  <si>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</si>
  <si>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</si>
  <si>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</si>
  <si>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</si>
  <si>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</si>
  <si>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</si>
  <si>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</si>
  <si>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</si>
  <si>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</si>
  <si>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</si>
  <si>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</si>
  <si>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</si>
  <si>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</si>
  <si>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</si>
  <si>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</si>
  <si>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</si>
  <si>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</si>
  <si>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</si>
  <si>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</si>
  <si>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</si>
  <si>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</si>
  <si>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</si>
  <si>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</si>
  <si>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</si>
  <si>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</si>
  <si>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</si>
  <si>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</si>
  <si>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</si>
  <si>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</si>
  <si>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</si>
  <si>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</si>
  <si>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</si>
  <si>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</si>
  <si>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</si>
  <si>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</si>
  <si>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</si>
  <si>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</si>
  <si>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</si>
  <si>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</si>
  <si>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</si>
  <si>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</si>
  <si>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</si>
  <si>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</si>
  <si>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</si>
  <si>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</si>
  <si>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</si>
  <si>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</si>
  <si>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</si>
  <si>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</si>
  <si>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</si>
  <si>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</si>
  <si>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</si>
  <si>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</si>
  <si>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</si>
  <si>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</si>
  <si>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</si>
  <si>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</si>
  <si>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</si>
  <si>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</si>
  <si>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</si>
  <si>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</si>
  <si>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</si>
  <si>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</si>
  <si>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</si>
  <si>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</si>
  <si>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</si>
  <si>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</si>
  <si>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</si>
  <si>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</si>
  <si>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</si>
  <si>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</si>
  <si>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</si>
  <si>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</si>
  <si>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</si>
  <si>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</si>
  <si>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</si>
  <si>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</si>
  <si>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</si>
  <si>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</si>
  <si>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</si>
  <si>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</si>
  <si>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</si>
  <si>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</si>
  <si>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</si>
  <si>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</si>
  <si>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</si>
  <si>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</si>
  <si>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</si>
  <si>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</si>
  <si>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</si>
  <si>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</si>
  <si>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</si>
  <si>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</si>
  <si>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</si>
  <si>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</si>
  <si>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</si>
  <si>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</si>
  <si>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</si>
  <si>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</si>
  <si>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</si>
  <si>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</si>
  <si>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</si>
  <si>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</si>
  <si>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</si>
  <si>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</si>
  <si>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</si>
  <si>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</si>
  <si>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</si>
  <si>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</si>
  <si>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</si>
  <si>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</si>
  <si>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</si>
  <si>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</si>
  <si>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</si>
  <si>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</si>
  <si>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</si>
  <si>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</si>
  <si>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</si>
  <si>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</si>
  <si>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</si>
  <si>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</si>
  <si>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</si>
  <si>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</si>
  <si>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</si>
  <si>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</si>
  <si>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</si>
  <si>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</si>
  <si>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</si>
  <si>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</si>
  <si>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</si>
  <si>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</si>
  <si>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</si>
  <si>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</si>
  <si>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</si>
  <si>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</si>
  <si>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</si>
  <si>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</si>
  <si>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</si>
  <si>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</si>
  <si>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</si>
  <si>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</si>
  <si>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</si>
  <si>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</si>
  <si>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</si>
  <si>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</si>
  <si>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</si>
  <si>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</si>
  <si>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</si>
  <si>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</si>
  <si>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</si>
  <si>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</si>
  <si>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</si>
  <si>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</si>
  <si>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</si>
  <si>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</si>
  <si>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</si>
  <si>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</si>
  <si>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</si>
  <si>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</si>
  <si>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</si>
  <si>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</si>
  <si>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</si>
  <si>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</si>
  <si>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</si>
  <si>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</si>
  <si>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</si>
  <si>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</si>
  <si>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</si>
  <si>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</si>
  <si>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</si>
  <si>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</si>
  <si>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</si>
  <si>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</si>
  <si>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</si>
  <si>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</si>
  <si>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</si>
  <si>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</si>
  <si>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</si>
  <si>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</si>
  <si>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</si>
  <si>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</si>
  <si>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</si>
  <si>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</si>
  <si>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</si>
  <si>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</si>
  <si>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</si>
  <si>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</si>
  <si>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</si>
  <si>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</si>
  <si>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</si>
  <si>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</si>
  <si>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</si>
  <si>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</si>
  <si>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</si>
  <si>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</si>
  <si>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</si>
  <si>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</si>
  <si>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</si>
  <si>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</si>
  <si>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</si>
  <si>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</si>
  <si>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</si>
  <si>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</si>
  <si>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</si>
  <si>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</si>
  <si>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</si>
  <si>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</si>
  <si>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</si>
  <si>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</si>
  <si>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</si>
  <si>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</si>
  <si>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</si>
  <si>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</si>
  <si>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</si>
  <si>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</si>
  <si>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</si>
  <si>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</si>
  <si>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</si>
  <si>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</si>
  <si>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</si>
  <si>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</si>
  <si>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</si>
  <si>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</si>
  <si>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</si>
  <si>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</si>
  <si>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</si>
  <si>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</si>
  <si>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</si>
  <si>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</si>
  <si>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</si>
  <si>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</si>
  <si>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</si>
  <si>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</si>
  <si>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</si>
  <si>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</si>
  <si>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</si>
  <si>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</si>
  <si>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</si>
  <si>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</si>
  <si>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</si>
  <si>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</si>
  <si>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</si>
  <si>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</si>
  <si>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</si>
  <si>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</si>
  <si>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</si>
  <si>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</si>
  <si>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</si>
  <si>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</si>
  <si>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</si>
  <si>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</si>
  <si>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</si>
  <si>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</si>
  <si>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</si>
  <si>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</si>
  <si>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</si>
  <si>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</si>
  <si>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</si>
  <si>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</si>
  <si>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</si>
  <si>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</si>
  <si>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</si>
  <si>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</si>
  <si>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</si>
  <si>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</si>
  <si>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</si>
  <si>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</si>
  <si>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</si>
  <si>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</si>
  <si>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</si>
  <si>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</si>
  <si>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</si>
  <si>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</si>
  <si>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</si>
  <si>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</si>
  <si>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</si>
  <si>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</si>
  <si>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</si>
  <si>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</si>
  <si>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</si>
  <si>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</si>
  <si>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</si>
  <si>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</si>
  <si>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</si>
  <si>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</si>
  <si>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</si>
  <si>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</si>
  <si>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</si>
  <si>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</si>
  <si>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</si>
  <si>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</si>
  <si>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</si>
  <si>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</si>
  <si>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</si>
  <si>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</si>
  <si>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</si>
  <si>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</si>
  <si>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</si>
  <si>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</si>
  <si>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</si>
  <si>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</si>
  <si>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</si>
  <si>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</si>
  <si>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</si>
  <si>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</si>
  <si>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</si>
  <si>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</si>
  <si>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</si>
  <si>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</si>
  <si>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</si>
  <si>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</si>
  <si>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</si>
  <si>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</si>
  <si>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</si>
  <si>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</si>
  <si>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</si>
  <si>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</si>
  <si>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</si>
  <si>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</si>
  <si>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</si>
  <si>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</si>
  <si>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</si>
  <si>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</si>
  <si>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</si>
  <si>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</si>
  <si>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</si>
  <si>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</si>
  <si>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</si>
  <si>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</si>
  <si>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</si>
  <si>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</si>
  <si>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</si>
  <si>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</si>
  <si>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</si>
  <si>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</si>
  <si>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</si>
  <si>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</si>
  <si>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</si>
  <si>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</si>
  <si>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</si>
  <si>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</si>
  <si>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</si>
  <si>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</si>
  <si>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</si>
  <si>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</si>
  <si>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</si>
  <si>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</si>
  <si>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</si>
  <si>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</si>
  <si>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</si>
  <si>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</si>
  <si>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</si>
  <si>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</si>
  <si>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</si>
  <si>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</si>
  <si>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</si>
  <si>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</si>
  <si>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</si>
  <si>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</si>
  <si>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</si>
  <si>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</si>
  <si>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</si>
  <si>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</si>
  <si>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</si>
  <si>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</si>
  <si>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</si>
  <si>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</si>
  <si>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</si>
  <si>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</si>
  <si>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</si>
  <si>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</si>
  <si>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</si>
  <si>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</si>
  <si>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</si>
  <si>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</si>
  <si>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</si>
  <si>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</si>
  <si>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</si>
  <si>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</si>
  <si>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</si>
  <si>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</si>
  <si>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</si>
  <si>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</si>
  <si>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</si>
  <si>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</si>
  <si>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</si>
  <si>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</si>
  <si>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</si>
  <si>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</si>
  <si>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</si>
  <si>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</si>
  <si>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</si>
  <si>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</si>
  <si>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</si>
  <si>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</si>
  <si>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</si>
  <si>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</si>
  <si>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</si>
  <si>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</si>
  <si>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</si>
  <si>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</si>
  <si>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</si>
  <si>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</si>
  <si>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</si>
  <si>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</si>
  <si>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</si>
  <si>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</si>
  <si>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</si>
  <si>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</si>
  <si>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</si>
  <si>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</si>
  <si>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</si>
  <si>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</si>
  <si>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</si>
  <si>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</si>
  <si>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</si>
  <si>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</si>
  <si>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</si>
  <si>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</si>
  <si>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</si>
  <si>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</si>
  <si>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</si>
  <si>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</si>
  <si>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</si>
  <si>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</si>
  <si>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</si>
  <si>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</si>
  <si>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</si>
  <si>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</si>
  <si>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</si>
  <si>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</si>
  <si>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</si>
  <si>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</si>
  <si>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</si>
  <si>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</si>
  <si>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</si>
  <si>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</si>
  <si>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</si>
  <si>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</si>
  <si>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</si>
  <si>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</si>
  <si>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</si>
  <si>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</si>
  <si>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</si>
  <si>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</si>
  <si>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</si>
  <si>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</si>
  <si>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</si>
  <si>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</si>
  <si>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</si>
  <si>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</si>
  <si>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</si>
  <si>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</si>
  <si>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</si>
  <si>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</si>
  <si>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</si>
  <si>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</si>
  <si>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</si>
  <si>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</si>
  <si>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</si>
  <si>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</si>
  <si>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</si>
  <si>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</si>
  <si>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</si>
  <si>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</si>
  <si>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</si>
  <si>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</si>
  <si>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</si>
  <si>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</si>
  <si>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</si>
  <si>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</si>
  <si>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</si>
  <si>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</si>
  <si>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</si>
  <si>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</si>
  <si>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</si>
  <si>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</si>
  <si>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</si>
  <si>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</si>
  <si>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</si>
  <si>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</si>
  <si>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</si>
  <si>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</si>
  <si>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</si>
  <si>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</si>
  <si>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</si>
  <si>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</si>
  <si>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</si>
  <si>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</si>
  <si>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</si>
  <si>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</si>
  <si>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</si>
  <si>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</si>
  <si>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</si>
  <si>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</si>
  <si>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</si>
  <si>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</si>
  <si>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</si>
  <si>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</si>
  <si>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</si>
  <si>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</si>
  <si>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</si>
  <si>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</si>
  <si>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</si>
  <si>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</si>
  <si>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</si>
  <si>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</si>
  <si>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</si>
  <si>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</si>
  <si>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</si>
  <si>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</si>
  <si>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</si>
  <si>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</si>
  <si>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</si>
  <si>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</si>
  <si>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</si>
  <si>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</si>
  <si>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</si>
  <si>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</si>
  <si>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</si>
  <si>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</si>
  <si>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</si>
  <si>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</si>
  <si>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</si>
  <si>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</si>
  <si>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</si>
  <si>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</si>
  <si>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</si>
  <si>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</si>
  <si>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</si>
  <si>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</si>
  <si>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</si>
  <si>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</si>
  <si>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</si>
  <si>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</si>
  <si>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</si>
  <si>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</si>
  <si>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</si>
  <si>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</si>
  <si>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</si>
  <si>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</si>
  <si>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</si>
  <si>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</si>
  <si>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</si>
  <si>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</si>
  <si>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</si>
  <si>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</si>
  <si>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</si>
  <si>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</si>
  <si>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</si>
  <si>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</si>
  <si>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</si>
  <si>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</si>
  <si>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</si>
  <si>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</si>
  <si>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</si>
  <si>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</si>
  <si>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</si>
  <si>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</si>
  <si>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</si>
  <si>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</si>
  <si>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</si>
  <si>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</si>
  <si>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</si>
  <si>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</si>
  <si>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</si>
  <si>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</si>
  <si>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</si>
  <si>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</si>
  <si>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</si>
  <si>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</si>
  <si>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</si>
  <si>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</si>
  <si>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</si>
  <si>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</si>
  <si>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</si>
  <si>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</si>
  <si>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</si>
  <si>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</si>
  <si>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</si>
  <si>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</si>
  <si>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</si>
  <si>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</si>
  <si>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</si>
  <si>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</si>
  <si>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</si>
  <si>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</si>
  <si>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</si>
  <si>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</si>
  <si>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</si>
  <si>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</si>
  <si>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</si>
  <si>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</si>
  <si>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</si>
  <si>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</si>
  <si>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</si>
  <si>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</si>
  <si>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</si>
  <si>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</si>
  <si>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</si>
  <si>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</si>
  <si>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</si>
  <si>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</si>
  <si>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</si>
  <si>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</si>
  <si>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</si>
  <si>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</si>
  <si>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</si>
  <si>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</si>
  <si>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</si>
  <si>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</si>
  <si>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</si>
  <si>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</si>
  <si>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</si>
  <si>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</si>
  <si>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</si>
  <si>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</si>
  <si>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</si>
  <si>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</si>
  <si>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</si>
  <si>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</si>
  <si>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</si>
  <si>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</si>
  <si>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</si>
  <si>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</si>
  <si>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</si>
  <si>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</si>
  <si>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</si>
  <si>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</si>
  <si>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</si>
  <si>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</si>
  <si>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</si>
  <si>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</si>
  <si>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</si>
  <si>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</si>
  <si>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</si>
  <si>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</si>
  <si>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</si>
  <si>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</si>
  <si>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</si>
  <si>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</si>
  <si>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</si>
  <si>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</si>
  <si>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</si>
  <si>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</si>
  <si>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</si>
  <si>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</si>
  <si>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</si>
  <si>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</si>
  <si>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</si>
  <si>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</si>
  <si>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</si>
  <si>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</si>
  <si>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</si>
  <si>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</si>
  <si>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</si>
  <si>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</si>
  <si>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</si>
  <si>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</si>
  <si>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</si>
  <si>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</si>
  <si>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</si>
  <si>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</si>
  <si>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</si>
  <si>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</si>
  <si>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</si>
  <si>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</si>
  <si>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</si>
  <si>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</si>
  <si>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</si>
  <si>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</si>
  <si>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</si>
  <si>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</si>
  <si>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</si>
  <si>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</si>
  <si>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</si>
  <si>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</si>
  <si>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</si>
  <si>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</si>
  <si>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</si>
  <si>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</si>
  <si>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</si>
  <si>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</si>
  <si>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</si>
  <si>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</si>
  <si>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</si>
  <si>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</si>
  <si>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</si>
  <si>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</si>
  <si>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</si>
  <si>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</si>
  <si>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</si>
  <si>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</si>
  <si>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</si>
  <si>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</si>
  <si>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</si>
  <si>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</si>
  <si>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</si>
  <si>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</si>
  <si>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</si>
  <si>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</si>
  <si>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</si>
  <si>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</si>
  <si>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</si>
  <si>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</si>
  <si>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</si>
  <si>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</si>
  <si>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</si>
  <si>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</si>
  <si>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</si>
  <si>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</si>
  <si>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</si>
  <si>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</si>
  <si>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</si>
  <si>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</si>
  <si>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</si>
  <si>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</si>
  <si>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</si>
  <si>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</si>
  <si>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</si>
  <si>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</si>
  <si>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</si>
  <si>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</si>
  <si>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</si>
  <si>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</si>
  <si>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</si>
  <si>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</si>
  <si>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</si>
  <si>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</si>
  <si>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</si>
  <si>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</si>
  <si>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</si>
  <si>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</si>
  <si>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</si>
  <si>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</si>
  <si>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</si>
  <si>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</si>
  <si>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</si>
  <si>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</si>
  <si>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</si>
  <si>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</si>
  <si>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</si>
  <si>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</si>
  <si>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</si>
  <si>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</si>
  <si>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</si>
  <si>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</si>
  <si>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</si>
  <si>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</si>
  <si>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</si>
  <si>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</si>
  <si>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</si>
  <si>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</si>
  <si>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</si>
  <si>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</si>
  <si>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</si>
  <si>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</si>
  <si>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</si>
  <si>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</si>
  <si>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</si>
  <si>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</si>
  <si>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</si>
  <si>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</si>
  <si>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</si>
  <si>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</si>
  <si>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</si>
  <si>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</si>
  <si>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</si>
  <si>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</si>
  <si>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</si>
  <si>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</si>
  <si>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</si>
  <si>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</si>
  <si>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</si>
  <si>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</si>
  <si>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</si>
  <si>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</si>
  <si>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</si>
  <si>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</si>
  <si>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</si>
  <si>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</si>
  <si>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</si>
  <si>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</si>
  <si>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</si>
  <si>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</si>
  <si>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</si>
  <si>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</si>
  <si>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</si>
  <si>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</si>
  <si>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</si>
  <si>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</si>
  <si>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</si>
  <si>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</si>
  <si>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</si>
  <si>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</si>
  <si>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</si>
  <si>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</si>
  <si>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</si>
  <si>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</si>
  <si>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</si>
  <si>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</si>
  <si>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</si>
  <si>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</si>
  <si>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</si>
  <si>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</si>
  <si>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</si>
  <si>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</si>
  <si>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</si>
  <si>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</si>
  <si>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</si>
  <si>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</si>
  <si>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</si>
  <si>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</si>
  <si>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</si>
  <si>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</si>
  <si>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</si>
  <si>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</si>
  <si>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</si>
  <si>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</si>
  <si>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</si>
  <si>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</si>
  <si>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</si>
  <si>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</si>
  <si>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</si>
  <si>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</si>
  <si>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</si>
  <si>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</si>
  <si>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</si>
  <si>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</si>
  <si>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</si>
  <si>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</si>
  <si>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</si>
  <si>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</si>
  <si>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</si>
  <si>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</si>
  <si>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</si>
  <si>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</si>
  <si>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</si>
  <si>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</si>
  <si>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</si>
  <si>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</si>
  <si>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</si>
  <si>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</si>
  <si>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</si>
  <si>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</si>
  <si>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</si>
  <si>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</si>
  <si>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</si>
  <si>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</si>
  <si>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</si>
  <si>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</si>
  <si>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</si>
  <si>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</si>
  <si>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</si>
  <si>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</si>
  <si>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</si>
  <si>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</si>
  <si>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</si>
  <si>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</si>
  <si>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</si>
  <si>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</si>
  <si>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</si>
  <si>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</si>
  <si>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</si>
  <si>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</si>
  <si>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</si>
  <si>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</si>
  <si>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</si>
  <si>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</si>
  <si>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</si>
  <si>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</si>
  <si>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</si>
  <si>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</si>
  <si>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</si>
  <si>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</si>
  <si>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</si>
  <si>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</si>
  <si>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</si>
  <si>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</si>
  <si>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</si>
  <si>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</si>
  <si>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</si>
  <si>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</si>
  <si>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</si>
  <si>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</si>
  <si>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</si>
  <si>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</si>
  <si>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</si>
  <si>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</si>
  <si>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</si>
  <si>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</si>
  <si>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</si>
  <si>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</si>
  <si>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</si>
  <si>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</si>
  <si>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</si>
  <si>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</si>
  <si>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</si>
  <si>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</si>
  <si>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</si>
  <si>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</si>
  <si>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</si>
  <si>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</si>
  <si>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</si>
  <si>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</si>
  <si>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</si>
  <si>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</si>
  <si>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</si>
  <si>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</si>
  <si>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</si>
  <si>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</si>
  <si>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</si>
  <si>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</si>
  <si>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</si>
  <si>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</si>
  <si>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</si>
  <si>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</si>
  <si>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</si>
  <si>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</si>
  <si>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</si>
  <si>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</si>
  <si>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</si>
  <si>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</si>
  <si>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</si>
  <si>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</si>
  <si>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</si>
  <si>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</si>
  <si>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</si>
  <si>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</si>
  <si>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</si>
  <si>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</si>
  <si>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</si>
  <si>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</si>
  <si>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</si>
  <si>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</si>
  <si>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</si>
  <si>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</si>
  <si>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</si>
  <si>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</si>
  <si>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</si>
  <si>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</si>
  <si>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</si>
  <si>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</si>
  <si>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</si>
  <si>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</si>
  <si>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</si>
  <si>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</si>
  <si>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</si>
  <si>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</si>
  <si>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</si>
  <si>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</si>
  <si>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</si>
  <si>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</si>
  <si>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</si>
  <si>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</si>
  <si>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</si>
  <si>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</si>
  <si>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</si>
  <si>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</si>
  <si>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</si>
  <si>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</si>
  <si>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</si>
  <si>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</si>
  <si>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</si>
  <si>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</si>
  <si>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</si>
  <si>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</si>
  <si>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</si>
  <si>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</si>
  <si>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</si>
  <si>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</si>
  <si>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</si>
  <si>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</si>
  <si>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</si>
  <si>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</si>
  <si>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</si>
  <si>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</si>
  <si>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</si>
  <si>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</si>
  <si>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</si>
  <si>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</si>
  <si>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</si>
  <si>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</si>
  <si>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</si>
  <si>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</si>
  <si>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</si>
  <si>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</si>
  <si>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</si>
  <si>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</si>
  <si>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</si>
  <si>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</si>
  <si>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</si>
  <si>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</si>
  <si>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</si>
  <si>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</si>
  <si>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</si>
  <si>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</si>
  <si>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</si>
  <si>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</si>
  <si>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</si>
  <si>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</si>
  <si>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</si>
  <si>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</si>
  <si>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</si>
  <si>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</si>
  <si>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</si>
  <si>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</si>
  <si>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</si>
  <si>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</si>
  <si>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</si>
  <si>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</si>
  <si>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</si>
  <si>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</si>
  <si>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</si>
  <si>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</si>
  <si>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</si>
  <si>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</si>
  <si>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</si>
  <si>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</si>
  <si>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</si>
  <si>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</si>
  <si>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</si>
  <si>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</si>
  <si>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</si>
  <si>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</si>
  <si>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</si>
  <si>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</si>
  <si>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2"/>
  </si>
  <si>
    <t>停止（解除）条件付契約</t>
    <rPh sb="3" eb="5">
      <t>カイジョ</t>
    </rPh>
    <phoneticPr fontId="3"/>
  </si>
  <si>
    <t>Ver:17.00</t>
    <phoneticPr fontId="9"/>
  </si>
  <si>
    <t>自動設定</t>
  </si>
  <si>
    <t>横浜市長</t>
    <rPh sb="0" eb="4">
      <t>ヨコハマシチョウ</t>
    </rPh>
    <phoneticPr fontId="44"/>
  </si>
  <si>
    <t>本届出書を提出する日付
　※（西暦）yyyy/mm/ddで入力すると和暦に変換されます</t>
    <rPh sb="0" eb="1">
      <t>ホン</t>
    </rPh>
    <rPh sb="1" eb="4">
      <t>トドケデショ</t>
    </rPh>
    <rPh sb="5" eb="7">
      <t>テイシュツ</t>
    </rPh>
    <rPh sb="9" eb="11">
      <t>ヒヅケ</t>
    </rPh>
    <rPh sb="25" eb="27">
      <t>ニュウリョク</t>
    </rPh>
    <rPh sb="30" eb="32">
      <t>ワレキ</t>
    </rPh>
    <rPh sb="33" eb="35">
      <t>ヘンカン</t>
    </rPh>
    <phoneticPr fontId="9"/>
  </si>
  <si>
    <t>契約書の契約日付（売買予約の場合、予約契約日付）
　※（西暦）yyyy/mm/ddで入力すると和暦に変換されます</t>
    <rPh sb="6" eb="8">
      <t>ヒヅケ</t>
    </rPh>
    <rPh sb="28" eb="30">
      <t>セイレキ</t>
    </rPh>
    <rPh sb="42" eb="44">
      <t>ニュウリョク</t>
    </rPh>
    <rPh sb="47" eb="49">
      <t>ワレキ</t>
    </rPh>
    <rPh sb="50" eb="52">
      <t>ヘンカン</t>
    </rPh>
    <phoneticPr fontId="9"/>
  </si>
  <si>
    <r>
      <t>契約に係る土地に関する権利
　※</t>
    </r>
    <r>
      <rPr>
        <b/>
        <sz val="9"/>
        <rFont val="游ゴシック"/>
        <family val="3"/>
        <charset val="128"/>
      </rPr>
      <t>「所有権」「地上権」「賃借権」「信託受益権」「その他」</t>
    </r>
    <rPh sb="0" eb="2">
      <t>ケイヤク</t>
    </rPh>
    <rPh sb="3" eb="4">
      <t>カカ</t>
    </rPh>
    <rPh sb="17" eb="20">
      <t>ショユウケン</t>
    </rPh>
    <rPh sb="22" eb="25">
      <t>チジョウケン</t>
    </rPh>
    <rPh sb="27" eb="30">
      <t>チンシャクケン</t>
    </rPh>
    <rPh sb="32" eb="34">
      <t>シンタク</t>
    </rPh>
    <rPh sb="34" eb="37">
      <t>ジュエキケン</t>
    </rPh>
    <rPh sb="41" eb="42">
      <t>タ</t>
    </rPh>
    <phoneticPr fontId="9"/>
  </si>
  <si>
    <r>
      <t>③で権利の種類を</t>
    </r>
    <r>
      <rPr>
        <b/>
        <sz val="10"/>
        <rFont val="游ゴシック"/>
        <family val="3"/>
        <charset val="128"/>
      </rPr>
      <t>「その他」</t>
    </r>
    <r>
      <rPr>
        <sz val="10"/>
        <rFont val="游ゴシック"/>
        <family val="3"/>
        <charset val="128"/>
      </rPr>
      <t>を選択した場合のみ
　※具体的な権利名</t>
    </r>
    <rPh sb="2" eb="4">
      <t>ケンリ</t>
    </rPh>
    <rPh sb="5" eb="7">
      <t>シュルイ</t>
    </rPh>
    <rPh sb="11" eb="12">
      <t>タ</t>
    </rPh>
    <rPh sb="14" eb="16">
      <t>センタク</t>
    </rPh>
    <rPh sb="18" eb="20">
      <t>バアイ</t>
    </rPh>
    <rPh sb="25" eb="28">
      <t>グタイテキ</t>
    </rPh>
    <rPh sb="29" eb="31">
      <t>ケンリ</t>
    </rPh>
    <rPh sb="31" eb="32">
      <t>メイ</t>
    </rPh>
    <phoneticPr fontId="9"/>
  </si>
  <si>
    <t>法人・代理人・仲介の場合
担当部署、担当者名等</t>
    <rPh sb="0" eb="2">
      <t>ホウジン</t>
    </rPh>
    <rPh sb="3" eb="6">
      <t>ダイリニン</t>
    </rPh>
    <rPh sb="7" eb="9">
      <t>チュウカイ</t>
    </rPh>
    <rPh sb="10" eb="12">
      <t>バアイ</t>
    </rPh>
    <rPh sb="13" eb="15">
      <t>タントウ</t>
    </rPh>
    <rPh sb="15" eb="17">
      <t>ブショ</t>
    </rPh>
    <rPh sb="18" eb="22">
      <t>タントウシャメイ</t>
    </rPh>
    <rPh sb="22" eb="23">
      <t>トウ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</si>
  <si>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</si>
  <si>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r>
      <t>⑥が</t>
    </r>
    <r>
      <rPr>
        <b/>
        <sz val="10"/>
        <rFont val="游ゴシック"/>
        <family val="3"/>
        <charset val="128"/>
      </rPr>
      <t>「法人」</t>
    </r>
    <r>
      <rPr>
        <sz val="10"/>
        <rFont val="游ゴシック"/>
        <family val="3"/>
        <charset val="128"/>
      </rPr>
      <t>の場合　　　（最大20文字程度で入力）
役職名と姓と名の間に空白（全角）を記入</t>
    </r>
    <rPh sb="3" eb="5">
      <t>ホウジン</t>
    </rPh>
    <rPh sb="7" eb="9">
      <t>バアイ</t>
    </rPh>
    <rPh sb="26" eb="29">
      <t>ヤクショクメイ</t>
    </rPh>
    <rPh sb="37" eb="39">
      <t>ゼンカク</t>
    </rPh>
    <rPh sb="41" eb="43">
      <t>ニュウリョク</t>
    </rPh>
    <rPh sb="43" eb="45">
      <t>キニュウ</t>
    </rPh>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</si>
  <si>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「該当」、</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</si>
  <si>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法人の場合、かつ、⑰が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</si>
  <si>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r>
      <t>本契約において、権利取得者が複数いる場合（共有者がいる場合）は</t>
    </r>
    <r>
      <rPr>
        <b/>
        <sz val="10"/>
        <rFont val="游ゴシック"/>
        <family val="3"/>
        <charset val="128"/>
      </rPr>
      <t>「有」、</t>
    </r>
    <r>
      <rPr>
        <sz val="10"/>
        <rFont val="游ゴシック"/>
        <family val="3"/>
        <charset val="128"/>
      </rPr>
      <t>いない場合は</t>
    </r>
    <r>
      <rPr>
        <b/>
        <sz val="10"/>
        <rFont val="游ゴシック"/>
        <family val="3"/>
        <charset val="128"/>
      </rPr>
      <t>「無」</t>
    </r>
    <rPh sb="0" eb="3">
      <t>ホンケイヤク</t>
    </rPh>
    <rPh sb="8" eb="10">
      <t>ケンリ</t>
    </rPh>
    <rPh sb="10" eb="13">
      <t>シュトクシャ</t>
    </rPh>
    <rPh sb="14" eb="16">
      <t>フクスウ</t>
    </rPh>
    <rPh sb="18" eb="20">
      <t>バアイ</t>
    </rPh>
    <rPh sb="21" eb="24">
      <t>キョウユウシャ</t>
    </rPh>
    <rPh sb="27" eb="29">
      <t>バアイ</t>
    </rPh>
    <rPh sb="32" eb="33">
      <t>ア</t>
    </rPh>
    <rPh sb="38" eb="40">
      <t>バアイ</t>
    </rPh>
    <rPh sb="42" eb="43">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</si>
  <si>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（今後、一団の土地を買い進める予定あり）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3" eb="54">
      <t>カ</t>
    </rPh>
    <rPh sb="55" eb="56">
      <t>スス</t>
    </rPh>
    <rPh sb="58" eb="60">
      <t>ヨテイ</t>
    </rPh>
    <rPh sb="65" eb="67">
      <t>イチダン</t>
    </rPh>
    <rPh sb="68" eb="70">
      <t>トチ</t>
    </rPh>
    <rPh sb="71" eb="73">
      <t>ケイゾク</t>
    </rPh>
    <rPh sb="76" eb="78">
      <t>ジュウゼン</t>
    </rPh>
    <rPh sb="79" eb="81">
      <t>トチ</t>
    </rPh>
    <rPh sb="81" eb="83">
      <t>シュトク</t>
    </rPh>
    <rPh sb="83" eb="84">
      <t>トウ</t>
    </rPh>
    <rPh sb="89" eb="91">
      <t>イチダン</t>
    </rPh>
    <phoneticPr fontId="9"/>
  </si>
  <si>
    <t>今回の届出の対象となる土地の筆数
（合計）</t>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</si>
  <si>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t>
    </r>
    <r>
      <rPr>
        <b/>
        <sz val="10"/>
        <rFont val="游ゴシック"/>
        <family val="3"/>
        <charset val="128"/>
      </rPr>
      <t>別紙筆一覧</t>
    </r>
    <r>
      <rPr>
        <sz val="10"/>
        <rFont val="游ゴシック"/>
        <family val="3"/>
        <charset val="128"/>
      </rPr>
      <t>を添付（整数3桁まで）</t>
    </r>
    <rPh sb="47" eb="49">
      <t>ベッシ</t>
    </rPh>
    <rPh sb="49" eb="50">
      <t>フデ</t>
    </rPh>
    <rPh sb="50" eb="52">
      <t>イチラン</t>
    </rPh>
    <rPh sb="53" eb="55">
      <t>テンプ</t>
    </rPh>
    <phoneticPr fontId="9"/>
  </si>
  <si>
    <t>当該土地（筆）に届出に係るもの以外の共有持分が設定されている場合は、届出に係る持分割合（最大5文字程度で入力）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</si>
  <si>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r>
      <t>権利移転の態様：「</t>
    </r>
    <r>
      <rPr>
        <b/>
        <sz val="10"/>
        <rFont val="游ゴシック"/>
        <family val="3"/>
        <charset val="128"/>
      </rPr>
      <t>所有権売買</t>
    </r>
    <r>
      <rPr>
        <sz val="10"/>
        <rFont val="游ゴシック"/>
        <family val="3"/>
        <charset val="128"/>
      </rPr>
      <t>」等をリストから選択</t>
    </r>
    <r>
      <rPr>
        <sz val="10"/>
        <rFont val="游ゴシック"/>
        <family val="3"/>
        <charset val="128"/>
      </rPr>
      <t xml:space="preserve">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 eb="16">
      <t>トウ</t>
    </rPh>
    <rPh sb="22" eb="24">
      <t>センタク</t>
    </rPh>
    <rPh sb="25" eb="27">
      <t>ガイトウ</t>
    </rPh>
    <rPh sb="32" eb="33">
      <t>ナ</t>
    </rPh>
    <rPh sb="34" eb="36">
      <t>バアイ</t>
    </rPh>
    <rPh sb="39" eb="40">
      <t>タ</t>
    </rPh>
    <phoneticPr fontId="9"/>
  </si>
  <si>
    <r>
      <t>権利移転の態様：「</t>
    </r>
    <r>
      <rPr>
        <b/>
        <sz val="10"/>
        <rFont val="游ゴシック"/>
        <family val="3"/>
        <charset val="128"/>
      </rPr>
      <t>所有権売買</t>
    </r>
    <r>
      <rPr>
        <sz val="10"/>
        <rFont val="游ゴシック"/>
        <family val="3"/>
        <charset val="128"/>
      </rPr>
      <t>」等をリストから選択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25" eb="27">
      <t>ガイトウ</t>
    </rPh>
    <rPh sb="32" eb="33">
      <t>ナ</t>
    </rPh>
    <rPh sb="34" eb="36">
      <t>バアイ</t>
    </rPh>
    <rPh sb="39" eb="40">
      <t>タ</t>
    </rPh>
    <phoneticPr fontId="9"/>
  </si>
  <si>
    <r>
      <t>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現況地目や共有持分割合等の単位にまとめて届出を選択した場合、代表となる筆を除く外筆数（整数3桁まで）</t>
    </r>
    <rPh sb="0" eb="2">
      <t>ジョウキ</t>
    </rPh>
    <rPh sb="2" eb="4">
      <t>イガイ</t>
    </rPh>
    <rPh sb="5" eb="6">
      <t>ナ</t>
    </rPh>
    <rPh sb="7" eb="9">
      <t>バアイ</t>
    </rPh>
    <rPh sb="14" eb="16">
      <t>ニュウリョク</t>
    </rPh>
    <rPh sb="40" eb="42">
      <t>センタク</t>
    </rPh>
    <rPh sb="44" eb="46">
      <t>バアイ</t>
    </rPh>
    <phoneticPr fontId="9"/>
  </si>
  <si>
    <t>一体的利用を図る一団の土地の総面積
（単独届出の場合は、契約面積の合計）</t>
    <rPh sb="0" eb="3">
      <t>イッタイテキ</t>
    </rPh>
    <rPh sb="3" eb="5">
      <t>リヨウ</t>
    </rPh>
    <rPh sb="6" eb="7">
      <t>ハカ</t>
    </rPh>
    <rPh sb="8" eb="10">
      <t>イチダン</t>
    </rPh>
    <rPh sb="11" eb="13">
      <t>トチ</t>
    </rPh>
    <rPh sb="14" eb="17">
      <t>ソウメンセキ</t>
    </rPh>
    <rPh sb="19" eb="21">
      <t>タンドク</t>
    </rPh>
    <rPh sb="21" eb="23">
      <t>トドケデ</t>
    </rPh>
    <rPh sb="24" eb="26">
      <t>バアイ</t>
    </rPh>
    <phoneticPr fontId="9"/>
  </si>
  <si>
    <r>
      <t>「</t>
    </r>
    <r>
      <rPr>
        <b/>
        <sz val="10"/>
        <rFont val="游ゴシック"/>
        <family val="3"/>
        <charset val="128"/>
      </rPr>
      <t>共有持分一部移転</t>
    </r>
    <r>
      <rPr>
        <sz val="10"/>
        <rFont val="游ゴシック"/>
        <family val="3"/>
        <charset val="128"/>
      </rPr>
      <t>」の場合は、全体の土地の総面積とすること
（整数8桁、小数点2桁まで）</t>
    </r>
    <rPh sb="1" eb="3">
      <t>キョウユウ</t>
    </rPh>
    <rPh sb="3" eb="5">
      <t>モチブン</t>
    </rPh>
    <rPh sb="5" eb="7">
      <t>イチブ</t>
    </rPh>
    <rPh sb="7" eb="9">
      <t>イテン</t>
    </rPh>
    <rPh sb="11" eb="13">
      <t>バアイ</t>
    </rPh>
    <rPh sb="15" eb="17">
      <t>ゼンタイ</t>
    </rPh>
    <rPh sb="18" eb="20">
      <t>トチ</t>
    </rPh>
    <rPh sb="21" eb="24">
      <t>ソウメンセキ</t>
    </rPh>
    <phoneticPr fontId="9"/>
  </si>
  <si>
    <t>届出に係る土地に工作物等がある場合は「有」
　　　　　　　　　　　　　ない場合は「無」</t>
    <rPh sb="0" eb="2">
      <t>トドケデ</t>
    </rPh>
    <rPh sb="3" eb="4">
      <t>カカ</t>
    </rPh>
    <rPh sb="5" eb="7">
      <t>トチ</t>
    </rPh>
    <rPh sb="8" eb="11">
      <t>コウサクブツ</t>
    </rPh>
    <rPh sb="11" eb="12">
      <t>トウ</t>
    </rPh>
    <rPh sb="15" eb="17">
      <t>バアイ</t>
    </rPh>
    <rPh sb="19" eb="20">
      <t>ア</t>
    </rPh>
    <rPh sb="37" eb="39">
      <t>バアイ</t>
    </rPh>
    <rPh sb="41" eb="42">
      <t>ナ</t>
    </rPh>
    <phoneticPr fontId="9"/>
  </si>
  <si>
    <t>工作物等の解体等の予定がある場合は「有」
　　　　　　　　　　　　ない場合は「無」</t>
    <rPh sb="0" eb="3">
      <t>コウサクブツ</t>
    </rPh>
    <rPh sb="3" eb="4">
      <t>トウ</t>
    </rPh>
    <rPh sb="5" eb="7">
      <t>カイタイ</t>
    </rPh>
    <rPh sb="7" eb="8">
      <t>トウ</t>
    </rPh>
    <rPh sb="9" eb="11">
      <t>ヨテイ</t>
    </rPh>
    <rPh sb="35" eb="37">
      <t>バアイ</t>
    </rPh>
    <rPh sb="39" eb="40">
      <t>ナ</t>
    </rPh>
    <phoneticPr fontId="9"/>
  </si>
  <si>
    <t>入力内容に関する補足、参考事項がある場合は記載
セル内で改行したい場合、Altキーを押しながらEnterキーを押してください（縦７行×横３８文字以内）</t>
    <rPh sb="7" eb="9">
      <t>ニュウリョク</t>
    </rPh>
    <rPh sb="9" eb="11">
      <t>ナイヨウ</t>
    </rPh>
    <rPh sb="12" eb="13">
      <t>カン</t>
    </rPh>
    <rPh sb="15" eb="17">
      <t>ホソク</t>
    </rPh>
    <phoneticPr fontId="9"/>
  </si>
  <si>
    <r>
      <t xml:space="preserve">入力用の列でこちらのセルに入力します。コピーと貼り付けを行わず、各セルに直接入力してください。
</t>
    </r>
    <r>
      <rPr>
        <sz val="10"/>
        <rFont val="游ゴシック"/>
        <family val="3"/>
        <charset val="128"/>
      </rPr>
      <t>半角英数や平仮名等の文字の入力モードは、セルにカーソルを合わせると自動的に変更されます。</t>
    </r>
    <r>
      <rPr>
        <b/>
        <sz val="10"/>
        <color rgb="FFFF0000"/>
        <rFont val="游ゴシック"/>
        <family val="3"/>
        <charset val="128"/>
      </rPr>
      <t xml:space="preserve">
</t>
    </r>
    <r>
      <rPr>
        <b/>
        <sz val="10"/>
        <rFont val="游ゴシック"/>
        <family val="3"/>
        <charset val="128"/>
      </rPr>
      <t>外字</t>
    </r>
    <r>
      <rPr>
        <sz val="10"/>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</si>
  <si>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r>
      <t>項目の内容説明欄です。
直接入力の項目について土地売買等届出書シートに表示可能な</t>
    </r>
    <r>
      <rPr>
        <b/>
        <sz val="10"/>
        <color rgb="FFFF0000"/>
        <rFont val="游ゴシック"/>
        <family val="3"/>
        <charset val="128"/>
      </rPr>
      <t>想定文字数</t>
    </r>
    <r>
      <rPr>
        <sz val="10"/>
        <rFont val="游ゴシック"/>
        <family val="3"/>
        <charset val="128"/>
      </rPr>
      <t xml:space="preserve">がカッコ書きで記載されています。
</t>
    </r>
    <r>
      <rPr>
        <b/>
        <sz val="10"/>
        <color rgb="FFFF0000"/>
        <rFont val="游ゴシック"/>
        <family val="3"/>
        <charset val="128"/>
      </rPr>
      <t>（最大○○文字程度で入力）</t>
    </r>
    <r>
      <rPr>
        <sz val="10"/>
        <rFont val="游ゴシック"/>
        <family val="3"/>
        <charset val="128"/>
      </rPr>
      <t xml:space="preserve">：土地売買等届出書シートの該当枠に「縮小して全体を表示する※1」で表示
</t>
    </r>
    <r>
      <rPr>
        <b/>
        <sz val="10"/>
        <color rgb="FFFF0000"/>
        <rFont val="游ゴシック"/>
        <family val="3"/>
        <charset val="128"/>
      </rPr>
      <t>（○○文字以内）</t>
    </r>
    <r>
      <rPr>
        <sz val="10"/>
        <rFont val="游ゴシック"/>
        <family val="3"/>
        <charset val="128"/>
      </rPr>
      <t>　　　　　：土地売買等届出書シートの該当枠に「折り返して全体を表示する※２」で表示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</si>
  <si>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必須欄を確認し、ピンク色で塗りつぶしされた</t>
    </r>
    <r>
      <rPr>
        <b/>
        <sz val="10"/>
        <color rgb="FFFF0000"/>
        <rFont val="游ゴシック"/>
        <family val="3"/>
        <charset val="128"/>
      </rPr>
      <t>[必須]</t>
    </r>
    <r>
      <rPr>
        <sz val="10"/>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</si>
  <si>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土地売買等届出書シートを表示し、</t>
    </r>
    <r>
      <rPr>
        <b/>
        <sz val="10"/>
        <color rgb="FFFF0000"/>
        <rFont val="游ゴシック"/>
        <family val="3"/>
        <charset val="128"/>
      </rPr>
      <t>想定文字数</t>
    </r>
    <r>
      <rPr>
        <sz val="10"/>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</si>
  <si>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0"/>
        <color rgb="FFFF0000"/>
        <rFont val="游ゴシック"/>
        <family val="3"/>
        <charset val="128"/>
      </rPr>
      <t>[必須]</t>
    </r>
    <r>
      <rPr>
        <sz val="10"/>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</si>
  <si>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個人：姓＋空白（全角）＋名　　　権利取得者が複数人：代表者名
法人：法人＋空白（全角）＋名称　（最大25文字程度で入力）</t>
    <rPh sb="0" eb="2">
      <t>コジン</t>
    </rPh>
    <rPh sb="31" eb="33">
      <t>ホウジン</t>
    </rPh>
    <phoneticPr fontId="9"/>
  </si>
  <si>
    <t>個人の場合は、パスポート等に記載される国籍
法人の場合は、その設立に当たって準拠した法令を制定した国</t>
    <rPh sb="0" eb="2">
      <t>コジン</t>
    </rPh>
    <rPh sb="3" eb="5">
      <t>バアイ</t>
    </rPh>
    <rPh sb="12" eb="13">
      <t>トウ</t>
    </rPh>
    <rPh sb="14" eb="16">
      <t>キサイ</t>
    </rPh>
    <rPh sb="19" eb="21">
      <t>コクセキ</t>
    </rPh>
    <phoneticPr fontId="9"/>
  </si>
  <si>
    <t>該当する都道府県・政令指定都市名
※右側の「_番号」はシステムの仕様によるものです</t>
    <rPh sb="0" eb="2">
      <t>ガイトウ</t>
    </rPh>
    <rPh sb="4" eb="8">
      <t>トドウフケン</t>
    </rPh>
    <rPh sb="9" eb="11">
      <t>セイレイ</t>
    </rPh>
    <rPh sb="11" eb="13">
      <t>シテイ</t>
    </rPh>
    <rPh sb="13" eb="15">
      <t>トシ</t>
    </rPh>
    <rPh sb="15" eb="16">
      <t>メイ</t>
    </rPh>
    <rPh sb="18" eb="19">
      <t>ミギ</t>
    </rPh>
    <rPh sb="19" eb="20">
      <t>ガワ</t>
    </rPh>
    <phoneticPr fontId="9"/>
  </si>
  <si>
    <t>土地売買等届出書に入力された利用目的を基に、
該当する利用目的を選択</t>
    <rPh sb="0" eb="2">
      <t>トチ</t>
    </rPh>
    <rPh sb="2" eb="5">
      <t>バイバイナド</t>
    </rPh>
    <rPh sb="5" eb="8">
      <t>トドケデショ</t>
    </rPh>
    <rPh sb="9" eb="11">
      <t>ニュウリョク</t>
    </rPh>
    <rPh sb="14" eb="16">
      <t>リヨウ</t>
    </rPh>
    <rPh sb="16" eb="18">
      <t>モクテキ</t>
    </rPh>
    <rPh sb="19" eb="20">
      <t>モト</t>
    </rPh>
    <rPh sb="23" eb="25">
      <t>ガイトウ</t>
    </rPh>
    <rPh sb="27" eb="31">
      <t>リヨウモクテキ</t>
    </rPh>
    <rPh sb="32" eb="34">
      <t>センタク</t>
    </rPh>
    <phoneticPr fontId="9"/>
  </si>
  <si>
    <t xml:space="preserve">土地売買等届出書のうち、実態統計システムの備考欄で補足すべき内容がある場合に入力（50文字以内で入力）
</t>
    <phoneticPr fontId="44"/>
  </si>
  <si>
    <t>都道府県でファイル集約した際に、ファイル名の重複を防ぐため、
「市区町村名 ＆ 市町村受付番号」で構成されています。
　※都道府県政令指定都市の運用で定めた別ファイル名でも可</t>
    <rPh sb="32" eb="37">
      <t>シクチョウソンメイ</t>
    </rPh>
    <rPh sb="49" eb="51">
      <t>コウセイ</t>
    </rPh>
    <rPh sb="61" eb="65">
      <t>トドウフケン</t>
    </rPh>
    <rPh sb="65" eb="71">
      <t>セイレイシテイトシ</t>
    </rPh>
    <rPh sb="71" eb="73">
      <t>ウンヨウ</t>
    </rPh>
    <rPh sb="74" eb="75">
      <t>サダ</t>
    </rPh>
    <rPh sb="77" eb="78">
      <t>ベツ</t>
    </rPh>
    <rPh sb="82" eb="83">
      <t>メイ</t>
    </rPh>
    <rPh sb="86" eb="87">
      <t>カ</t>
    </rPh>
    <phoneticPr fontId="9"/>
  </si>
  <si>
    <t>土地取引規制実態統計処理システムに登録する際の受理台帳コード
※権限委譲でシステム配布→その市町村の該当する受理台帳コード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6" eb="49">
      <t>シチョウソン</t>
    </rPh>
    <rPh sb="50" eb="52">
      <t>ガイトウ</t>
    </rPh>
    <rPh sb="63" eb="64">
      <t>マエ</t>
    </rPh>
    <rPh sb="67" eb="68">
      <t>フク</t>
    </rPh>
    <rPh sb="70" eb="71">
      <t>ケタ</t>
    </rPh>
    <rPh sb="72" eb="74">
      <t>ハンカク</t>
    </rPh>
    <rPh sb="74" eb="76">
      <t>スウジ</t>
    </rPh>
    <phoneticPr fontId="9"/>
  </si>
  <si>
    <t>一団の土地（新規）の場合は、新たな団地コードを設定
一団の土地（継続）の場合は、該当する一団に設定されている団地コードを設定（6文字以内）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9"/>
  </si>
  <si>
    <t>リストから選択
直接入力も可
(半角・全角とも可)</t>
    <rPh sb="5" eb="7">
      <t>センタク</t>
    </rPh>
    <rPh sb="8" eb="10">
      <t>チョクセツ</t>
    </rPh>
    <rPh sb="10" eb="12">
      <t>ニュウリョク</t>
    </rPh>
    <rPh sb="13" eb="14">
      <t>カ</t>
    </rPh>
    <rPh sb="16" eb="18">
      <t>ハンカク</t>
    </rPh>
    <rPh sb="19" eb="21">
      <t>ゼンカク</t>
    </rPh>
    <rPh sb="23" eb="24">
      <t>カ</t>
    </rPh>
    <phoneticPr fontId="9"/>
  </si>
  <si>
    <t>祝日説明</t>
    <rPh sb="0" eb="2">
      <t>シュクジツ</t>
    </rPh>
    <rPh sb="2" eb="4">
      <t>セツメイ</t>
    </rPh>
    <phoneticPr fontId="9"/>
  </si>
  <si>
    <t>元日</t>
  </si>
  <si>
    <t>閉庁日</t>
    <rPh sb="0" eb="3">
      <t>ヘイチョウビ</t>
    </rPh>
    <phoneticPr fontId="9"/>
  </si>
  <si>
    <t>成人の日</t>
  </si>
  <si>
    <t>建国記念の日</t>
  </si>
  <si>
    <t>休日</t>
  </si>
  <si>
    <t>天皇誕生日</t>
  </si>
  <si>
    <t>春分の日</t>
  </si>
  <si>
    <t>昭和の日</t>
  </si>
  <si>
    <t>憲法記念日</t>
  </si>
  <si>
    <t>みどりの日</t>
  </si>
  <si>
    <t>こどもの日</t>
  </si>
  <si>
    <t>海の日</t>
  </si>
  <si>
    <t>山の日</t>
  </si>
  <si>
    <t>敬老の日</t>
  </si>
  <si>
    <t>秋分の日</t>
  </si>
  <si>
    <t>スポーツの日</t>
  </si>
  <si>
    <t>文化の日</t>
  </si>
  <si>
    <t>休日</t>
    <phoneticPr fontId="9"/>
  </si>
  <si>
    <t>勤労感謝の日</t>
  </si>
  <si>
    <t>元日</t>
    <phoneticPr fontId="9"/>
  </si>
  <si>
    <t>閉庁日</t>
    <phoneticPr fontId="9"/>
  </si>
  <si>
    <t>安善町１丁目</t>
  </si>
  <si>
    <t>旭ケ丘</t>
  </si>
  <si>
    <t>みなとみらい一丁目</t>
  </si>
  <si>
    <t>かもめ町</t>
  </si>
  <si>
    <t>井土ケ谷下町</t>
  </si>
  <si>
    <t>下永谷一丁目</t>
  </si>
  <si>
    <t>岡沢町</t>
  </si>
  <si>
    <t>さちが丘</t>
  </si>
  <si>
    <t>磯子一丁目</t>
  </si>
  <si>
    <t>みず木町</t>
  </si>
  <si>
    <t>下田町１丁目</t>
  </si>
  <si>
    <t>いぶき野</t>
  </si>
  <si>
    <t>あかね台一丁目</t>
  </si>
  <si>
    <t>あゆみが丘</t>
  </si>
  <si>
    <t>影取町</t>
  </si>
  <si>
    <t>笠間一丁目</t>
  </si>
  <si>
    <t>岡津町</t>
  </si>
  <si>
    <t>阿久和西一丁目</t>
  </si>
  <si>
    <t>一ッ橋一丁目</t>
  </si>
  <si>
    <t>京橋一丁目</t>
  </si>
  <si>
    <t>愛宕一丁目</t>
  </si>
  <si>
    <t>愛住町</t>
  </si>
  <si>
    <t>音羽一丁目</t>
  </si>
  <si>
    <t>下谷一丁目</t>
  </si>
  <si>
    <t>押上一丁目</t>
  </si>
  <si>
    <t>永代一丁目</t>
  </si>
  <si>
    <t>荏原一丁目</t>
  </si>
  <si>
    <t>下目黒一丁目</t>
  </si>
  <si>
    <t>羽田一丁目</t>
  </si>
  <si>
    <t>宇奈根一丁目</t>
  </si>
  <si>
    <t>宇田川町</t>
  </si>
  <si>
    <t>丸山一丁目</t>
  </si>
  <si>
    <t>阿佐谷南一丁目</t>
  </si>
  <si>
    <t>駒込一丁目</t>
  </si>
  <si>
    <t>栄町</t>
  </si>
  <si>
    <t>荒川一丁目</t>
  </si>
  <si>
    <t>稲荷台</t>
  </si>
  <si>
    <t>旭丘一丁目</t>
  </si>
  <si>
    <t>綾瀬一丁目</t>
  </si>
  <si>
    <t>お花茶屋一丁目</t>
  </si>
  <si>
    <t>一之江一丁目</t>
  </si>
  <si>
    <t>安善町２丁目</t>
  </si>
  <si>
    <t>羽沢町</t>
  </si>
  <si>
    <t>みなとみらい二丁目</t>
  </si>
  <si>
    <t>伊勢佐木町１丁目</t>
  </si>
  <si>
    <t>井土ケ谷上町</t>
  </si>
  <si>
    <t>下永谷二丁目</t>
  </si>
  <si>
    <t>花見台</t>
  </si>
  <si>
    <t>下川井町</t>
  </si>
  <si>
    <t>磯子二丁目</t>
  </si>
  <si>
    <t>乙舳町</t>
  </si>
  <si>
    <t>下田町２丁目</t>
  </si>
  <si>
    <t>鴨居一丁目</t>
  </si>
  <si>
    <t>あかね台二丁目</t>
  </si>
  <si>
    <t>すみれが丘</t>
  </si>
  <si>
    <t>下倉田町</t>
  </si>
  <si>
    <t>笠間二丁目</t>
  </si>
  <si>
    <t>下飯田町</t>
  </si>
  <si>
    <t>阿久和西二丁目</t>
  </si>
  <si>
    <t>一ッ橋二丁目</t>
  </si>
  <si>
    <t>京橋二丁目</t>
  </si>
  <si>
    <t>愛宕二丁目</t>
  </si>
  <si>
    <t>榎町</t>
  </si>
  <si>
    <t>音羽二丁目</t>
  </si>
  <si>
    <t>下谷二丁目</t>
  </si>
  <si>
    <t>押上二丁目</t>
  </si>
  <si>
    <t>永代二丁目</t>
  </si>
  <si>
    <t>荏原二丁目</t>
  </si>
  <si>
    <t>下目黒二丁目</t>
  </si>
  <si>
    <t>羽田二丁目</t>
  </si>
  <si>
    <t>宇奈根二丁目</t>
  </si>
  <si>
    <t>円山町</t>
  </si>
  <si>
    <t>丸山二丁目</t>
  </si>
  <si>
    <t>阿佐谷南二丁目</t>
  </si>
  <si>
    <t>駒込二丁目</t>
  </si>
  <si>
    <t>王子一丁目</t>
  </si>
  <si>
    <t>荒川二丁目</t>
  </si>
  <si>
    <t>旭丘二丁目</t>
  </si>
  <si>
    <t>綾瀬二丁目</t>
  </si>
  <si>
    <t>お花茶屋二丁目</t>
  </si>
  <si>
    <t>一之江二丁目</t>
  </si>
  <si>
    <t>栄町通一丁目</t>
  </si>
  <si>
    <t>羽沢南一丁目</t>
  </si>
  <si>
    <t>みなとみらい三丁目</t>
  </si>
  <si>
    <t>伊勢佐木町２丁目</t>
  </si>
  <si>
    <t>井土ケ谷中町</t>
  </si>
  <si>
    <t>下永谷三丁目</t>
  </si>
  <si>
    <t>霞台</t>
  </si>
  <si>
    <t>桐が作</t>
  </si>
  <si>
    <t>磯子三丁目</t>
  </si>
  <si>
    <t>海の公園</t>
  </si>
  <si>
    <t>下田町３丁目</t>
  </si>
  <si>
    <t>鴨居二丁目</t>
  </si>
  <si>
    <t>あざみ野一丁目</t>
  </si>
  <si>
    <t>荏田東一丁目</t>
  </si>
  <si>
    <t>吉田町</t>
  </si>
  <si>
    <t>笠間三丁目</t>
  </si>
  <si>
    <t>桂坂</t>
  </si>
  <si>
    <t>阿久和西三丁目</t>
  </si>
  <si>
    <t>一番町</t>
  </si>
  <si>
    <t>京橋三丁目</t>
  </si>
  <si>
    <t>海岸一丁目</t>
  </si>
  <si>
    <t>横寺町</t>
  </si>
  <si>
    <t>関口一丁目</t>
  </si>
  <si>
    <t>下谷三丁目</t>
  </si>
  <si>
    <t>押上三丁目</t>
  </si>
  <si>
    <t>越中島一丁目</t>
  </si>
  <si>
    <t>荏原三丁目</t>
  </si>
  <si>
    <t>下目黒三丁目</t>
  </si>
  <si>
    <t>羽田三丁目</t>
  </si>
  <si>
    <t>宇奈根三丁目</t>
  </si>
  <si>
    <t>猿楽町</t>
  </si>
  <si>
    <t>江原町１丁目</t>
  </si>
  <si>
    <t>阿佐谷南三丁目</t>
  </si>
  <si>
    <t>駒込三丁目</t>
  </si>
  <si>
    <t>王子二丁目</t>
  </si>
  <si>
    <t>荒川三丁目</t>
  </si>
  <si>
    <t>加賀一丁目</t>
  </si>
  <si>
    <t>旭町１丁目</t>
  </si>
  <si>
    <t>綾瀬三丁目</t>
  </si>
  <si>
    <t>お花茶屋三丁目</t>
  </si>
  <si>
    <t>一之江三丁目</t>
  </si>
  <si>
    <t>栄町通二丁目</t>
  </si>
  <si>
    <t>羽沢南二丁目</t>
  </si>
  <si>
    <t>みなとみらい四丁目</t>
  </si>
  <si>
    <t>伊勢佐木町３丁目</t>
  </si>
  <si>
    <t>浦舟町１丁目</t>
  </si>
  <si>
    <t>下永谷四丁目</t>
  </si>
  <si>
    <t>常盤台</t>
  </si>
  <si>
    <t>金が谷</t>
  </si>
  <si>
    <t>磯子四丁目</t>
  </si>
  <si>
    <t>釜利谷西一丁目</t>
  </si>
  <si>
    <t>下田町４丁目</t>
  </si>
  <si>
    <t>鴨居三丁目</t>
  </si>
  <si>
    <t>あざみ野二丁目</t>
  </si>
  <si>
    <t>荏田東二丁目</t>
  </si>
  <si>
    <t>汲沢一丁目</t>
  </si>
  <si>
    <t>笠間四丁目</t>
  </si>
  <si>
    <t>上飯田町</t>
  </si>
  <si>
    <t>阿久和西四丁目</t>
  </si>
  <si>
    <t>永田町１丁目</t>
  </si>
  <si>
    <t>銀座一丁目</t>
  </si>
  <si>
    <t>海岸二丁目</t>
  </si>
  <si>
    <t>下宮比町</t>
  </si>
  <si>
    <t>関口二丁目</t>
  </si>
  <si>
    <t>花川戸一丁目</t>
  </si>
  <si>
    <t>横川一丁目</t>
  </si>
  <si>
    <t>越中島二丁目</t>
  </si>
  <si>
    <t>荏原四丁目</t>
  </si>
  <si>
    <t>下目黒四丁目</t>
  </si>
  <si>
    <t>羽田四丁目</t>
  </si>
  <si>
    <t>羽根木一丁目</t>
  </si>
  <si>
    <t>鴬谷町</t>
  </si>
  <si>
    <t>江原町２丁目</t>
  </si>
  <si>
    <t>阿佐谷北一丁目</t>
  </si>
  <si>
    <t>駒込四丁目</t>
  </si>
  <si>
    <t>王子三丁目</t>
  </si>
  <si>
    <t>荒川四丁目</t>
  </si>
  <si>
    <t>加賀二丁目</t>
  </si>
  <si>
    <t>旭町２丁目</t>
  </si>
  <si>
    <t>綾瀬四丁目</t>
  </si>
  <si>
    <t>奥戸一丁目</t>
  </si>
  <si>
    <t>一之江四丁目</t>
  </si>
  <si>
    <t>栄町通三丁目</t>
  </si>
  <si>
    <t>羽沢南三丁目</t>
  </si>
  <si>
    <t>みなとみらい五丁目</t>
  </si>
  <si>
    <t>伊勢佐木町４丁目</t>
  </si>
  <si>
    <t>浦舟町２丁目</t>
  </si>
  <si>
    <t>下永谷五丁目</t>
  </si>
  <si>
    <t>釜台町</t>
  </si>
  <si>
    <t>金が谷一丁目</t>
  </si>
  <si>
    <t>磯子五丁目</t>
  </si>
  <si>
    <t>釜利谷西二丁目</t>
  </si>
  <si>
    <t>下田町５丁目</t>
  </si>
  <si>
    <t>鴨居四丁目</t>
  </si>
  <si>
    <t>あざみ野三丁目</t>
  </si>
  <si>
    <t>荏田東三丁目</t>
  </si>
  <si>
    <t>汲沢二丁目</t>
  </si>
  <si>
    <t>笠間五丁目</t>
  </si>
  <si>
    <t>新橋町</t>
  </si>
  <si>
    <t>阿久和東一丁目</t>
  </si>
  <si>
    <t>永田町２丁目</t>
  </si>
  <si>
    <t>銀座二丁目</t>
  </si>
  <si>
    <t>海岸三丁目</t>
  </si>
  <si>
    <t>下落合一丁目</t>
  </si>
  <si>
    <t>関口三丁目</t>
  </si>
  <si>
    <t>花川戸二丁目</t>
  </si>
  <si>
    <t>横川二丁目</t>
  </si>
  <si>
    <t>越中島三丁目</t>
  </si>
  <si>
    <t>荏原五丁目</t>
  </si>
  <si>
    <t>下目黒五丁目</t>
  </si>
  <si>
    <t>羽田五丁目</t>
  </si>
  <si>
    <t>羽根木二丁目</t>
  </si>
  <si>
    <t>恵比寿一丁目</t>
  </si>
  <si>
    <t>江原町３丁目</t>
  </si>
  <si>
    <t>阿佐谷北二丁目</t>
  </si>
  <si>
    <t>駒込五丁目</t>
  </si>
  <si>
    <t>王子四丁目</t>
  </si>
  <si>
    <t>荒川五丁目</t>
  </si>
  <si>
    <t>宮本町</t>
  </si>
  <si>
    <t>旭町３丁目</t>
  </si>
  <si>
    <t>綾瀬五丁目</t>
  </si>
  <si>
    <t>奥戸二丁目</t>
  </si>
  <si>
    <t>一之江五丁目</t>
  </si>
  <si>
    <t>栄町通四丁目</t>
  </si>
  <si>
    <t>羽沢南四丁目</t>
  </si>
  <si>
    <t>みなとみらい六丁目</t>
  </si>
  <si>
    <t>伊勢佐木町５丁目</t>
  </si>
  <si>
    <t>浦舟町３丁目</t>
  </si>
  <si>
    <t>下永谷六丁目</t>
  </si>
  <si>
    <t>鎌谷町</t>
  </si>
  <si>
    <t>金が谷二丁目</t>
  </si>
  <si>
    <t>磯子六丁目</t>
  </si>
  <si>
    <t>釜利谷西三丁目</t>
  </si>
  <si>
    <t>下田町６丁目</t>
  </si>
  <si>
    <t>鴨居五丁目</t>
  </si>
  <si>
    <t>あざみ野四丁目</t>
  </si>
  <si>
    <t>荏田東四丁目</t>
  </si>
  <si>
    <t>汲沢三丁目</t>
  </si>
  <si>
    <t>笠間町</t>
  </si>
  <si>
    <t>西が岡一丁目</t>
  </si>
  <si>
    <t>阿久和東二丁目</t>
  </si>
  <si>
    <t>猿楽町１丁目</t>
  </si>
  <si>
    <t>銀座三丁目</t>
  </si>
  <si>
    <t>元赤坂一丁目</t>
  </si>
  <si>
    <t>下落合二丁目</t>
  </si>
  <si>
    <t>後楽一丁目</t>
  </si>
  <si>
    <t>橋場一丁目</t>
  </si>
  <si>
    <t>横川三丁目</t>
  </si>
  <si>
    <t>猿江一丁目</t>
  </si>
  <si>
    <t>荏原六丁目</t>
  </si>
  <si>
    <t>下目黒六丁目</t>
  </si>
  <si>
    <t>羽田六丁目</t>
  </si>
  <si>
    <t>奥沢一丁目</t>
  </si>
  <si>
    <t>恵比寿二丁目</t>
  </si>
  <si>
    <t>江古田一丁目</t>
  </si>
  <si>
    <t>阿佐谷北三丁目</t>
  </si>
  <si>
    <t>駒込六丁目</t>
  </si>
  <si>
    <t>王子五丁目</t>
  </si>
  <si>
    <t>荒川六丁目</t>
  </si>
  <si>
    <t>熊野町</t>
  </si>
  <si>
    <t>羽沢一丁目</t>
  </si>
  <si>
    <t>綾瀬六丁目</t>
  </si>
  <si>
    <t>奥戸三丁目</t>
  </si>
  <si>
    <t>一之江六丁目</t>
  </si>
  <si>
    <t>下末吉一丁目</t>
  </si>
  <si>
    <t>浦島丘</t>
  </si>
  <si>
    <t>伊勢町１丁目</t>
  </si>
  <si>
    <t>伊勢佐木町６丁目</t>
  </si>
  <si>
    <t>浦舟町４丁目</t>
  </si>
  <si>
    <t>丸山台一丁目</t>
  </si>
  <si>
    <t>岩井町</t>
  </si>
  <si>
    <t>今宿一丁目</t>
  </si>
  <si>
    <t>磯子七丁目</t>
  </si>
  <si>
    <t>釜利谷西四丁目</t>
  </si>
  <si>
    <t>岸根町</t>
  </si>
  <si>
    <t>鴨居六丁目</t>
  </si>
  <si>
    <t>あざみ野南一丁目</t>
  </si>
  <si>
    <t>荏田東町</t>
  </si>
  <si>
    <t>汲沢四丁目</t>
  </si>
  <si>
    <t>亀井町</t>
  </si>
  <si>
    <t>西が岡二丁目</t>
  </si>
  <si>
    <t>阿久和東三丁目</t>
  </si>
  <si>
    <t>猿楽町２丁目</t>
  </si>
  <si>
    <t>銀座四丁目</t>
  </si>
  <si>
    <t>元赤坂二丁目</t>
  </si>
  <si>
    <t>下落合三丁目</t>
  </si>
  <si>
    <t>後楽二丁目</t>
  </si>
  <si>
    <t>橋場二丁目</t>
  </si>
  <si>
    <t>横川四丁目</t>
  </si>
  <si>
    <t>猿江二丁目</t>
  </si>
  <si>
    <t>荏原七丁目</t>
  </si>
  <si>
    <t>柿の木坂一丁目</t>
  </si>
  <si>
    <t>羽田旭町</t>
  </si>
  <si>
    <t>奥沢二丁目</t>
  </si>
  <si>
    <t>恵比寿三丁目</t>
  </si>
  <si>
    <t>江古田二丁目</t>
  </si>
  <si>
    <t>阿佐谷北四丁目</t>
  </si>
  <si>
    <t>駒込七丁目</t>
  </si>
  <si>
    <t>王子六丁目</t>
  </si>
  <si>
    <t>荒川七丁目</t>
  </si>
  <si>
    <t>向原一丁目</t>
  </si>
  <si>
    <t>羽沢二丁目</t>
  </si>
  <si>
    <t>綾瀬七丁目</t>
  </si>
  <si>
    <t>奥戸四丁目</t>
  </si>
  <si>
    <t>一之江七丁目</t>
  </si>
  <si>
    <t>下末吉二丁目</t>
  </si>
  <si>
    <t>浦島町</t>
  </si>
  <si>
    <t>伊勢町２丁目</t>
  </si>
  <si>
    <t>伊勢佐木町７丁目</t>
  </si>
  <si>
    <t>浦舟町５丁目</t>
  </si>
  <si>
    <t>丸山台二丁目</t>
  </si>
  <si>
    <t>岩間町１丁目</t>
  </si>
  <si>
    <t>今宿二丁目</t>
  </si>
  <si>
    <t>磯子八丁目</t>
  </si>
  <si>
    <t>釜利谷西五丁目</t>
  </si>
  <si>
    <t>菊名一丁目</t>
  </si>
  <si>
    <t>鴨居七丁目</t>
  </si>
  <si>
    <t>あざみ野南二丁目</t>
  </si>
  <si>
    <t>荏田南一丁目</t>
  </si>
  <si>
    <t>汲沢五丁目</t>
  </si>
  <si>
    <t>金井町</t>
  </si>
  <si>
    <t>西が岡三丁目</t>
  </si>
  <si>
    <t>阿久和東四丁目</t>
  </si>
  <si>
    <t>霞が関一丁目</t>
  </si>
  <si>
    <t>銀座五丁目</t>
  </si>
  <si>
    <t>元麻布一丁目</t>
  </si>
  <si>
    <t>下落合四丁目</t>
  </si>
  <si>
    <t>向丘一丁目</t>
  </si>
  <si>
    <t>駒形一丁目</t>
  </si>
  <si>
    <t>横川五丁目</t>
  </si>
  <si>
    <t>塩浜一丁目</t>
  </si>
  <si>
    <t>旗の台一丁目</t>
  </si>
  <si>
    <t>柿の木坂二丁目</t>
  </si>
  <si>
    <t>羽田空港一丁目</t>
  </si>
  <si>
    <t>奥沢三丁目</t>
  </si>
  <si>
    <t>恵比寿四丁目</t>
  </si>
  <si>
    <t>江古田三丁目</t>
  </si>
  <si>
    <t>阿佐谷北五丁目</t>
  </si>
  <si>
    <t>高松一丁目</t>
  </si>
  <si>
    <t>王子本町１丁目</t>
  </si>
  <si>
    <t>荒川八丁目</t>
  </si>
  <si>
    <t>向原二丁目</t>
  </si>
  <si>
    <t>羽沢三丁目</t>
  </si>
  <si>
    <t>伊興一丁目</t>
  </si>
  <si>
    <t>奥戸五丁目</t>
  </si>
  <si>
    <t>一之江町</t>
  </si>
  <si>
    <t>下末吉三丁目</t>
  </si>
  <si>
    <t>伊勢町３丁目</t>
  </si>
  <si>
    <t>羽衣町１丁目</t>
  </si>
  <si>
    <t>永楽町１丁目</t>
  </si>
  <si>
    <t>丸山台三丁目</t>
  </si>
  <si>
    <t>岩間町２丁目</t>
  </si>
  <si>
    <t>今宿西町</t>
  </si>
  <si>
    <t>磯子台</t>
  </si>
  <si>
    <t>釜利谷西六丁目</t>
  </si>
  <si>
    <t>菊名二丁目</t>
  </si>
  <si>
    <t>鴨居町</t>
  </si>
  <si>
    <t>あざみ野南三丁目</t>
  </si>
  <si>
    <t>荏田南二丁目</t>
  </si>
  <si>
    <t>汲沢六丁目</t>
  </si>
  <si>
    <t>桂台西一丁目</t>
  </si>
  <si>
    <t>池の谷</t>
  </si>
  <si>
    <t>阿久和南一丁目</t>
  </si>
  <si>
    <t>霞が関二丁目</t>
  </si>
  <si>
    <t>銀座六丁目</t>
  </si>
  <si>
    <t>元麻布二丁目</t>
  </si>
  <si>
    <t>歌舞伎町１丁目</t>
  </si>
  <si>
    <t>向丘二丁目</t>
  </si>
  <si>
    <t>駒形二丁目</t>
  </si>
  <si>
    <t>横網一丁目</t>
  </si>
  <si>
    <t>塩浜二丁目</t>
  </si>
  <si>
    <t>旗の台二丁目</t>
  </si>
  <si>
    <t>柿の木坂三丁目</t>
  </si>
  <si>
    <t>羽田空港二丁目</t>
  </si>
  <si>
    <t>奥沢四丁目</t>
  </si>
  <si>
    <t>恵比寿西一丁目</t>
  </si>
  <si>
    <t>江古田四丁目</t>
  </si>
  <si>
    <t>阿佐谷北六丁目</t>
  </si>
  <si>
    <t>高松二丁目</t>
  </si>
  <si>
    <t>王子本町２丁目</t>
  </si>
  <si>
    <t>西日暮里一丁目</t>
  </si>
  <si>
    <t>向原三丁目</t>
  </si>
  <si>
    <t>伊興二丁目</t>
  </si>
  <si>
    <t>奥戸六丁目</t>
  </si>
  <si>
    <t>宇喜田町</t>
  </si>
  <si>
    <t>下末吉四丁目</t>
  </si>
  <si>
    <t>亀住町</t>
  </si>
  <si>
    <t>岡野一丁目</t>
  </si>
  <si>
    <t>羽衣町２丁目</t>
  </si>
  <si>
    <t>永楽町２丁目</t>
  </si>
  <si>
    <t>丸山台四丁目</t>
  </si>
  <si>
    <t>岩崎町</t>
  </si>
  <si>
    <t>今宿町</t>
  </si>
  <si>
    <t>岡村一丁目</t>
  </si>
  <si>
    <t>釜利谷町</t>
  </si>
  <si>
    <t>菊名三丁目</t>
  </si>
  <si>
    <t>三保町</t>
  </si>
  <si>
    <t>あざみ野南四丁目</t>
  </si>
  <si>
    <t>荏田南三丁目</t>
  </si>
  <si>
    <t>汲沢七丁目</t>
  </si>
  <si>
    <t>桂台西二丁目</t>
  </si>
  <si>
    <t>中田西一丁目</t>
  </si>
  <si>
    <t>阿久和南二丁目</t>
  </si>
  <si>
    <t>霞が関三丁目</t>
  </si>
  <si>
    <t>銀座七丁目</t>
  </si>
  <si>
    <t>元麻布三丁目</t>
  </si>
  <si>
    <t>歌舞伎町２丁目</t>
  </si>
  <si>
    <t>根津一丁目</t>
  </si>
  <si>
    <t>元浅草一丁目</t>
  </si>
  <si>
    <t>横網二丁目</t>
  </si>
  <si>
    <t>牡丹一丁目</t>
  </si>
  <si>
    <t>旗の台三丁目</t>
  </si>
  <si>
    <t>駒場一丁目</t>
  </si>
  <si>
    <t>羽田空港三丁目</t>
  </si>
  <si>
    <t>奥沢五丁目</t>
  </si>
  <si>
    <t>恵比寿西二丁目</t>
  </si>
  <si>
    <t>鷺宮一丁目</t>
  </si>
  <si>
    <t>井草一丁目</t>
  </si>
  <si>
    <t>高松三丁目</t>
  </si>
  <si>
    <t>王子本町３丁目</t>
  </si>
  <si>
    <t>西日暮里二丁目</t>
  </si>
  <si>
    <t>幸町</t>
  </si>
  <si>
    <t>下石神井一丁目</t>
  </si>
  <si>
    <t>伊興三丁目</t>
  </si>
  <si>
    <t>奥戸七丁目</t>
  </si>
  <si>
    <t>下鎌田町</t>
  </si>
  <si>
    <t>下末吉五丁目</t>
  </si>
  <si>
    <t>橋本町１丁目</t>
  </si>
  <si>
    <t>岡野二丁目</t>
  </si>
  <si>
    <t>羽衣町３丁目</t>
  </si>
  <si>
    <t>永田みなみ台</t>
  </si>
  <si>
    <t>芹が谷一丁目</t>
  </si>
  <si>
    <t>宮田町１丁目</t>
  </si>
  <si>
    <t>今宿東町</t>
  </si>
  <si>
    <t>岡村二丁目</t>
  </si>
  <si>
    <t>釜利谷東一丁目</t>
  </si>
  <si>
    <t>菊名四丁目</t>
  </si>
  <si>
    <t>寺山町</t>
  </si>
  <si>
    <t>さつきが丘</t>
  </si>
  <si>
    <t>荏田南四丁目</t>
  </si>
  <si>
    <t>汲沢八丁目</t>
  </si>
  <si>
    <t>桂台中</t>
  </si>
  <si>
    <t>中田西二丁目</t>
  </si>
  <si>
    <t>阿久和南三丁目</t>
  </si>
  <si>
    <t>外神田一丁目</t>
  </si>
  <si>
    <t>銀座八丁目</t>
  </si>
  <si>
    <t>虎ノ門一丁目</t>
  </si>
  <si>
    <t>河田町</t>
  </si>
  <si>
    <t>根津二丁目</t>
  </si>
  <si>
    <t>元浅草二丁目</t>
  </si>
  <si>
    <t>亀沢一丁目</t>
  </si>
  <si>
    <t>牡丹二丁目</t>
  </si>
  <si>
    <t>旗の台四丁目</t>
  </si>
  <si>
    <t>駒場二丁目</t>
  </si>
  <si>
    <t>鵜の木一丁目</t>
  </si>
  <si>
    <t>奥沢六丁目</t>
  </si>
  <si>
    <t>恵比寿南一丁目</t>
  </si>
  <si>
    <t>鷺宮二丁目</t>
  </si>
  <si>
    <t>井草二丁目</t>
  </si>
  <si>
    <t>高田一丁目</t>
  </si>
  <si>
    <t>岸町１丁目</t>
  </si>
  <si>
    <t>西日暮里三丁目</t>
  </si>
  <si>
    <t>高島平一丁目</t>
  </si>
  <si>
    <t>下石神井二丁目</t>
  </si>
  <si>
    <t>伊興四丁目</t>
  </si>
  <si>
    <t>奥戸八丁目</t>
  </si>
  <si>
    <t>下篠崎町</t>
  </si>
  <si>
    <t>下末吉六丁目</t>
  </si>
  <si>
    <t>橋本町２丁目</t>
  </si>
  <si>
    <t>花咲町４丁目</t>
  </si>
  <si>
    <t>英町</t>
  </si>
  <si>
    <t>永田山王台</t>
  </si>
  <si>
    <t>芹が谷二丁目</t>
  </si>
  <si>
    <t>宮田町２丁目</t>
  </si>
  <si>
    <t>今宿南町</t>
  </si>
  <si>
    <t>岡村三丁目</t>
  </si>
  <si>
    <t>釜利谷東二丁目</t>
  </si>
  <si>
    <t>菊名五丁目</t>
  </si>
  <si>
    <t>十日市場町</t>
  </si>
  <si>
    <t>しらとり台</t>
  </si>
  <si>
    <t>荏田南五丁目</t>
  </si>
  <si>
    <t>汲沢町</t>
  </si>
  <si>
    <t>桂台東</t>
  </si>
  <si>
    <t>中田西三丁目</t>
  </si>
  <si>
    <t>阿久和南四丁目</t>
  </si>
  <si>
    <t>外神田二丁目</t>
  </si>
  <si>
    <t>月島一丁目</t>
  </si>
  <si>
    <t>虎ノ門二丁目</t>
  </si>
  <si>
    <t>霞ヶ丘町</t>
  </si>
  <si>
    <t>春日一丁目</t>
  </si>
  <si>
    <t>元浅草三丁目</t>
  </si>
  <si>
    <t>亀沢二丁目</t>
  </si>
  <si>
    <t>牡丹三丁目</t>
  </si>
  <si>
    <t>旗の台五丁目</t>
  </si>
  <si>
    <t>駒場三丁目</t>
  </si>
  <si>
    <t>鵜の木二丁目</t>
  </si>
  <si>
    <t>奥沢七丁目</t>
  </si>
  <si>
    <t>恵比寿南二丁目</t>
  </si>
  <si>
    <t>鷺宮三丁目</t>
  </si>
  <si>
    <t>井草三丁目</t>
  </si>
  <si>
    <t>高田二丁目</t>
  </si>
  <si>
    <t>岸町２丁目</t>
  </si>
  <si>
    <t>西日暮里四丁目</t>
  </si>
  <si>
    <t>高島平二丁目</t>
  </si>
  <si>
    <t>下石神井三丁目</t>
  </si>
  <si>
    <t>伊興五丁目</t>
  </si>
  <si>
    <t>奥戸九丁目</t>
  </si>
  <si>
    <t>興宮町</t>
  </si>
  <si>
    <t>下野谷町１丁目</t>
  </si>
  <si>
    <t>橋本町３丁目</t>
  </si>
  <si>
    <t>花咲町５丁目</t>
  </si>
  <si>
    <t>横浜公園</t>
  </si>
  <si>
    <t>永田台</t>
  </si>
  <si>
    <t>芹が谷三丁目</t>
  </si>
  <si>
    <t>宮田町３丁目</t>
  </si>
  <si>
    <t>今川町</t>
  </si>
  <si>
    <t>岡村四丁目</t>
  </si>
  <si>
    <t>釜利谷東三丁目</t>
  </si>
  <si>
    <t>菊名六丁目</t>
  </si>
  <si>
    <t>小山町</t>
  </si>
  <si>
    <t>すすき野一丁目</t>
  </si>
  <si>
    <t>荏田南町</t>
  </si>
  <si>
    <t>原宿一丁目</t>
  </si>
  <si>
    <t>桂台南一丁目</t>
  </si>
  <si>
    <t>中田西四丁目</t>
  </si>
  <si>
    <t>卸本町</t>
  </si>
  <si>
    <t>外神田三丁目</t>
  </si>
  <si>
    <t>月島二丁目</t>
  </si>
  <si>
    <t>虎ノ門三丁目</t>
  </si>
  <si>
    <t>改代町</t>
  </si>
  <si>
    <t>春日二丁目</t>
  </si>
  <si>
    <t>元浅草四丁目</t>
  </si>
  <si>
    <t>亀沢三丁目</t>
  </si>
  <si>
    <t>海辺</t>
  </si>
  <si>
    <t>旗の台六丁目</t>
  </si>
  <si>
    <t>駒場四丁目</t>
  </si>
  <si>
    <t>鵜の木三丁目</t>
  </si>
  <si>
    <t>奥沢八丁目</t>
  </si>
  <si>
    <t>恵比寿南三丁目</t>
  </si>
  <si>
    <t>鷺宮四丁目</t>
  </si>
  <si>
    <t>井草四丁目</t>
  </si>
  <si>
    <t>高田三丁目</t>
  </si>
  <si>
    <t>岩淵町</t>
  </si>
  <si>
    <t>西日暮里五丁目</t>
  </si>
  <si>
    <t>高島平三丁目</t>
  </si>
  <si>
    <t>下石神井四丁目</t>
  </si>
  <si>
    <t>東伊興四丁目</t>
  </si>
  <si>
    <t>鎌倉一丁目</t>
  </si>
  <si>
    <t>江戸川一丁目</t>
  </si>
  <si>
    <t>下野谷町２丁目</t>
  </si>
  <si>
    <t>桐畑</t>
  </si>
  <si>
    <t>花咲町６丁目</t>
  </si>
  <si>
    <t>翁町１丁目</t>
  </si>
  <si>
    <t>永田東一丁目</t>
  </si>
  <si>
    <t>芹が谷四丁目</t>
  </si>
  <si>
    <t>境木町</t>
  </si>
  <si>
    <t>左近山</t>
  </si>
  <si>
    <t>岡村五丁目</t>
  </si>
  <si>
    <t>釜利谷東四丁目</t>
  </si>
  <si>
    <t>菊名七丁目</t>
  </si>
  <si>
    <t>上山一丁目</t>
  </si>
  <si>
    <t>すすき野二丁目</t>
  </si>
  <si>
    <t>加賀原一丁目</t>
  </si>
  <si>
    <t>原宿二丁目</t>
  </si>
  <si>
    <t>桂台南二丁目</t>
  </si>
  <si>
    <t>中田町</t>
  </si>
  <si>
    <t>下瀬谷一丁目</t>
  </si>
  <si>
    <t>外神田四丁目</t>
  </si>
  <si>
    <t>月島三丁目</t>
  </si>
  <si>
    <t>虎ノ門四丁目</t>
  </si>
  <si>
    <t>岩戸町</t>
  </si>
  <si>
    <t>小石川一丁目</t>
  </si>
  <si>
    <t>今戸一丁目</t>
  </si>
  <si>
    <t>亀沢四丁目</t>
  </si>
  <si>
    <t>亀戸一丁目</t>
  </si>
  <si>
    <t>戸越一丁目</t>
  </si>
  <si>
    <t>原町１丁目</t>
  </si>
  <si>
    <t>下丸子一丁目</t>
  </si>
  <si>
    <t>岡本一丁目</t>
  </si>
  <si>
    <t>元代々木町</t>
  </si>
  <si>
    <t>鷺宮五丁目</t>
  </si>
  <si>
    <t>井草五丁目</t>
  </si>
  <si>
    <t>雑司が谷一丁目</t>
  </si>
  <si>
    <t>桐ヶ丘一丁目</t>
  </si>
  <si>
    <t>西日暮里六丁目</t>
  </si>
  <si>
    <t>高島平四丁目</t>
  </si>
  <si>
    <t>下石神井五丁目</t>
  </si>
  <si>
    <t>伊興町五庵</t>
  </si>
  <si>
    <t>鎌倉二丁目</t>
  </si>
  <si>
    <t>江戸川二丁目</t>
  </si>
  <si>
    <t>下野谷町３丁目</t>
  </si>
  <si>
    <t>金港町</t>
  </si>
  <si>
    <t>花咲町７丁目</t>
  </si>
  <si>
    <t>翁町２丁目</t>
  </si>
  <si>
    <t>永田東二丁目</t>
  </si>
  <si>
    <t>芹が谷五丁目</t>
  </si>
  <si>
    <t>境木本町</t>
  </si>
  <si>
    <t>笹野台一丁目</t>
  </si>
  <si>
    <t>岡村六丁目</t>
  </si>
  <si>
    <t>釜利谷東五丁目</t>
  </si>
  <si>
    <t>錦が丘</t>
  </si>
  <si>
    <t>上山二丁目</t>
  </si>
  <si>
    <t>すすき野三丁目</t>
  </si>
  <si>
    <t>加賀原二丁目</t>
  </si>
  <si>
    <t>原宿三丁目</t>
  </si>
  <si>
    <t>桂台北</t>
  </si>
  <si>
    <t>中田東一丁目</t>
  </si>
  <si>
    <t>下瀬谷二丁目</t>
  </si>
  <si>
    <t>外神田五丁目</t>
  </si>
  <si>
    <t>月島四丁目</t>
  </si>
  <si>
    <t>虎ノ門五丁目</t>
  </si>
  <si>
    <t>喜久井町</t>
  </si>
  <si>
    <t>小石川二丁目</t>
  </si>
  <si>
    <t>今戸二丁目</t>
  </si>
  <si>
    <t>菊川一丁目</t>
  </si>
  <si>
    <t>亀戸二丁目</t>
  </si>
  <si>
    <t>戸越二丁目</t>
  </si>
  <si>
    <t>原町２丁目</t>
  </si>
  <si>
    <t>下丸子二丁目</t>
  </si>
  <si>
    <t>岡本二丁目</t>
  </si>
  <si>
    <t>広尾一丁目</t>
  </si>
  <si>
    <t>鷺宮六丁目</t>
  </si>
  <si>
    <t>永福一丁目</t>
  </si>
  <si>
    <t>雑司が谷二丁目</t>
  </si>
  <si>
    <t>桐ヶ丘二丁目</t>
  </si>
  <si>
    <t>西尾久一丁目</t>
  </si>
  <si>
    <t>高島平五丁目</t>
  </si>
  <si>
    <t>下石神井六丁目</t>
  </si>
  <si>
    <t>伊興町前沼</t>
  </si>
  <si>
    <t>鎌倉三丁目</t>
  </si>
  <si>
    <t>江戸川三丁目</t>
  </si>
  <si>
    <t>下野谷町４丁目</t>
  </si>
  <si>
    <t>栗田谷</t>
  </si>
  <si>
    <t>霞ケ丘</t>
  </si>
  <si>
    <t>黄金町１丁目</t>
  </si>
  <si>
    <t>永田東三丁目</t>
  </si>
  <si>
    <t>港南一丁目</t>
  </si>
  <si>
    <t>月見台</t>
  </si>
  <si>
    <t>笹野台二丁目</t>
  </si>
  <si>
    <t>岡村七丁目</t>
  </si>
  <si>
    <t>釜利谷東六丁目</t>
  </si>
  <si>
    <t>綱島上町</t>
  </si>
  <si>
    <t>上山三丁目</t>
  </si>
  <si>
    <t>すみよし台</t>
  </si>
  <si>
    <t>葛が谷</t>
  </si>
  <si>
    <t>原宿四丁目</t>
  </si>
  <si>
    <t>桂町</t>
  </si>
  <si>
    <t>中田東二丁目</t>
  </si>
  <si>
    <t>下瀬谷三丁目</t>
  </si>
  <si>
    <t>外神田六丁目</t>
  </si>
  <si>
    <t>勝どき一丁目</t>
  </si>
  <si>
    <t>小石川三丁目</t>
  </si>
  <si>
    <t>根岸一丁目</t>
  </si>
  <si>
    <t>菊川二丁目</t>
  </si>
  <si>
    <t>亀戸三丁目</t>
  </si>
  <si>
    <t>戸越三丁目</t>
  </si>
  <si>
    <t>五本木一丁目</t>
  </si>
  <si>
    <t>下丸子三丁目</t>
  </si>
  <si>
    <t>岡本三丁目</t>
  </si>
  <si>
    <t>広尾二丁目</t>
  </si>
  <si>
    <t>若宮一丁目</t>
  </si>
  <si>
    <t>永福二丁目</t>
  </si>
  <si>
    <t>雑司が谷三丁目</t>
  </si>
  <si>
    <t>志茂一丁目</t>
  </si>
  <si>
    <t>西尾久二丁目</t>
  </si>
  <si>
    <t>高島平六丁目</t>
  </si>
  <si>
    <t>貫井一丁目</t>
  </si>
  <si>
    <t>伊興町谷下</t>
  </si>
  <si>
    <t>鎌倉四丁目</t>
  </si>
  <si>
    <t>江戸川四丁目</t>
  </si>
  <si>
    <t>梶山一丁目</t>
  </si>
  <si>
    <t>恵比須町</t>
  </si>
  <si>
    <t>久保町</t>
  </si>
  <si>
    <t>黄金町２丁目</t>
  </si>
  <si>
    <t>永田南一丁目</t>
  </si>
  <si>
    <t>港南二丁目</t>
  </si>
  <si>
    <t>権太坂一丁目</t>
  </si>
  <si>
    <t>笹野台三丁目</t>
  </si>
  <si>
    <t>岡村八丁目</t>
  </si>
  <si>
    <t>釜利谷東七丁目</t>
  </si>
  <si>
    <t>綱島西一丁目</t>
  </si>
  <si>
    <t>新治町</t>
  </si>
  <si>
    <t>たちばな台一丁目</t>
  </si>
  <si>
    <t>茅ケ崎中央</t>
  </si>
  <si>
    <t>原宿五丁目</t>
  </si>
  <si>
    <t>犬山町</t>
  </si>
  <si>
    <t>中田東三丁目</t>
  </si>
  <si>
    <t>宮沢一丁目</t>
  </si>
  <si>
    <t>丸の内一丁目</t>
  </si>
  <si>
    <t>勝どき二丁目</t>
  </si>
  <si>
    <t>小石川四丁目</t>
  </si>
  <si>
    <t>根岸二丁目</t>
  </si>
  <si>
    <t>菊川三丁目</t>
  </si>
  <si>
    <t>亀戸四丁目</t>
  </si>
  <si>
    <t>戸越四丁目</t>
  </si>
  <si>
    <t>五本木二丁目</t>
  </si>
  <si>
    <t>下丸子四丁目</t>
  </si>
  <si>
    <t>下馬一丁目</t>
  </si>
  <si>
    <t>広尾三丁目</t>
  </si>
  <si>
    <t>若宮二丁目</t>
  </si>
  <si>
    <t>永福三丁目</t>
  </si>
  <si>
    <t>上池袋一丁目</t>
  </si>
  <si>
    <t>志茂二丁目</t>
  </si>
  <si>
    <t>西尾久三丁目</t>
  </si>
  <si>
    <t>高島平七丁目</t>
  </si>
  <si>
    <t>貫井二丁目</t>
  </si>
  <si>
    <t>伊興町白幡</t>
  </si>
  <si>
    <t>亀有一丁目</t>
  </si>
  <si>
    <t>江戸川五丁目</t>
  </si>
  <si>
    <t>梶山二丁目</t>
  </si>
  <si>
    <t>幸ケ谷</t>
  </si>
  <si>
    <t>宮ケ谷</t>
  </si>
  <si>
    <t>花咲町１丁目</t>
  </si>
  <si>
    <t>永田南二丁目</t>
  </si>
  <si>
    <t>港南三丁目</t>
  </si>
  <si>
    <t>権太坂二丁目</t>
  </si>
  <si>
    <t>笹野台四丁目</t>
  </si>
  <si>
    <t>下町</t>
  </si>
  <si>
    <t>釜利谷東八丁目</t>
  </si>
  <si>
    <t>綱島西二丁目</t>
  </si>
  <si>
    <t>森の台</t>
  </si>
  <si>
    <t>たちばな台二丁目</t>
  </si>
  <si>
    <t>茅ケ崎町</t>
  </si>
  <si>
    <t>戸塚町</t>
  </si>
  <si>
    <t>元大橋一丁目</t>
  </si>
  <si>
    <t>中田東四丁目</t>
  </si>
  <si>
    <t>宮沢二丁目</t>
  </si>
  <si>
    <t>丸の内二丁目</t>
  </si>
  <si>
    <t>勝どき三丁目</t>
  </si>
  <si>
    <t>原町３丁目</t>
  </si>
  <si>
    <t>小石川五丁目</t>
  </si>
  <si>
    <t>根岸三丁目</t>
  </si>
  <si>
    <t>京島一丁目</t>
  </si>
  <si>
    <t>亀戸五丁目</t>
  </si>
  <si>
    <t>戸越五丁目</t>
  </si>
  <si>
    <t>五本木三丁目</t>
  </si>
  <si>
    <t>蒲田一丁目</t>
  </si>
  <si>
    <t>下馬二丁目</t>
  </si>
  <si>
    <t>広尾四丁目</t>
  </si>
  <si>
    <t>若宮三丁目</t>
  </si>
  <si>
    <t>永福四丁目</t>
  </si>
  <si>
    <t>上池袋二丁目</t>
  </si>
  <si>
    <t>志茂三丁目</t>
  </si>
  <si>
    <t>西尾久四丁目</t>
  </si>
  <si>
    <t>高島平八丁目</t>
  </si>
  <si>
    <t>貫井三丁目</t>
  </si>
  <si>
    <t>一ッ家一丁目</t>
  </si>
  <si>
    <t>亀有二丁目</t>
  </si>
  <si>
    <t>江戸川六丁目</t>
  </si>
  <si>
    <t>寛政町</t>
  </si>
  <si>
    <t>広台太田町</t>
  </si>
  <si>
    <t>宮崎町</t>
  </si>
  <si>
    <t>花咲町２丁目</t>
  </si>
  <si>
    <t>永田北一丁目</t>
  </si>
  <si>
    <t>港南四丁目</t>
  </si>
  <si>
    <t>権太坂三丁目</t>
  </si>
  <si>
    <t>三反田町</t>
  </si>
  <si>
    <t>釜利谷南一丁目</t>
  </si>
  <si>
    <t>綱島西三丁目</t>
  </si>
  <si>
    <t>西八朔町</t>
  </si>
  <si>
    <t>つつじが丘</t>
  </si>
  <si>
    <t>茅ケ崎東一丁目</t>
  </si>
  <si>
    <t>秋葉町</t>
  </si>
  <si>
    <t>元大橋二丁目</t>
  </si>
  <si>
    <t>中田南一丁目</t>
  </si>
  <si>
    <t>宮沢三丁目</t>
  </si>
  <si>
    <t>丸の内三丁目</t>
  </si>
  <si>
    <t>勝どき四丁目</t>
  </si>
  <si>
    <t>戸山一丁目</t>
  </si>
  <si>
    <t>小日向一丁目</t>
  </si>
  <si>
    <t>根岸四丁目</t>
  </si>
  <si>
    <t>京島二丁目</t>
  </si>
  <si>
    <t>亀戸六丁目</t>
  </si>
  <si>
    <t>戸越六丁目</t>
  </si>
  <si>
    <t>三田一丁目</t>
  </si>
  <si>
    <t>蒲田二丁目</t>
  </si>
  <si>
    <t>下馬三丁目</t>
  </si>
  <si>
    <t>広尾五丁目</t>
  </si>
  <si>
    <t>松が丘一丁目</t>
  </si>
  <si>
    <t>荻窪一丁目</t>
  </si>
  <si>
    <t>上池袋三丁目</t>
  </si>
  <si>
    <t>志茂四丁目</t>
  </si>
  <si>
    <t>西尾久五丁目</t>
  </si>
  <si>
    <t>高島平九丁目</t>
  </si>
  <si>
    <t>貫井四丁目</t>
  </si>
  <si>
    <t>一ッ家二丁目</t>
  </si>
  <si>
    <t>亀有三丁目</t>
  </si>
  <si>
    <t>鹿骨一丁目</t>
  </si>
  <si>
    <t>岸谷一丁目</t>
  </si>
  <si>
    <t>斎藤分町</t>
  </si>
  <si>
    <t>境之谷</t>
  </si>
  <si>
    <t>花咲町３丁目</t>
  </si>
  <si>
    <t>永田北二丁目</t>
  </si>
  <si>
    <t>港南五丁目</t>
  </si>
  <si>
    <t>今井町</t>
  </si>
  <si>
    <t>四季美台</t>
  </si>
  <si>
    <t>釜利谷南二丁目</t>
  </si>
  <si>
    <t>綱島西四丁目</t>
  </si>
  <si>
    <t>青砥町</t>
  </si>
  <si>
    <t>みすずが丘</t>
  </si>
  <si>
    <t>茅ケ崎東二丁目</t>
  </si>
  <si>
    <t>小雀町</t>
  </si>
  <si>
    <t>公田町</t>
  </si>
  <si>
    <t>中田南二丁目</t>
  </si>
  <si>
    <t>宮沢四丁目</t>
  </si>
  <si>
    <t>岩本町１丁目</t>
  </si>
  <si>
    <t>勝どき五丁目</t>
  </si>
  <si>
    <t>戸山二丁目</t>
  </si>
  <si>
    <t>小日向二丁目</t>
  </si>
  <si>
    <t>根岸五丁目</t>
  </si>
  <si>
    <t>京島三丁目</t>
  </si>
  <si>
    <t>亀戸七丁目</t>
  </si>
  <si>
    <t>広町１丁目</t>
  </si>
  <si>
    <t>三田二丁目</t>
  </si>
  <si>
    <t>蒲田三丁目</t>
  </si>
  <si>
    <t>下馬四丁目</t>
  </si>
  <si>
    <t>桜丘町</t>
  </si>
  <si>
    <t>松が丘二丁目</t>
  </si>
  <si>
    <t>荻窪二丁目</t>
  </si>
  <si>
    <t>上池袋四丁目</t>
  </si>
  <si>
    <t>志茂五丁目</t>
  </si>
  <si>
    <t>西尾久六丁目</t>
  </si>
  <si>
    <t>坂下一丁目</t>
  </si>
  <si>
    <t>貫井五丁目</t>
  </si>
  <si>
    <t>一ッ家三丁目</t>
  </si>
  <si>
    <t>亀有四丁目</t>
  </si>
  <si>
    <t>鹿骨二丁目</t>
  </si>
  <si>
    <t>岸谷二丁目</t>
  </si>
  <si>
    <t>三ツ沢下町</t>
  </si>
  <si>
    <t>元久保町</t>
  </si>
  <si>
    <t>海岸通一丁目</t>
  </si>
  <si>
    <t>永田北三丁目</t>
  </si>
  <si>
    <t>港南六丁目</t>
  </si>
  <si>
    <t>坂本町</t>
  </si>
  <si>
    <t>市沢町</t>
  </si>
  <si>
    <t>久木町</t>
  </si>
  <si>
    <t>釜利谷南三丁目</t>
  </si>
  <si>
    <t>綱島西五丁目</t>
  </si>
  <si>
    <t>台村町</t>
  </si>
  <si>
    <t>みたけ台</t>
  </si>
  <si>
    <t>茅ケ崎東三丁目</t>
  </si>
  <si>
    <t>上倉田町</t>
  </si>
  <si>
    <t>若竹町</t>
  </si>
  <si>
    <t>中田南三丁目</t>
  </si>
  <si>
    <t>橋戸一丁目</t>
  </si>
  <si>
    <t>岩本町２丁目</t>
  </si>
  <si>
    <t>勝どき六丁目</t>
  </si>
  <si>
    <t>高輪一丁目</t>
  </si>
  <si>
    <t>戸山三丁目</t>
  </si>
  <si>
    <t>小日向三丁目</t>
  </si>
  <si>
    <t>三ノ輪一丁目</t>
  </si>
  <si>
    <t>業平一丁目</t>
  </si>
  <si>
    <t>亀戸八丁目</t>
  </si>
  <si>
    <t>広町２丁目</t>
  </si>
  <si>
    <t>自由が丘一丁目</t>
  </si>
  <si>
    <t>蒲田四丁目</t>
  </si>
  <si>
    <t>下馬五丁目</t>
  </si>
  <si>
    <t>笹塚一丁目</t>
  </si>
  <si>
    <t>沼袋一丁目</t>
  </si>
  <si>
    <t>荻窪三丁目</t>
  </si>
  <si>
    <t>西巣鴨一丁目</t>
  </si>
  <si>
    <t>十条台一丁目</t>
  </si>
  <si>
    <t>西尾久七丁目</t>
  </si>
  <si>
    <t>坂下二丁目</t>
  </si>
  <si>
    <t>関町東一丁目</t>
  </si>
  <si>
    <t>一ッ家四丁目</t>
  </si>
  <si>
    <t>亀有五丁目</t>
  </si>
  <si>
    <t>鹿骨三丁目</t>
  </si>
  <si>
    <t>岸谷三丁目</t>
  </si>
  <si>
    <t>三ツ沢上町</t>
  </si>
  <si>
    <t>戸部町１丁目</t>
  </si>
  <si>
    <t>海岸通二丁目</t>
  </si>
  <si>
    <t>榎町１丁目</t>
  </si>
  <si>
    <t>港南台一丁目</t>
  </si>
  <si>
    <t>桜ケ丘一丁目</t>
  </si>
  <si>
    <t>若葉台一丁目</t>
  </si>
  <si>
    <t>栗木一丁目</t>
  </si>
  <si>
    <t>釜利谷南四丁目</t>
  </si>
  <si>
    <t>綱島西六丁目</t>
  </si>
  <si>
    <t>竹山一丁目</t>
  </si>
  <si>
    <t>もえぎ野</t>
  </si>
  <si>
    <t>茅ケ崎東四丁目</t>
  </si>
  <si>
    <t>上柏尾町</t>
  </si>
  <si>
    <t>小山台一丁目</t>
  </si>
  <si>
    <t>中田南四丁目</t>
  </si>
  <si>
    <t>橋戸二丁目</t>
  </si>
  <si>
    <t>岩本町３丁目</t>
  </si>
  <si>
    <t>新川一丁目</t>
  </si>
  <si>
    <t>高輪二丁目</t>
  </si>
  <si>
    <t>戸塚町１丁目</t>
  </si>
  <si>
    <t>小日向四丁目</t>
  </si>
  <si>
    <t>三ノ輪二丁目</t>
  </si>
  <si>
    <t>業平二丁目</t>
  </si>
  <si>
    <t>亀戸九丁目</t>
  </si>
  <si>
    <t>勝島一丁目</t>
  </si>
  <si>
    <t>自由が丘二丁目</t>
  </si>
  <si>
    <t>蒲田五丁目</t>
  </si>
  <si>
    <t>下馬六丁目</t>
  </si>
  <si>
    <t>笹塚二丁目</t>
  </si>
  <si>
    <t>沼袋二丁目</t>
  </si>
  <si>
    <t>荻窪四丁目</t>
  </si>
  <si>
    <t>西巣鴨二丁目</t>
  </si>
  <si>
    <t>十条台二丁目</t>
  </si>
  <si>
    <t>西尾久八丁目</t>
  </si>
  <si>
    <t>坂下三丁目</t>
  </si>
  <si>
    <t>関町東二丁目</t>
  </si>
  <si>
    <t>金町１丁目</t>
  </si>
  <si>
    <t>鹿骨四丁目</t>
  </si>
  <si>
    <t>岸谷四丁目</t>
  </si>
  <si>
    <t>三ツ沢西町</t>
  </si>
  <si>
    <t>戸部町２丁目</t>
  </si>
  <si>
    <t>海岸通三丁目</t>
  </si>
  <si>
    <t>榎町２丁目</t>
  </si>
  <si>
    <t>港南台二丁目</t>
  </si>
  <si>
    <t>桜ケ丘二丁目</t>
  </si>
  <si>
    <t>若葉台二丁目</t>
  </si>
  <si>
    <t>栗木二丁目</t>
  </si>
  <si>
    <t>金沢町</t>
  </si>
  <si>
    <t>綱島台</t>
  </si>
  <si>
    <t>竹山二丁目</t>
  </si>
  <si>
    <t>もみの木台</t>
  </si>
  <si>
    <t>茅ケ崎東五丁目</t>
  </si>
  <si>
    <t>上品濃</t>
  </si>
  <si>
    <t>小山台二丁目</t>
  </si>
  <si>
    <t>中田南五丁目</t>
  </si>
  <si>
    <t>橋戸三丁目</t>
  </si>
  <si>
    <t>紀尾井町</t>
  </si>
  <si>
    <t>新川二丁目</t>
  </si>
  <si>
    <t>高輪三丁目</t>
  </si>
  <si>
    <t>荒木町</t>
  </si>
  <si>
    <t>水道一丁目</t>
  </si>
  <si>
    <t>三筋一丁目</t>
  </si>
  <si>
    <t>業平三丁目</t>
  </si>
  <si>
    <t>古石場一丁目</t>
  </si>
  <si>
    <t>勝島二丁目</t>
  </si>
  <si>
    <t>自由が丘三丁目</t>
  </si>
  <si>
    <t>蒲田本町１丁目</t>
  </si>
  <si>
    <t>鎌田一丁目</t>
  </si>
  <si>
    <t>笹塚三丁目</t>
  </si>
  <si>
    <t>沼袋三丁目</t>
  </si>
  <si>
    <t>荻窪五丁目</t>
  </si>
  <si>
    <t>西巣鴨三丁目</t>
  </si>
  <si>
    <t>十条仲原一丁目</t>
  </si>
  <si>
    <t>町屋一丁目</t>
  </si>
  <si>
    <t>桜川一丁目</t>
  </si>
  <si>
    <t>関町南一丁目</t>
  </si>
  <si>
    <t>金町２丁目</t>
  </si>
  <si>
    <t>鹿骨五丁目</t>
  </si>
  <si>
    <t>駒岡一丁目</t>
  </si>
  <si>
    <t>三ツ沢中町</t>
  </si>
  <si>
    <t>戸部町３丁目</t>
  </si>
  <si>
    <t>海岸通四丁目</t>
  </si>
  <si>
    <t>花之木町１丁目</t>
  </si>
  <si>
    <t>港南台三丁目</t>
  </si>
  <si>
    <t>狩場町</t>
  </si>
  <si>
    <t>若葉台三丁目</t>
  </si>
  <si>
    <t>栗木三丁目</t>
  </si>
  <si>
    <t>幸浦一丁目</t>
  </si>
  <si>
    <t>綱島東一丁目</t>
  </si>
  <si>
    <t>竹山三丁目</t>
  </si>
  <si>
    <t>荏子田一丁目</t>
  </si>
  <si>
    <t>茅ケ崎南一丁目</t>
  </si>
  <si>
    <t>上矢部町</t>
  </si>
  <si>
    <t>小菅ケ谷一丁目</t>
  </si>
  <si>
    <t>中田北一丁目</t>
  </si>
  <si>
    <t>五貫目町</t>
  </si>
  <si>
    <t>九段南一丁目</t>
  </si>
  <si>
    <t>新富一丁目</t>
  </si>
  <si>
    <t>高輪四丁目</t>
  </si>
  <si>
    <t>高田馬場一丁目</t>
  </si>
  <si>
    <t>水道二丁目</t>
  </si>
  <si>
    <t>三筋二丁目</t>
  </si>
  <si>
    <t>業平四丁目</t>
  </si>
  <si>
    <t>古石場二丁目</t>
  </si>
  <si>
    <t>勝島三丁目</t>
  </si>
  <si>
    <t>上目黒一丁目</t>
  </si>
  <si>
    <t>蒲田本町２丁目</t>
  </si>
  <si>
    <t>鎌田二丁目</t>
  </si>
  <si>
    <t>渋谷一丁目</t>
  </si>
  <si>
    <t>沼袋四丁目</t>
  </si>
  <si>
    <t>下井草一丁目</t>
  </si>
  <si>
    <t>西巣鴨四丁目</t>
  </si>
  <si>
    <t>十条仲原二丁目</t>
  </si>
  <si>
    <t>町屋二丁目</t>
  </si>
  <si>
    <t>桜川二丁目</t>
  </si>
  <si>
    <t>関町南二丁目</t>
  </si>
  <si>
    <t>加賀皿沼町</t>
  </si>
  <si>
    <t>金町３丁目</t>
  </si>
  <si>
    <t>鹿骨六丁目</t>
  </si>
  <si>
    <t>駒岡二丁目</t>
  </si>
  <si>
    <t>三ツ沢東町</t>
  </si>
  <si>
    <t>戸部町４丁目</t>
  </si>
  <si>
    <t>海岸通五丁目</t>
  </si>
  <si>
    <t>花之木町２丁目</t>
  </si>
  <si>
    <t>港南台四丁目</t>
  </si>
  <si>
    <t>初音ケ丘</t>
  </si>
  <si>
    <t>若葉台四丁目</t>
  </si>
  <si>
    <t>原町</t>
  </si>
  <si>
    <t>幸浦二丁目</t>
  </si>
  <si>
    <t>綱島東二丁目</t>
  </si>
  <si>
    <t>竹山四丁目</t>
  </si>
  <si>
    <t>荏子田二丁目</t>
  </si>
  <si>
    <t>茅ケ崎南二丁目</t>
  </si>
  <si>
    <t>深谷町</t>
  </si>
  <si>
    <t>小菅ケ谷二丁目</t>
  </si>
  <si>
    <t>中田北二丁目</t>
  </si>
  <si>
    <t>三ツ境</t>
  </si>
  <si>
    <t>九段南二丁目</t>
  </si>
  <si>
    <t>新富二丁目</t>
  </si>
  <si>
    <t>高田馬場二丁目</t>
  </si>
  <si>
    <t>西片一丁目</t>
  </si>
  <si>
    <t>寿一丁目</t>
  </si>
  <si>
    <t>業平五丁目</t>
  </si>
  <si>
    <t>古石場三丁目</t>
  </si>
  <si>
    <t>小山一丁目</t>
  </si>
  <si>
    <t>上目黒二丁目</t>
  </si>
  <si>
    <t>久が原一丁目</t>
  </si>
  <si>
    <t>鎌田三丁目</t>
  </si>
  <si>
    <t>渋谷二丁目</t>
  </si>
  <si>
    <t>上高田一丁目</t>
  </si>
  <si>
    <t>下井草二丁目</t>
  </si>
  <si>
    <t>西池袋一丁目</t>
  </si>
  <si>
    <t>十条仲原三丁目</t>
  </si>
  <si>
    <t>町屋三丁目</t>
  </si>
  <si>
    <t>桜川三丁目</t>
  </si>
  <si>
    <t>関町南三丁目</t>
  </si>
  <si>
    <t>加平一丁目</t>
  </si>
  <si>
    <t>金町４丁目</t>
  </si>
  <si>
    <t>鹿骨町</t>
  </si>
  <si>
    <t>駒岡三丁目</t>
  </si>
  <si>
    <t>三ツ沢南町</t>
  </si>
  <si>
    <t>戸部町５丁目</t>
  </si>
  <si>
    <t>花之木町３丁目</t>
  </si>
  <si>
    <t>港南台五丁目</t>
  </si>
  <si>
    <t>上菅田町</t>
  </si>
  <si>
    <t>小高町</t>
  </si>
  <si>
    <t>広地町</t>
  </si>
  <si>
    <t>高舟台一丁目</t>
  </si>
  <si>
    <t>綱島東三丁目</t>
  </si>
  <si>
    <t>中山町</t>
  </si>
  <si>
    <t>荏子田三丁目</t>
  </si>
  <si>
    <t>茅ケ崎南三丁目</t>
  </si>
  <si>
    <t>川上町</t>
  </si>
  <si>
    <t>小菅ケ谷三丁目</t>
  </si>
  <si>
    <t>中田北三丁目</t>
  </si>
  <si>
    <t>上瀬谷町</t>
  </si>
  <si>
    <t>九段南三丁目</t>
  </si>
  <si>
    <t>晴海一丁目</t>
  </si>
  <si>
    <t>高田馬場三丁目</t>
  </si>
  <si>
    <t>西片二丁目</t>
  </si>
  <si>
    <t>寿二丁目</t>
  </si>
  <si>
    <t>錦糸一丁目</t>
  </si>
  <si>
    <t>高橋</t>
  </si>
  <si>
    <t>小山二丁目</t>
  </si>
  <si>
    <t>上目黒三丁目</t>
  </si>
  <si>
    <t>久が原二丁目</t>
  </si>
  <si>
    <t>鎌田四丁目</t>
  </si>
  <si>
    <t>渋谷三丁目</t>
  </si>
  <si>
    <t>上高田二丁目</t>
  </si>
  <si>
    <t>下井草三丁目</t>
  </si>
  <si>
    <t>西池袋二丁目</t>
  </si>
  <si>
    <t>十条仲原四丁目</t>
  </si>
  <si>
    <t>町屋四丁目</t>
  </si>
  <si>
    <t>三園一丁目</t>
  </si>
  <si>
    <t>関町南四丁目</t>
  </si>
  <si>
    <t>加平二丁目</t>
  </si>
  <si>
    <t>金町５丁目</t>
  </si>
  <si>
    <t>篠崎町１丁目</t>
  </si>
  <si>
    <t>駒岡四丁目</t>
  </si>
  <si>
    <t>三枚町</t>
  </si>
  <si>
    <t>戸部町６丁目</t>
  </si>
  <si>
    <t>吉浜町</t>
  </si>
  <si>
    <t>吉野町１丁目</t>
  </si>
  <si>
    <t>港南台六丁目</t>
  </si>
  <si>
    <t>上星川一丁目</t>
  </si>
  <si>
    <t>上川井町</t>
  </si>
  <si>
    <t>坂下町</t>
  </si>
  <si>
    <t>高舟台二丁目</t>
  </si>
  <si>
    <t>綱島東四丁目</t>
  </si>
  <si>
    <t>中山一丁目</t>
    <phoneticPr fontId="9"/>
  </si>
  <si>
    <t>荏田西一丁目</t>
  </si>
  <si>
    <t>茅ケ崎南四丁目</t>
  </si>
  <si>
    <t>前田町</t>
  </si>
  <si>
    <t>小菅ケ谷四丁目</t>
  </si>
  <si>
    <t>白百合一丁目</t>
  </si>
  <si>
    <t>瀬谷一丁目</t>
  </si>
  <si>
    <t>九段南四丁目</t>
  </si>
  <si>
    <t>晴海二丁目</t>
  </si>
  <si>
    <t>三田三丁目</t>
  </si>
  <si>
    <t>高田馬場四丁目</t>
  </si>
  <si>
    <t>千石一丁目</t>
  </si>
  <si>
    <t>寿三丁目</t>
  </si>
  <si>
    <t>錦糸二丁目</t>
  </si>
  <si>
    <t>佐賀一丁目</t>
  </si>
  <si>
    <t>小山三丁目</t>
  </si>
  <si>
    <t>上目黒四丁目</t>
  </si>
  <si>
    <t>久が原三丁目</t>
  </si>
  <si>
    <t>喜多見一丁目</t>
  </si>
  <si>
    <t>渋谷四丁目</t>
  </si>
  <si>
    <t>上高田三丁目</t>
  </si>
  <si>
    <t>下井草四丁目</t>
  </si>
  <si>
    <t>西池袋三丁目</t>
  </si>
  <si>
    <t>昭和町１丁目</t>
  </si>
  <si>
    <t>町屋五丁目</t>
  </si>
  <si>
    <t>三園二丁目</t>
  </si>
  <si>
    <t>関町北一丁目</t>
  </si>
  <si>
    <t>加平三丁目</t>
  </si>
  <si>
    <t>金町６丁目</t>
  </si>
  <si>
    <t>篠崎町２丁目</t>
  </si>
  <si>
    <t>駒岡五丁目</t>
  </si>
  <si>
    <t>山内町</t>
  </si>
  <si>
    <t>戸部町７丁目</t>
  </si>
  <si>
    <t>宮川町１丁目</t>
  </si>
  <si>
    <t>吉野町２丁目</t>
  </si>
  <si>
    <t>港南台七丁目</t>
  </si>
  <si>
    <t>上星川二丁目</t>
  </si>
  <si>
    <t>上白根一丁目</t>
  </si>
  <si>
    <t>汐見台一丁目</t>
  </si>
  <si>
    <t>寺前一丁目</t>
  </si>
  <si>
    <t>綱島東五丁目</t>
  </si>
  <si>
    <t>中山二丁目</t>
    <phoneticPr fontId="9"/>
  </si>
  <si>
    <t>荏田西二丁目</t>
  </si>
  <si>
    <t>茅ケ崎南五丁目</t>
  </si>
  <si>
    <t>鳥が丘</t>
  </si>
  <si>
    <t>小菅ケ谷町</t>
  </si>
  <si>
    <t>白百合二丁目</t>
  </si>
  <si>
    <t>瀬谷二丁目</t>
  </si>
  <si>
    <t>九段北一丁目</t>
  </si>
  <si>
    <t>晴海三丁目</t>
  </si>
  <si>
    <t>三田四丁目</t>
  </si>
  <si>
    <t>左門町</t>
  </si>
  <si>
    <t>千石二丁目</t>
  </si>
  <si>
    <t>寿四丁目</t>
  </si>
  <si>
    <t>錦糸三丁目</t>
  </si>
  <si>
    <t>佐賀二丁目</t>
  </si>
  <si>
    <t>小山四丁目</t>
  </si>
  <si>
    <t>上目黒五丁目</t>
  </si>
  <si>
    <t>久が原四丁目</t>
  </si>
  <si>
    <t>喜多見二丁目</t>
  </si>
  <si>
    <t>初台一丁目</t>
  </si>
  <si>
    <t>上高田四丁目</t>
  </si>
  <si>
    <t>下井草五丁目</t>
  </si>
  <si>
    <t>西池袋四丁目</t>
  </si>
  <si>
    <t>昭和町２丁目</t>
  </si>
  <si>
    <t>町屋六丁目</t>
  </si>
  <si>
    <t>四葉一丁目</t>
  </si>
  <si>
    <t>関町北二丁目</t>
  </si>
  <si>
    <t>花畑一丁目</t>
  </si>
  <si>
    <t>金町浄水場</t>
  </si>
  <si>
    <t>篠崎町３丁目</t>
  </si>
  <si>
    <t>元宮一丁目</t>
  </si>
  <si>
    <t>子安台一丁目</t>
  </si>
  <si>
    <t>戸部本町</t>
  </si>
  <si>
    <t>宮川町２丁目</t>
  </si>
  <si>
    <t>吉野町３丁目</t>
  </si>
  <si>
    <t>港南台八丁目</t>
  </si>
  <si>
    <t>上星川三丁目</t>
  </si>
  <si>
    <t>上白根二丁目</t>
  </si>
  <si>
    <t>汐見台二丁目</t>
  </si>
  <si>
    <t>寺前二丁目</t>
  </si>
  <si>
    <t>綱島東六丁目</t>
  </si>
  <si>
    <t>中山三丁目</t>
    <phoneticPr fontId="9"/>
  </si>
  <si>
    <t>荏田西三丁目</t>
  </si>
  <si>
    <t>牛久保一丁目</t>
  </si>
  <si>
    <t>東俣野町</t>
  </si>
  <si>
    <t>庄戸一丁目</t>
  </si>
  <si>
    <t>白百合三丁目</t>
  </si>
  <si>
    <t>瀬谷三丁目</t>
  </si>
  <si>
    <t>九段北二丁目</t>
  </si>
  <si>
    <t>晴海四丁目</t>
  </si>
  <si>
    <t>三田五丁目</t>
  </si>
  <si>
    <t>細工町</t>
  </si>
  <si>
    <t>千石三丁目</t>
  </si>
  <si>
    <t>秋葉原</t>
  </si>
  <si>
    <t>錦糸四丁目</t>
  </si>
  <si>
    <t>三好一丁目</t>
  </si>
  <si>
    <t>小山五丁目</t>
  </si>
  <si>
    <t>青葉台一丁目</t>
  </si>
  <si>
    <t>久が原五丁目</t>
  </si>
  <si>
    <t>喜多見三丁目</t>
  </si>
  <si>
    <t>初台二丁目</t>
  </si>
  <si>
    <t>上高田五丁目</t>
  </si>
  <si>
    <t>下高井戸一丁目</t>
  </si>
  <si>
    <t>西池袋五丁目</t>
  </si>
  <si>
    <t>昭和町３丁目</t>
  </si>
  <si>
    <t>町屋七丁目</t>
  </si>
  <si>
    <t>四葉二丁目</t>
  </si>
  <si>
    <t>関町北三丁目</t>
  </si>
  <si>
    <t>花畑二丁目</t>
  </si>
  <si>
    <t>高砂一丁目</t>
  </si>
  <si>
    <t>篠崎町４丁目</t>
  </si>
  <si>
    <t>元宮二丁目</t>
  </si>
  <si>
    <t>子安台二丁目</t>
  </si>
  <si>
    <t>御所山町</t>
  </si>
  <si>
    <t>宮川町３丁目</t>
  </si>
  <si>
    <t>吉野町４丁目</t>
  </si>
  <si>
    <t>港南台九丁目</t>
  </si>
  <si>
    <t>新井町</t>
  </si>
  <si>
    <t>上白根三丁目</t>
  </si>
  <si>
    <t>汐見台三丁目</t>
  </si>
  <si>
    <t>柴町</t>
  </si>
  <si>
    <t>高田西一丁目</t>
  </si>
  <si>
    <t>中山四丁目</t>
    <phoneticPr fontId="9"/>
  </si>
  <si>
    <t>荏田西四丁目</t>
  </si>
  <si>
    <t>牛久保二丁目</t>
  </si>
  <si>
    <t>南舞岡一丁目</t>
  </si>
  <si>
    <t>庄戸二丁目</t>
  </si>
  <si>
    <t>弥生台</t>
  </si>
  <si>
    <t>瀬谷四丁目</t>
  </si>
  <si>
    <t>九段北三丁目</t>
  </si>
  <si>
    <t>晴海五丁目</t>
  </si>
  <si>
    <t>芝一丁目</t>
  </si>
  <si>
    <t>坂町</t>
  </si>
  <si>
    <t>千石四丁目</t>
  </si>
  <si>
    <t>小島一丁目</t>
  </si>
  <si>
    <t>吾妻橋一丁目</t>
  </si>
  <si>
    <t>三好二丁目</t>
  </si>
  <si>
    <t>小山六丁目</t>
  </si>
  <si>
    <t>青葉台二丁目</t>
  </si>
  <si>
    <t>久が原六丁目</t>
  </si>
  <si>
    <t>喜多見四丁目</t>
  </si>
  <si>
    <t>松濤一丁目</t>
  </si>
  <si>
    <t>上鷺宮一丁目</t>
  </si>
  <si>
    <t>下高井戸二丁目</t>
  </si>
  <si>
    <t>千川一丁目</t>
  </si>
  <si>
    <t>上十条一丁目</t>
  </si>
  <si>
    <t>町屋八丁目</t>
  </si>
  <si>
    <t>志村一丁目</t>
  </si>
  <si>
    <t>関町北四丁目</t>
  </si>
  <si>
    <t>花畑三丁目</t>
  </si>
  <si>
    <t>高砂二丁目</t>
  </si>
  <si>
    <t>篠崎町５丁目</t>
  </si>
  <si>
    <t>向井町１丁目</t>
  </si>
  <si>
    <t>子安通一丁目</t>
  </si>
  <si>
    <t>紅葉ケ丘</t>
  </si>
  <si>
    <t>錦町</t>
  </si>
  <si>
    <t>吉野町５丁目</t>
  </si>
  <si>
    <t>港南中央通</t>
  </si>
  <si>
    <t>新桜ケ丘一丁目</t>
  </si>
  <si>
    <t>上白根町</t>
  </si>
  <si>
    <t>上中里町</t>
  </si>
  <si>
    <t>洲崎町</t>
  </si>
  <si>
    <t>高田西二丁目</t>
  </si>
  <si>
    <t>中山五丁目</t>
    <phoneticPr fontId="9"/>
  </si>
  <si>
    <t>荏田西五丁目</t>
  </si>
  <si>
    <t>牛久保三丁目</t>
  </si>
  <si>
    <t>南舞岡二丁目</t>
  </si>
  <si>
    <t>庄戸三丁目</t>
  </si>
  <si>
    <t>領家一丁目</t>
  </si>
  <si>
    <t>瀬谷五丁目</t>
  </si>
  <si>
    <t>九段北四丁目</t>
  </si>
  <si>
    <t>築地一丁目</t>
  </si>
  <si>
    <t>芝二丁目</t>
  </si>
  <si>
    <t>三栄町</t>
  </si>
  <si>
    <t>千駄木一丁目</t>
  </si>
  <si>
    <t>小島二丁目</t>
  </si>
  <si>
    <t>吾妻橋二丁目</t>
  </si>
  <si>
    <t>三好三丁目</t>
  </si>
  <si>
    <t>小山七丁目</t>
  </si>
  <si>
    <t>青葉台三丁目</t>
  </si>
  <si>
    <t>京浜島一丁目</t>
  </si>
  <si>
    <t>喜多見五丁目</t>
  </si>
  <si>
    <t>松濤二丁目</t>
  </si>
  <si>
    <t>上鷺宮二丁目</t>
  </si>
  <si>
    <t>下高井戸三丁目</t>
  </si>
  <si>
    <t>千川二丁目</t>
  </si>
  <si>
    <t>上十条二丁目</t>
  </si>
  <si>
    <t>東日暮里一丁目</t>
  </si>
  <si>
    <t>志村二丁目</t>
  </si>
  <si>
    <t>関町北五丁目</t>
  </si>
  <si>
    <t>花畑四丁目</t>
  </si>
  <si>
    <t>高砂三丁目</t>
  </si>
  <si>
    <t>篠崎町６丁目</t>
  </si>
  <si>
    <t>向井町２丁目</t>
  </si>
  <si>
    <t>子安通二丁目</t>
  </si>
  <si>
    <t>高島一丁目</t>
  </si>
  <si>
    <t>元町１丁目</t>
  </si>
  <si>
    <t>宮元町１丁目</t>
  </si>
  <si>
    <t>最戸一丁目</t>
  </si>
  <si>
    <t>新桜ケ丘二丁目</t>
  </si>
  <si>
    <t>西川島町</t>
  </si>
  <si>
    <t>上町</t>
  </si>
  <si>
    <t>昭和町</t>
  </si>
  <si>
    <t>高田西三丁目</t>
  </si>
  <si>
    <t>中山六丁目</t>
    <phoneticPr fontId="9"/>
  </si>
  <si>
    <t>荏田町</t>
  </si>
  <si>
    <t>牛久保西一丁目</t>
  </si>
  <si>
    <t>南舞岡三丁目</t>
  </si>
  <si>
    <t>庄戸四丁目</t>
  </si>
  <si>
    <t>領家二丁目</t>
  </si>
  <si>
    <t>瀬谷六丁目</t>
  </si>
  <si>
    <t>五番町</t>
  </si>
  <si>
    <t>築地二丁目</t>
  </si>
  <si>
    <t>芝三丁目</t>
  </si>
  <si>
    <t>山吹町</t>
  </si>
  <si>
    <t>千駄木二丁目</t>
  </si>
  <si>
    <t>松が谷一丁目</t>
  </si>
  <si>
    <t>吾妻橋三丁目</t>
  </si>
  <si>
    <t>三好四丁目</t>
  </si>
  <si>
    <t>青葉台四丁目</t>
  </si>
  <si>
    <t>京浜島二丁目</t>
  </si>
  <si>
    <t>喜多見六丁目</t>
  </si>
  <si>
    <t>上原一丁目</t>
  </si>
  <si>
    <t>上鷺宮三丁目</t>
  </si>
  <si>
    <t>下高井戸四丁目</t>
  </si>
  <si>
    <t>千早一丁目</t>
  </si>
  <si>
    <t>上十条三丁目</t>
  </si>
  <si>
    <t>東日暮里二丁目</t>
  </si>
  <si>
    <t>志村三丁目</t>
  </si>
  <si>
    <t>錦一丁目</t>
  </si>
  <si>
    <t>花畑五丁目</t>
  </si>
  <si>
    <t>高砂四丁目</t>
  </si>
  <si>
    <t>篠崎町７丁目</t>
  </si>
  <si>
    <t>向井町３丁目</t>
  </si>
  <si>
    <t>子安通三丁目</t>
  </si>
  <si>
    <t>高島二丁目</t>
  </si>
  <si>
    <t>元町２丁目</t>
  </si>
  <si>
    <t>宮元町２丁目</t>
  </si>
  <si>
    <t>最戸二丁目</t>
  </si>
  <si>
    <t>神戸町</t>
  </si>
  <si>
    <t>川井宿町</t>
  </si>
  <si>
    <t>新磯子町</t>
  </si>
  <si>
    <t>瀬戸</t>
  </si>
  <si>
    <t>高田西四丁目</t>
  </si>
  <si>
    <t>長津田一丁目</t>
  </si>
  <si>
    <t>荏田北一丁目</t>
  </si>
  <si>
    <t>牛久保西二丁目</t>
  </si>
  <si>
    <t>南舞岡四丁目</t>
  </si>
  <si>
    <t>庄戸五丁目</t>
  </si>
  <si>
    <t>領家三丁目</t>
  </si>
  <si>
    <t>瀬谷町</t>
  </si>
  <si>
    <t>皇居外苑</t>
  </si>
  <si>
    <t>築地三丁目</t>
  </si>
  <si>
    <t>芝四丁目</t>
  </si>
  <si>
    <t>四谷一丁目</t>
  </si>
  <si>
    <t>千駄木三丁目</t>
  </si>
  <si>
    <t>松が谷二丁目</t>
  </si>
  <si>
    <t>向島一丁目</t>
  </si>
  <si>
    <t>枝川一丁目</t>
  </si>
  <si>
    <t>洗足一丁目</t>
  </si>
  <si>
    <t>京浜島三丁目</t>
  </si>
  <si>
    <t>喜多見七丁目</t>
  </si>
  <si>
    <t>上原二丁目</t>
  </si>
  <si>
    <t>上鷺宮四丁目</t>
  </si>
  <si>
    <t>下高井戸五丁目</t>
  </si>
  <si>
    <t>千早二丁目</t>
  </si>
  <si>
    <t>上十条四丁目</t>
  </si>
  <si>
    <t>東日暮里三丁目</t>
  </si>
  <si>
    <t>若木一丁目</t>
  </si>
  <si>
    <t>錦二丁目</t>
  </si>
  <si>
    <t>花畑六丁目</t>
  </si>
  <si>
    <t>高砂五丁目</t>
  </si>
  <si>
    <t>篠崎町８丁目</t>
  </si>
  <si>
    <t>向井町４丁目</t>
  </si>
  <si>
    <t>七島町</t>
  </si>
  <si>
    <t>桜木町４丁目</t>
  </si>
  <si>
    <t>元町３丁目</t>
  </si>
  <si>
    <t>宮元町３丁目</t>
  </si>
  <si>
    <t>笹下一丁目</t>
  </si>
  <si>
    <t>瀬戸ケ谷町</t>
  </si>
  <si>
    <t>川井本町</t>
  </si>
  <si>
    <t>新森町</t>
  </si>
  <si>
    <t>西柴一丁目</t>
  </si>
  <si>
    <t>高田西五丁目</t>
  </si>
  <si>
    <t>長津田二丁目</t>
  </si>
  <si>
    <t>荏田北二丁目</t>
  </si>
  <si>
    <t>牛久保西三丁目</t>
  </si>
  <si>
    <t>柏尾町</t>
  </si>
  <si>
    <t>上郷町</t>
  </si>
  <si>
    <t>領家四丁目</t>
  </si>
  <si>
    <t>相沢一丁目</t>
  </si>
  <si>
    <t>麹町１丁目</t>
  </si>
  <si>
    <t>築地四丁目</t>
  </si>
  <si>
    <t>芝五丁目</t>
  </si>
  <si>
    <t>四谷二丁目</t>
  </si>
  <si>
    <t>千駄木四丁目</t>
  </si>
  <si>
    <t>松が谷三丁目</t>
  </si>
  <si>
    <t>向島二丁目</t>
  </si>
  <si>
    <t>枝川二丁目</t>
  </si>
  <si>
    <t>上大崎一丁目</t>
  </si>
  <si>
    <t>洗足二丁目</t>
  </si>
  <si>
    <t>山王一丁目</t>
  </si>
  <si>
    <t>喜多見八丁目</t>
  </si>
  <si>
    <t>上原三丁目</t>
  </si>
  <si>
    <t>上鷺宮五丁目</t>
  </si>
  <si>
    <t>久我山一丁目</t>
  </si>
  <si>
    <t>千早三丁目</t>
  </si>
  <si>
    <t>上十条五丁目</t>
  </si>
  <si>
    <t>東日暮里四丁目</t>
  </si>
  <si>
    <t>若木二丁目</t>
  </si>
  <si>
    <t>光が丘一丁目</t>
  </si>
  <si>
    <t>花畑七丁目</t>
  </si>
  <si>
    <t>高砂六丁目</t>
  </si>
  <si>
    <t>春江町１丁目</t>
  </si>
  <si>
    <t>江ケ崎町</t>
  </si>
  <si>
    <t>守屋町１丁目</t>
  </si>
  <si>
    <t>桜木町５丁目</t>
  </si>
  <si>
    <t>元町４丁目</t>
  </si>
  <si>
    <t>宮元町４丁目</t>
  </si>
  <si>
    <t>笹下二丁目</t>
  </si>
  <si>
    <t>星川一丁目</t>
  </si>
  <si>
    <t>川島町</t>
  </si>
  <si>
    <t>新杉田町</t>
  </si>
  <si>
    <t>西柴二丁目</t>
  </si>
  <si>
    <t>高田町</t>
  </si>
  <si>
    <t>長津田三丁目</t>
  </si>
  <si>
    <t>荏田北三丁目</t>
  </si>
  <si>
    <t>牛久保西四丁目</t>
  </si>
  <si>
    <t>品濃町</t>
  </si>
  <si>
    <t>上之町</t>
  </si>
  <si>
    <t>緑園一丁目</t>
  </si>
  <si>
    <t>相沢二丁目</t>
  </si>
  <si>
    <t>麹町２丁目</t>
  </si>
  <si>
    <t>築地五丁目</t>
  </si>
  <si>
    <t>芝浦一丁目</t>
  </si>
  <si>
    <t>四谷三丁目</t>
  </si>
  <si>
    <t>千駄木五丁目</t>
  </si>
  <si>
    <t>松が谷四丁目</t>
  </si>
  <si>
    <t>向島三丁目</t>
  </si>
  <si>
    <t>枝川三丁目</t>
  </si>
  <si>
    <t>上大崎二丁目</t>
  </si>
  <si>
    <t>大岡山一丁目</t>
  </si>
  <si>
    <t>山王二丁目</t>
  </si>
  <si>
    <t>喜多見九丁目</t>
  </si>
  <si>
    <t>神宮前一丁目</t>
  </si>
  <si>
    <t>新井一丁目</t>
  </si>
  <si>
    <t>久我山二丁目</t>
  </si>
  <si>
    <t>千早四丁目</t>
  </si>
  <si>
    <t>上中里一丁目</t>
  </si>
  <si>
    <t>東日暮里五丁目</t>
  </si>
  <si>
    <t>若木三丁目</t>
  </si>
  <si>
    <t>光が丘二丁目</t>
  </si>
  <si>
    <t>花畑八丁目</t>
  </si>
  <si>
    <t>高砂七丁目</t>
  </si>
  <si>
    <t>春江町２丁目</t>
  </si>
  <si>
    <t>三ツ池公園</t>
  </si>
  <si>
    <t>守屋町２丁目</t>
  </si>
  <si>
    <t>桜木町６丁目</t>
  </si>
  <si>
    <t>元町５丁目</t>
  </si>
  <si>
    <t>共進町１丁目</t>
  </si>
  <si>
    <t>笹下三丁目</t>
  </si>
  <si>
    <t>星川二丁目</t>
  </si>
  <si>
    <t>善部町</t>
  </si>
  <si>
    <t>新中原町</t>
  </si>
  <si>
    <t>西柴三丁目</t>
  </si>
  <si>
    <t>高田東一丁目</t>
  </si>
  <si>
    <t>長津田四丁目</t>
  </si>
  <si>
    <t>榎が丘</t>
  </si>
  <si>
    <t>牛久保町</t>
  </si>
  <si>
    <t>舞岡町</t>
  </si>
  <si>
    <t>鍛治ケ谷一丁目</t>
  </si>
  <si>
    <t>緑園二丁目</t>
  </si>
  <si>
    <t>相沢三丁目</t>
  </si>
  <si>
    <t>麹町３丁目</t>
  </si>
  <si>
    <t>築地六丁目</t>
  </si>
  <si>
    <t>芝浦二丁目</t>
  </si>
  <si>
    <t>四谷四丁目</t>
  </si>
  <si>
    <t>大塚一丁目</t>
  </si>
  <si>
    <t>上野一丁目</t>
  </si>
  <si>
    <t>向島四丁目</t>
  </si>
  <si>
    <t>若洲</t>
  </si>
  <si>
    <t>上大崎三丁目</t>
  </si>
  <si>
    <t>大岡山二丁目</t>
  </si>
  <si>
    <t>山王三丁目</t>
  </si>
  <si>
    <t>砧一丁目</t>
  </si>
  <si>
    <t>神宮前二丁目</t>
  </si>
  <si>
    <t>新井二丁目</t>
  </si>
  <si>
    <t>久我山三丁目</t>
  </si>
  <si>
    <t>巣鴨一丁目</t>
  </si>
  <si>
    <t>上中里二丁目</t>
  </si>
  <si>
    <t>東日暮里六丁目</t>
  </si>
  <si>
    <t>舟渡一丁目</t>
  </si>
  <si>
    <t>光が丘三丁目</t>
  </si>
  <si>
    <t>関原一丁目</t>
  </si>
  <si>
    <t>高砂八丁目</t>
  </si>
  <si>
    <t>春江町３丁目</t>
  </si>
  <si>
    <t>市場下町</t>
  </si>
  <si>
    <t>守屋町３丁目</t>
  </si>
  <si>
    <t>桜木町７丁目</t>
  </si>
  <si>
    <t>元浜町１丁目</t>
  </si>
  <si>
    <t>共進町２丁目</t>
  </si>
  <si>
    <t>笹下四丁目</t>
  </si>
  <si>
    <t>星川三丁目</t>
  </si>
  <si>
    <t>大池町</t>
  </si>
  <si>
    <t>森一丁目</t>
  </si>
  <si>
    <t>西柴四丁目</t>
  </si>
  <si>
    <t>高田東二丁目</t>
  </si>
  <si>
    <t>長津田五丁目</t>
  </si>
  <si>
    <t>恩田町</t>
  </si>
  <si>
    <t>牛久保東一丁目</t>
  </si>
  <si>
    <t>平戸一丁目</t>
  </si>
  <si>
    <t>鍛治ケ谷二丁目</t>
  </si>
  <si>
    <t>緑園三丁目</t>
  </si>
  <si>
    <t>相沢四丁目</t>
  </si>
  <si>
    <t>麹町４丁目</t>
  </si>
  <si>
    <t>築地七丁目</t>
  </si>
  <si>
    <t>芝浦三丁目</t>
  </si>
  <si>
    <t>市谷加賀町１丁目</t>
  </si>
  <si>
    <t>大塚二丁目</t>
  </si>
  <si>
    <t>上野二丁目</t>
  </si>
  <si>
    <t>向島五丁目</t>
  </si>
  <si>
    <t>住吉一丁目</t>
  </si>
  <si>
    <t>上大崎四丁目</t>
  </si>
  <si>
    <t>大橋一丁目</t>
  </si>
  <si>
    <t>山王四丁目</t>
  </si>
  <si>
    <t>砧二丁目</t>
  </si>
  <si>
    <t>神宮前三丁目</t>
  </si>
  <si>
    <t>新井三丁目</t>
  </si>
  <si>
    <t>久我山四丁目</t>
  </si>
  <si>
    <t>巣鴨二丁目</t>
  </si>
  <si>
    <t>上中里三丁目</t>
  </si>
  <si>
    <t>東尾久一丁目</t>
  </si>
  <si>
    <t>舟渡二丁目</t>
  </si>
  <si>
    <t>光が丘四丁目</t>
  </si>
  <si>
    <t>関原二丁目</t>
  </si>
  <si>
    <t>細田一丁目</t>
  </si>
  <si>
    <t>春江町４丁目</t>
  </si>
  <si>
    <t>市場上町</t>
  </si>
  <si>
    <t>守屋町４丁目</t>
  </si>
  <si>
    <t>西戸部町１丁目</t>
  </si>
  <si>
    <t>元浜町２丁目</t>
  </si>
  <si>
    <t>共進町３丁目</t>
  </si>
  <si>
    <t>笹下五丁目</t>
  </si>
  <si>
    <t>西久保町</t>
  </si>
  <si>
    <t>中希望が丘</t>
  </si>
  <si>
    <t>森二丁目</t>
  </si>
  <si>
    <t>大川</t>
  </si>
  <si>
    <t>高田東三丁目</t>
  </si>
  <si>
    <t>長津田六丁目</t>
  </si>
  <si>
    <t>下谷本町</t>
  </si>
  <si>
    <t>牛久保東二丁目</t>
  </si>
  <si>
    <t>平戸二丁目</t>
  </si>
  <si>
    <t>鍛治ケ谷町</t>
  </si>
  <si>
    <t>緑園四丁目</t>
  </si>
  <si>
    <t>相沢五丁目</t>
  </si>
  <si>
    <t>麹町５丁目</t>
  </si>
  <si>
    <t>佃一丁目</t>
  </si>
  <si>
    <t>芝浦四丁目</t>
  </si>
  <si>
    <t>市谷加賀町２丁目</t>
  </si>
  <si>
    <t>大塚三丁目</t>
  </si>
  <si>
    <t>上野三丁目</t>
  </si>
  <si>
    <t>江東橋一丁目</t>
  </si>
  <si>
    <t>住吉二丁目</t>
  </si>
  <si>
    <t>西五反田一丁目</t>
  </si>
  <si>
    <t>大橋二丁目</t>
  </si>
  <si>
    <t>昭和島一丁目</t>
  </si>
  <si>
    <t>砧三丁目</t>
  </si>
  <si>
    <t>神宮前四丁目</t>
  </si>
  <si>
    <t>新井四丁目</t>
  </si>
  <si>
    <t>久我山五丁目</t>
  </si>
  <si>
    <t>巣鴨三丁目</t>
  </si>
  <si>
    <t>神谷一丁目</t>
  </si>
  <si>
    <t>東尾久二丁目</t>
  </si>
  <si>
    <t>舟渡三丁目</t>
  </si>
  <si>
    <t>光が丘五丁目</t>
  </si>
  <si>
    <t>関原三丁目</t>
  </si>
  <si>
    <t>細田二丁目</t>
  </si>
  <si>
    <t>春江町５丁目</t>
  </si>
  <si>
    <t>市場西中町</t>
  </si>
  <si>
    <t>出田町</t>
  </si>
  <si>
    <t>西戸部町２丁目</t>
  </si>
  <si>
    <t>元浜町３丁目</t>
  </si>
  <si>
    <t>庚台</t>
  </si>
  <si>
    <t>笹下六丁目</t>
  </si>
  <si>
    <t>西谷町</t>
    <phoneticPr fontId="9"/>
  </si>
  <si>
    <t>中沢一丁目</t>
  </si>
  <si>
    <t>森三丁目</t>
  </si>
  <si>
    <t>大道一丁目</t>
  </si>
  <si>
    <t>高田東四丁目</t>
  </si>
  <si>
    <t>長津田七丁目</t>
  </si>
  <si>
    <t>柿の木台</t>
  </si>
  <si>
    <t>牛久保東三丁目</t>
  </si>
  <si>
    <t>平戸三丁目</t>
  </si>
  <si>
    <t>中野町</t>
  </si>
  <si>
    <t>緑園五丁目</t>
  </si>
  <si>
    <t>相沢六丁目</t>
  </si>
  <si>
    <t>麹町６丁目</t>
  </si>
  <si>
    <t>佃二丁目</t>
  </si>
  <si>
    <t>芝公園一丁目</t>
  </si>
  <si>
    <t>市谷甲良町</t>
  </si>
  <si>
    <t>大塚四丁目</t>
  </si>
  <si>
    <t>上野四丁目</t>
  </si>
  <si>
    <t>江東橋二丁目</t>
  </si>
  <si>
    <t>常盤一丁目</t>
  </si>
  <si>
    <t>西五反田二丁目</t>
  </si>
  <si>
    <t>鷹番一丁目</t>
  </si>
  <si>
    <t>昭和島二丁目</t>
  </si>
  <si>
    <t>砧四丁目</t>
  </si>
  <si>
    <t>神宮前五丁目</t>
  </si>
  <si>
    <t>新井五丁目</t>
  </si>
  <si>
    <t>宮前一丁目</t>
  </si>
  <si>
    <t>巣鴨四丁目</t>
  </si>
  <si>
    <t>神谷二丁目</t>
  </si>
  <si>
    <t>東尾久三丁目</t>
  </si>
  <si>
    <t>舟渡四丁目</t>
  </si>
  <si>
    <t>光が丘六丁目</t>
  </si>
  <si>
    <t>宮城一丁目</t>
  </si>
  <si>
    <t>細田三丁目</t>
  </si>
  <si>
    <t>小松川一丁目</t>
  </si>
  <si>
    <t>市場大和町</t>
  </si>
  <si>
    <t>松ケ丘</t>
  </si>
  <si>
    <t>西戸部町３丁目</t>
  </si>
  <si>
    <t>元浜町４丁目</t>
  </si>
  <si>
    <t>弘明寺町</t>
  </si>
  <si>
    <t>笹下七丁目</t>
  </si>
  <si>
    <t>西谷一丁目</t>
    <rPh sb="2" eb="5">
      <t>1</t>
    </rPh>
    <phoneticPr fontId="9"/>
  </si>
  <si>
    <t>中沢二丁目</t>
  </si>
  <si>
    <t>森四丁目</t>
  </si>
  <si>
    <t>大道二丁目</t>
  </si>
  <si>
    <t>師岡町</t>
  </si>
  <si>
    <t>長津田みなみ台一丁目</t>
  </si>
  <si>
    <t>鴨志田町</t>
  </si>
  <si>
    <t>見花山</t>
  </si>
  <si>
    <t>平戸四丁目</t>
  </si>
  <si>
    <t>長沼町</t>
  </si>
  <si>
    <t>緑園六丁目</t>
  </si>
  <si>
    <t>相沢七丁目</t>
  </si>
  <si>
    <t>三崎町１丁目</t>
  </si>
  <si>
    <t>佃三丁目</t>
  </si>
  <si>
    <t>芝公園二丁目</t>
  </si>
  <si>
    <t>市谷左内町</t>
  </si>
  <si>
    <t>大塚五丁目</t>
  </si>
  <si>
    <t>上野五丁目</t>
  </si>
  <si>
    <t>江東橋三丁目</t>
  </si>
  <si>
    <t>常盤二丁目</t>
  </si>
  <si>
    <t>西五反田三丁目</t>
  </si>
  <si>
    <t>鷹番二丁目</t>
  </si>
  <si>
    <t>上池台一丁目</t>
  </si>
  <si>
    <t>砧五丁目</t>
  </si>
  <si>
    <t>神宮前六丁目</t>
  </si>
  <si>
    <t>大和町１丁目</t>
  </si>
  <si>
    <t>宮前二丁目</t>
  </si>
  <si>
    <t>巣鴨五丁目</t>
  </si>
  <si>
    <t>神谷三丁目</t>
  </si>
  <si>
    <t>東尾久四丁目</t>
  </si>
  <si>
    <t>小豆沢一丁目</t>
  </si>
  <si>
    <t>光が丘七丁目</t>
  </si>
  <si>
    <t>宮城二丁目</t>
  </si>
  <si>
    <t>細田四丁目</t>
  </si>
  <si>
    <t>小松川二丁目</t>
  </si>
  <si>
    <t>市場東中町</t>
  </si>
  <si>
    <t>松見町１丁目</t>
  </si>
  <si>
    <t>西前町２丁目</t>
  </si>
  <si>
    <t>港町１丁目</t>
  </si>
  <si>
    <t>高根町１丁目</t>
  </si>
  <si>
    <t>上永谷一丁目</t>
  </si>
  <si>
    <t>西谷二丁目</t>
    <rPh sb="2" eb="5">
      <t>2</t>
    </rPh>
    <phoneticPr fontId="9"/>
  </si>
  <si>
    <t>中沢三丁目</t>
  </si>
  <si>
    <t>森五丁目</t>
  </si>
  <si>
    <t>谷津町</t>
  </si>
  <si>
    <t>篠原西町</t>
  </si>
  <si>
    <t>長津田みなみ台二丁目</t>
  </si>
  <si>
    <t>桂台一丁目</t>
  </si>
  <si>
    <t>高山</t>
  </si>
  <si>
    <t>平戸五丁目</t>
  </si>
  <si>
    <t>長倉町</t>
  </si>
  <si>
    <t>緑園七丁目</t>
  </si>
  <si>
    <t>竹村町</t>
  </si>
  <si>
    <t>三崎町２丁目</t>
  </si>
  <si>
    <t>東日本橋一丁目</t>
  </si>
  <si>
    <t>芝公園三丁目</t>
  </si>
  <si>
    <t>市谷砂土原町１丁目</t>
  </si>
  <si>
    <t>大塚六丁目</t>
  </si>
  <si>
    <t>上野六丁目</t>
  </si>
  <si>
    <t>江東橋四丁目</t>
  </si>
  <si>
    <t>新砂一丁目</t>
  </si>
  <si>
    <t>西五反田四丁目</t>
  </si>
  <si>
    <t>鷹番三丁目</t>
  </si>
  <si>
    <t>上池台二丁目</t>
  </si>
  <si>
    <t>砧六丁目</t>
  </si>
  <si>
    <t>神山町</t>
  </si>
  <si>
    <t>大和町２丁目</t>
  </si>
  <si>
    <t>宮前三丁目</t>
  </si>
  <si>
    <t>池袋一丁目</t>
  </si>
  <si>
    <t>西が丘一丁目</t>
  </si>
  <si>
    <t>東尾久五丁目</t>
  </si>
  <si>
    <t>小豆沢二丁目</t>
  </si>
  <si>
    <t>向山一丁目</t>
  </si>
  <si>
    <t>興野一丁目</t>
  </si>
  <si>
    <t>細田五丁目</t>
  </si>
  <si>
    <t>小松川三丁目</t>
  </si>
  <si>
    <t>市場富士見町</t>
  </si>
  <si>
    <t>松見町２丁目</t>
  </si>
  <si>
    <t>西前町３丁目</t>
  </si>
  <si>
    <t>港町２丁目</t>
  </si>
  <si>
    <t>高根町２丁目</t>
  </si>
  <si>
    <t>上永谷二丁目</t>
  </si>
  <si>
    <t>西谷三丁目</t>
    <rPh sb="2" eb="5">
      <t>3</t>
    </rPh>
    <phoneticPr fontId="9"/>
  </si>
  <si>
    <t>中白根一丁目</t>
  </si>
  <si>
    <t>森六丁目</t>
  </si>
  <si>
    <t>朝比奈町</t>
  </si>
  <si>
    <t>篠原台町</t>
  </si>
  <si>
    <t>長津田みなみ台三丁目</t>
  </si>
  <si>
    <t>桂台二丁目</t>
  </si>
  <si>
    <t>佐江戸町</t>
  </si>
  <si>
    <t>平戸町</t>
  </si>
  <si>
    <t>長尾台町</t>
  </si>
  <si>
    <t>和泉町</t>
  </si>
  <si>
    <t>中央</t>
  </si>
  <si>
    <t>三崎町３丁目</t>
  </si>
  <si>
    <t>東日本橋二丁目</t>
  </si>
  <si>
    <t>芝公園四丁目</t>
  </si>
  <si>
    <t>市谷砂土原町２丁目</t>
  </si>
  <si>
    <t>湯島一丁目</t>
  </si>
  <si>
    <t>上野七丁目</t>
  </si>
  <si>
    <t>江東橋五丁目</t>
  </si>
  <si>
    <t>新砂二丁目</t>
  </si>
  <si>
    <t>西五反田五丁目</t>
  </si>
  <si>
    <t>中央町１丁目</t>
  </si>
  <si>
    <t>上池台三丁目</t>
  </si>
  <si>
    <t>砧七丁目</t>
  </si>
  <si>
    <t>神泉町</t>
  </si>
  <si>
    <t>大和町３丁目</t>
  </si>
  <si>
    <t>宮前四丁目</t>
  </si>
  <si>
    <t>池袋二丁目</t>
  </si>
  <si>
    <t>西が丘二丁目</t>
  </si>
  <si>
    <t>東尾久六丁目</t>
  </si>
  <si>
    <t>小豆沢三丁目</t>
  </si>
  <si>
    <t>向山二丁目</t>
  </si>
  <si>
    <t>興野二丁目</t>
  </si>
  <si>
    <t>四つ木一丁目</t>
  </si>
  <si>
    <t>小松川四丁目</t>
  </si>
  <si>
    <t>獅子ケ谷一丁目</t>
  </si>
  <si>
    <t>松見町３丁目</t>
  </si>
  <si>
    <t>西平沼町</t>
  </si>
  <si>
    <t>港町３丁目</t>
  </si>
  <si>
    <t>高根町３丁目</t>
  </si>
  <si>
    <t>上永谷三丁目</t>
  </si>
  <si>
    <t>西谷四丁目</t>
    <rPh sb="2" eb="5">
      <t>4</t>
    </rPh>
    <phoneticPr fontId="9"/>
  </si>
  <si>
    <t>中白根二丁目</t>
  </si>
  <si>
    <t>森が丘一丁目</t>
  </si>
  <si>
    <t>町屋町</t>
  </si>
  <si>
    <t>篠原町</t>
  </si>
  <si>
    <t>長津田みなみ台四丁目</t>
  </si>
  <si>
    <t>元石川町</t>
  </si>
  <si>
    <t>桜並木</t>
  </si>
  <si>
    <t>俣野町</t>
  </si>
  <si>
    <t>田谷町</t>
  </si>
  <si>
    <t>和泉が丘一丁目</t>
  </si>
  <si>
    <t>中屋敷一丁目</t>
  </si>
  <si>
    <t>三番町</t>
  </si>
  <si>
    <t>東日本橋三丁目</t>
  </si>
  <si>
    <t>芝大門一丁目</t>
  </si>
  <si>
    <t>市谷砂土原町３丁目</t>
  </si>
  <si>
    <t>湯島二丁目</t>
  </si>
  <si>
    <t>上野公園</t>
  </si>
  <si>
    <t>石原一丁目</t>
  </si>
  <si>
    <t>新砂三丁目</t>
  </si>
  <si>
    <t>西五反田六丁目</t>
  </si>
  <si>
    <t>中央町２丁目</t>
  </si>
  <si>
    <t>上池台四丁目</t>
  </si>
  <si>
    <t>砧八丁目</t>
  </si>
  <si>
    <t>神南一丁目</t>
  </si>
  <si>
    <t>大和町４丁目</t>
  </si>
  <si>
    <t>宮前五丁目</t>
  </si>
  <si>
    <t>池袋三丁目</t>
  </si>
  <si>
    <t>西が丘三丁目</t>
  </si>
  <si>
    <t>東尾久七丁目</t>
  </si>
  <si>
    <t>小豆沢四丁目</t>
  </si>
  <si>
    <t>向山三丁目</t>
  </si>
  <si>
    <t>栗原一丁目</t>
  </si>
  <si>
    <t>四つ木二丁目</t>
  </si>
  <si>
    <t>松江一丁目</t>
  </si>
  <si>
    <t>獅子ケ谷二丁目</t>
  </si>
  <si>
    <t>松見町４丁目</t>
  </si>
  <si>
    <t>赤門町２丁目</t>
  </si>
  <si>
    <t>港町４丁目</t>
  </si>
  <si>
    <t>高根町４丁目</t>
  </si>
  <si>
    <t>上永谷四丁目</t>
  </si>
  <si>
    <t>中白根三丁目</t>
  </si>
  <si>
    <t>森が丘二丁目</t>
  </si>
  <si>
    <t>長浜</t>
  </si>
  <si>
    <t>篠原東一丁目</t>
  </si>
  <si>
    <t>長津田みなみ台五丁目</t>
  </si>
  <si>
    <t>黒須田</t>
  </si>
  <si>
    <t>勝田町</t>
  </si>
  <si>
    <t>名瀬町</t>
  </si>
  <si>
    <t>東上郷町</t>
  </si>
  <si>
    <t>和泉が丘二丁目</t>
  </si>
  <si>
    <t>中屋敷二丁目</t>
  </si>
  <si>
    <t>四番町</t>
  </si>
  <si>
    <t>日本橋一丁目</t>
  </si>
  <si>
    <t>芝大門二丁目</t>
  </si>
  <si>
    <t>市谷山伏町</t>
  </si>
  <si>
    <t>湯島三丁目</t>
  </si>
  <si>
    <t>上野桜木一丁目</t>
  </si>
  <si>
    <t>石原二丁目</t>
  </si>
  <si>
    <t>新大橋一丁目</t>
  </si>
  <si>
    <t>西五反田七丁目</t>
  </si>
  <si>
    <t>中根一丁目</t>
  </si>
  <si>
    <t>上池台五丁目</t>
  </si>
  <si>
    <t>砧公園</t>
  </si>
  <si>
    <t>神南二丁目</t>
  </si>
  <si>
    <t>中央一丁目</t>
  </si>
  <si>
    <t>高井戸西一丁目</t>
  </si>
  <si>
    <t>池袋四丁目</t>
  </si>
  <si>
    <t>西ヶ原一丁目</t>
  </si>
  <si>
    <t>東尾久八丁目</t>
  </si>
  <si>
    <t>小茂根一丁目</t>
  </si>
  <si>
    <t>向山四丁目</t>
  </si>
  <si>
    <t>栗原二丁目</t>
  </si>
  <si>
    <t>四つ木三丁目</t>
  </si>
  <si>
    <t>松江二丁目</t>
  </si>
  <si>
    <t>獅子ケ谷三丁目</t>
  </si>
  <si>
    <t>松本町１丁目</t>
  </si>
  <si>
    <t>浅間台</t>
  </si>
  <si>
    <t>港町５丁目</t>
  </si>
  <si>
    <t>高砂町１丁目</t>
  </si>
  <si>
    <t>上永谷五丁目</t>
  </si>
  <si>
    <t>川辺町</t>
  </si>
  <si>
    <t>中白根四丁目</t>
  </si>
  <si>
    <t>杉田一丁目</t>
  </si>
  <si>
    <t>長浜一丁目</t>
  </si>
  <si>
    <t>篠原東二丁目</t>
  </si>
  <si>
    <t>長津田みなみ台六丁目</t>
  </si>
  <si>
    <t>桜台</t>
  </si>
  <si>
    <t>勝田南一丁目</t>
  </si>
  <si>
    <t>矢部町</t>
  </si>
  <si>
    <t>柏陽</t>
  </si>
  <si>
    <t>和泉が丘三丁目</t>
  </si>
  <si>
    <t>中屋敷三丁目</t>
  </si>
  <si>
    <t>神田花岡町</t>
  </si>
  <si>
    <t>日本橋二丁目</t>
  </si>
  <si>
    <t>新橋一丁目</t>
  </si>
  <si>
    <t>市谷船河原町</t>
  </si>
  <si>
    <t>湯島四丁目</t>
  </si>
  <si>
    <t>上野桜木二丁目</t>
  </si>
  <si>
    <t>石原三丁目</t>
  </si>
  <si>
    <t>新大橋二丁目</t>
  </si>
  <si>
    <t>西五反田八丁目</t>
  </si>
  <si>
    <t>中根二丁目</t>
  </si>
  <si>
    <t>城南島一丁目</t>
  </si>
  <si>
    <t>宮坂一丁目</t>
  </si>
  <si>
    <t>西原一丁目</t>
  </si>
  <si>
    <t>中央二丁目</t>
  </si>
  <si>
    <t>高井戸西二丁目</t>
  </si>
  <si>
    <t>池袋本町１丁目</t>
  </si>
  <si>
    <t>西ヶ原二丁目</t>
  </si>
  <si>
    <t>南千住一丁目</t>
  </si>
  <si>
    <t>小茂根二丁目</t>
  </si>
  <si>
    <t>栗原三丁目</t>
  </si>
  <si>
    <t>四つ木四丁目</t>
  </si>
  <si>
    <t>松江三丁目</t>
  </si>
  <si>
    <t>寺谷一丁目</t>
  </si>
  <si>
    <t>松本町２丁目</t>
  </si>
  <si>
    <t>浅間町１丁目</t>
  </si>
  <si>
    <t>港町６丁目</t>
  </si>
  <si>
    <t>高砂町２丁目</t>
  </si>
  <si>
    <t>上永谷六丁目</t>
  </si>
  <si>
    <t>天王町１丁目</t>
  </si>
  <si>
    <t>中尾一丁目</t>
  </si>
  <si>
    <t>杉田二丁目</t>
  </si>
  <si>
    <t>長浜二丁目</t>
  </si>
  <si>
    <t>篠原東三丁目</t>
  </si>
  <si>
    <t>長津田みなみ台七丁目</t>
  </si>
  <si>
    <t>市ケ尾町</t>
  </si>
  <si>
    <t>勝田南二丁目</t>
  </si>
  <si>
    <t>飯島町</t>
  </si>
  <si>
    <t>東野</t>
  </si>
  <si>
    <t>神田岩本町</t>
  </si>
  <si>
    <t>日本橋三丁目</t>
  </si>
  <si>
    <t>新橋二丁目</t>
  </si>
  <si>
    <t>市谷台町</t>
  </si>
  <si>
    <t>白山一丁目</t>
  </si>
  <si>
    <t>清川一丁目</t>
  </si>
  <si>
    <t>石原四丁目</t>
  </si>
  <si>
    <t>新大橋三丁目</t>
  </si>
  <si>
    <t>西大井一丁目</t>
  </si>
  <si>
    <t>中町１丁目</t>
  </si>
  <si>
    <t>城南島二丁目</t>
  </si>
  <si>
    <t>宮坂二丁目</t>
  </si>
  <si>
    <t>西原二丁目</t>
  </si>
  <si>
    <t>中央三丁目</t>
  </si>
  <si>
    <t>高井戸西三丁目</t>
  </si>
  <si>
    <t>池袋本町２丁目</t>
  </si>
  <si>
    <t>西ヶ原三丁目</t>
  </si>
  <si>
    <t>南千住二丁目</t>
  </si>
  <si>
    <t>小茂根三丁目</t>
  </si>
  <si>
    <t>栗原四丁目</t>
  </si>
  <si>
    <t>四つ木五丁目</t>
  </si>
  <si>
    <t>松江四丁目</t>
  </si>
  <si>
    <t>寺谷二丁目</t>
  </si>
  <si>
    <t>松本町３丁目</t>
  </si>
  <si>
    <t>浅間町２丁目</t>
  </si>
  <si>
    <t>根岸旭台</t>
  </si>
  <si>
    <t>高砂町３丁目</t>
  </si>
  <si>
    <t>上永谷町</t>
  </si>
  <si>
    <t>天王町２丁目</t>
  </si>
  <si>
    <t>中尾二丁目</t>
  </si>
  <si>
    <t>杉田三丁目</t>
  </si>
  <si>
    <t>鳥浜町</t>
  </si>
  <si>
    <t>篠原北一丁目</t>
  </si>
  <si>
    <t>長津田町</t>
  </si>
  <si>
    <t>寺家町</t>
  </si>
  <si>
    <t>新栄町</t>
  </si>
  <si>
    <t>尾月</t>
  </si>
  <si>
    <t>東野台</t>
  </si>
  <si>
    <t>神田錦町１丁目</t>
  </si>
  <si>
    <t>日本橋横山町</t>
  </si>
  <si>
    <t>新橋三丁目</t>
  </si>
  <si>
    <t>市谷鷹匠町</t>
  </si>
  <si>
    <t>白山二丁目</t>
  </si>
  <si>
    <t>清川二丁目</t>
  </si>
  <si>
    <t>千歳一丁目</t>
  </si>
  <si>
    <t>新木場一丁目</t>
  </si>
  <si>
    <t>西大井二丁目</t>
  </si>
  <si>
    <t>中町２丁目</t>
  </si>
  <si>
    <t>城南島三丁目</t>
  </si>
  <si>
    <t>宮坂三丁目</t>
  </si>
  <si>
    <t>西原三丁目</t>
  </si>
  <si>
    <t>中央四丁目</t>
  </si>
  <si>
    <t>高井戸東一丁目</t>
  </si>
  <si>
    <t>池袋本町３丁目</t>
  </si>
  <si>
    <t>西ヶ原四丁目</t>
  </si>
  <si>
    <t>南千住三丁目</t>
  </si>
  <si>
    <t>小茂根四丁目</t>
  </si>
  <si>
    <t>古千谷一丁目</t>
  </si>
  <si>
    <t>柴又一丁目</t>
  </si>
  <si>
    <t>松江五丁目</t>
  </si>
  <si>
    <t>汐入町１丁目</t>
  </si>
  <si>
    <t>松本町４丁目</t>
  </si>
  <si>
    <t>浅間町３丁目</t>
  </si>
  <si>
    <t>根岸加曽台</t>
  </si>
  <si>
    <t>三春台</t>
  </si>
  <si>
    <t>上大岡西一丁目</t>
  </si>
  <si>
    <t>東川島町</t>
  </si>
  <si>
    <t>鶴ケ峰一丁目</t>
  </si>
  <si>
    <t>杉田四丁目</t>
  </si>
  <si>
    <t>泥亀一丁目</t>
  </si>
  <si>
    <t>篠原北二丁目</t>
  </si>
  <si>
    <t>東本郷一丁目</t>
  </si>
  <si>
    <t>若草台</t>
  </si>
  <si>
    <t>折本町</t>
  </si>
  <si>
    <t>本郷台一丁目</t>
  </si>
  <si>
    <t>南瀬谷一丁目</t>
  </si>
  <si>
    <t>神田錦町２丁目</t>
  </si>
  <si>
    <t>日本橋蛎殻町１丁目</t>
  </si>
  <si>
    <t>新橋四丁目</t>
  </si>
  <si>
    <t>市谷仲之町</t>
  </si>
  <si>
    <t>白山三丁目</t>
  </si>
  <si>
    <t>西浅草一丁目</t>
  </si>
  <si>
    <t>千歳二丁目</t>
  </si>
  <si>
    <t>新木場二丁目</t>
  </si>
  <si>
    <t>西大井三丁目</t>
  </si>
  <si>
    <t>中目黒一丁目</t>
  </si>
  <si>
    <t>城南島四丁目</t>
  </si>
  <si>
    <t>給田一丁目</t>
  </si>
  <si>
    <t>千駄ヶ谷一丁目</t>
  </si>
  <si>
    <t>中央五丁目</t>
  </si>
  <si>
    <t>高井戸東二丁目</t>
  </si>
  <si>
    <t>池袋本町４丁目</t>
  </si>
  <si>
    <t>赤羽一丁目</t>
  </si>
  <si>
    <t>南千住四丁目</t>
  </si>
  <si>
    <t>小茂根五丁目</t>
  </si>
  <si>
    <t>高松四丁目</t>
  </si>
  <si>
    <t>古千谷二丁目</t>
  </si>
  <si>
    <t>柴又二丁目</t>
  </si>
  <si>
    <t>松江六丁目</t>
  </si>
  <si>
    <t>汐入町２丁目</t>
  </si>
  <si>
    <t>松本町５丁目</t>
  </si>
  <si>
    <t>浅間町４丁目</t>
  </si>
  <si>
    <t>根岸台</t>
  </si>
  <si>
    <t>山王町１丁目</t>
  </si>
  <si>
    <t>上大岡西二丁目</t>
  </si>
  <si>
    <t>藤塚町</t>
  </si>
  <si>
    <t>鶴ケ峰二丁目</t>
  </si>
  <si>
    <t>杉田五丁目</t>
  </si>
  <si>
    <t>泥亀二丁目</t>
  </si>
  <si>
    <t>小机町</t>
  </si>
  <si>
    <t>東本郷二丁目</t>
  </si>
  <si>
    <t>松風台</t>
  </si>
  <si>
    <t>川向町</t>
  </si>
  <si>
    <t>本郷台二丁目</t>
  </si>
  <si>
    <t>南瀬谷二丁目</t>
  </si>
  <si>
    <t>神田錦町３丁目</t>
  </si>
  <si>
    <t>日本橋蛎殻町２丁目</t>
  </si>
  <si>
    <t>新橋五丁目</t>
  </si>
  <si>
    <t>市谷長延寺町</t>
  </si>
  <si>
    <t>白山四丁目</t>
  </si>
  <si>
    <t>西浅草二丁目</t>
  </si>
  <si>
    <t>千歳三丁目</t>
  </si>
  <si>
    <t>新木場三丁目</t>
  </si>
  <si>
    <t>西大井四丁目</t>
  </si>
  <si>
    <t>中目黒二丁目</t>
  </si>
  <si>
    <t>城南島五丁目</t>
  </si>
  <si>
    <t>給田二丁目</t>
  </si>
  <si>
    <t>千駄ヶ谷二丁目</t>
  </si>
  <si>
    <t>中野一丁目</t>
  </si>
  <si>
    <t>高井戸東三丁目</t>
  </si>
  <si>
    <t>長崎一丁目</t>
  </si>
  <si>
    <t>赤羽二丁目</t>
  </si>
  <si>
    <t>南千住五丁目</t>
  </si>
  <si>
    <t>上板橋一丁目</t>
  </si>
  <si>
    <t>高松五丁目</t>
  </si>
  <si>
    <t>古千谷本町１丁目</t>
  </si>
  <si>
    <t>柴又三丁目</t>
  </si>
  <si>
    <t>松江七丁目</t>
  </si>
  <si>
    <t>汐入町３丁目</t>
  </si>
  <si>
    <t>松本町６丁目</t>
  </si>
  <si>
    <t>浅間町５丁目</t>
  </si>
  <si>
    <t>根岸町１丁目</t>
  </si>
  <si>
    <t>山王町２丁目</t>
  </si>
  <si>
    <t>上大岡西三丁目</t>
  </si>
  <si>
    <t>仏向町</t>
  </si>
  <si>
    <t>鶴ケ峰本町１丁目</t>
  </si>
  <si>
    <t>杉田六丁目</t>
  </si>
  <si>
    <t>東朝比奈一丁目</t>
  </si>
  <si>
    <t>新羽町</t>
  </si>
  <si>
    <t>東本郷三丁目</t>
  </si>
  <si>
    <t>上谷本町</t>
  </si>
  <si>
    <t>川和台</t>
  </si>
  <si>
    <t>本郷台三丁目</t>
  </si>
  <si>
    <t>南台一丁目</t>
  </si>
  <si>
    <t>神田紺屋町</t>
  </si>
  <si>
    <t>日本橋兜町</t>
  </si>
  <si>
    <t>新橋六丁目</t>
  </si>
  <si>
    <t>市谷田町１丁目</t>
  </si>
  <si>
    <t>白山五丁目</t>
  </si>
  <si>
    <t>西浅草三丁目</t>
  </si>
  <si>
    <t>太平一丁目</t>
  </si>
  <si>
    <t>新木場四丁目</t>
  </si>
  <si>
    <t>西大井五丁目</t>
  </si>
  <si>
    <t>中目黒三丁目</t>
  </si>
  <si>
    <t>城南島六丁目</t>
  </si>
  <si>
    <t>給田三丁目</t>
  </si>
  <si>
    <t>千駄ヶ谷三丁目</t>
  </si>
  <si>
    <t>中野二丁目</t>
  </si>
  <si>
    <t>高井戸東四丁目</t>
  </si>
  <si>
    <t>長崎二丁目</t>
  </si>
  <si>
    <t>赤羽三丁目</t>
  </si>
  <si>
    <t>南千住六丁目</t>
  </si>
  <si>
    <t>上板橋二丁目</t>
  </si>
  <si>
    <t>高松六丁目</t>
  </si>
  <si>
    <t>古千谷本町２丁目</t>
  </si>
  <si>
    <t>柴又四丁目</t>
  </si>
  <si>
    <t>松島一丁目</t>
  </si>
  <si>
    <t>小野町</t>
  </si>
  <si>
    <t>上反町１丁目</t>
  </si>
  <si>
    <t>根岸町２丁目</t>
  </si>
  <si>
    <t>山王町３丁目</t>
  </si>
  <si>
    <t>上大岡東一丁目</t>
  </si>
  <si>
    <t>保土ケ谷町１丁目</t>
  </si>
  <si>
    <t>鶴ケ峰本町２丁目</t>
  </si>
  <si>
    <t>杉田七丁目</t>
  </si>
  <si>
    <t>東朝比奈二丁目</t>
  </si>
  <si>
    <t>新横浜一丁目</t>
  </si>
  <si>
    <t>東本郷四丁目</t>
  </si>
  <si>
    <t>新石川一丁目</t>
  </si>
  <si>
    <t>川和町</t>
  </si>
  <si>
    <t>本郷台四丁目</t>
  </si>
  <si>
    <t>南台二丁目</t>
  </si>
  <si>
    <t>神田佐久間河岸</t>
  </si>
  <si>
    <t>日本橋茅場町１丁目</t>
  </si>
  <si>
    <t>西新橋一丁目</t>
  </si>
  <si>
    <t>市谷田町２丁目</t>
  </si>
  <si>
    <t>本郷一丁目</t>
  </si>
  <si>
    <t>千束一丁目</t>
  </si>
  <si>
    <t>太平二丁目</t>
  </si>
  <si>
    <t>森下一丁目</t>
  </si>
  <si>
    <t>西大井六丁目</t>
  </si>
  <si>
    <t>中目黒四丁目</t>
  </si>
  <si>
    <t>城南島七丁目</t>
  </si>
  <si>
    <t>給田四丁目</t>
  </si>
  <si>
    <t>千駄ヶ谷四丁目</t>
  </si>
  <si>
    <t>中野三丁目</t>
  </si>
  <si>
    <t>高円寺南一丁目</t>
  </si>
  <si>
    <t>長崎三丁目</t>
  </si>
  <si>
    <t>赤羽西一丁目</t>
  </si>
  <si>
    <t>南千住七丁目</t>
  </si>
  <si>
    <t>上板橋三丁目</t>
  </si>
  <si>
    <t>高野台一丁目</t>
  </si>
  <si>
    <t>古千谷本町３丁目</t>
  </si>
  <si>
    <t>柴又五丁目</t>
  </si>
  <si>
    <t>松島二丁目</t>
  </si>
  <si>
    <t>上の宮一丁目</t>
  </si>
  <si>
    <t>上反町２丁目</t>
  </si>
  <si>
    <t>根岸町３丁目</t>
  </si>
  <si>
    <t>山王町４丁目</t>
  </si>
  <si>
    <t>上大岡東二丁目</t>
  </si>
  <si>
    <t>保土ケ谷町２丁目</t>
  </si>
  <si>
    <t>鶴ケ峰本町３丁目</t>
  </si>
  <si>
    <t>杉田八丁目</t>
  </si>
  <si>
    <t>東朝比奈三丁目</t>
  </si>
  <si>
    <t>新横浜二丁目</t>
  </si>
  <si>
    <t>東本郷五丁目</t>
  </si>
  <si>
    <t>新石川二丁目</t>
  </si>
  <si>
    <t>早渕一丁目</t>
  </si>
  <si>
    <t>本郷台五丁目</t>
  </si>
  <si>
    <t>二ツ橋町</t>
  </si>
  <si>
    <t>神田佐久間町１丁目</t>
  </si>
  <si>
    <t>日本橋茅場町２丁目</t>
  </si>
  <si>
    <t>西新橋二丁目</t>
  </si>
  <si>
    <t>市谷田町３丁目</t>
  </si>
  <si>
    <t>本郷二丁目</t>
  </si>
  <si>
    <t>千束二丁目</t>
  </si>
  <si>
    <t>太平三丁目</t>
  </si>
  <si>
    <t>森下二丁目</t>
  </si>
  <si>
    <t>西中延一丁目</t>
  </si>
  <si>
    <t>中目黒五丁目</t>
  </si>
  <si>
    <t>新蒲田一丁目</t>
  </si>
  <si>
    <t>給田五丁目</t>
  </si>
  <si>
    <t>千駄ヶ谷五丁目</t>
  </si>
  <si>
    <t>中野四丁目</t>
  </si>
  <si>
    <t>高円寺南二丁目</t>
  </si>
  <si>
    <t>長崎四丁目</t>
  </si>
  <si>
    <t>赤羽西二丁目</t>
  </si>
  <si>
    <t>南千住八丁目</t>
  </si>
  <si>
    <t>常盤台一丁目</t>
  </si>
  <si>
    <t>高野台二丁目</t>
  </si>
  <si>
    <t>古千谷本町４丁目</t>
  </si>
  <si>
    <t>柴又六丁目</t>
  </si>
  <si>
    <t>松島三丁目</t>
  </si>
  <si>
    <t>上の宮二丁目</t>
  </si>
  <si>
    <t>新浦島町１丁目</t>
  </si>
  <si>
    <t>東ケ丘</t>
  </si>
  <si>
    <t>鷺山</t>
  </si>
  <si>
    <t>山王町５丁目</t>
  </si>
  <si>
    <t>上大岡東三丁目</t>
  </si>
  <si>
    <t>保土ケ谷町３丁目</t>
  </si>
  <si>
    <t>都岡町</t>
  </si>
  <si>
    <t>杉田九丁目</t>
  </si>
  <si>
    <t>能見台一丁目</t>
  </si>
  <si>
    <t>新横浜三丁目</t>
  </si>
  <si>
    <t>東本郷六丁目</t>
  </si>
  <si>
    <t>新石川三丁目</t>
  </si>
  <si>
    <t>早渕二丁目</t>
  </si>
  <si>
    <t>野七里一丁目</t>
  </si>
  <si>
    <t>北新</t>
  </si>
  <si>
    <t>神田佐久間町２丁目</t>
  </si>
  <si>
    <t>日本橋茅場町３丁目</t>
  </si>
  <si>
    <t>西新橋三丁目</t>
  </si>
  <si>
    <t>市谷八幡町</t>
  </si>
  <si>
    <t>本郷三丁目</t>
  </si>
  <si>
    <t>千束三丁目</t>
  </si>
  <si>
    <t>太平四丁目</t>
  </si>
  <si>
    <t>森下三丁目</t>
  </si>
  <si>
    <t>西中延二丁目</t>
  </si>
  <si>
    <t>東が丘一丁目</t>
  </si>
  <si>
    <t>新蒲田二丁目</t>
  </si>
  <si>
    <t>玉川一丁目</t>
  </si>
  <si>
    <t>千駄ヶ谷六丁目</t>
  </si>
  <si>
    <t>中野五丁目</t>
  </si>
  <si>
    <t>高円寺南三丁目</t>
  </si>
  <si>
    <t>長崎五丁目</t>
  </si>
  <si>
    <t>赤羽西三丁目</t>
  </si>
  <si>
    <t>常盤台二丁目</t>
  </si>
  <si>
    <t>高野台三丁目</t>
  </si>
  <si>
    <t>弘道一丁目</t>
  </si>
  <si>
    <t>柴又七丁目</t>
  </si>
  <si>
    <t>松島四丁目</t>
  </si>
  <si>
    <t>上末吉一丁目</t>
  </si>
  <si>
    <t>新浦島町２丁目</t>
  </si>
  <si>
    <t>東久保町</t>
  </si>
  <si>
    <t>桜木町１丁目</t>
  </si>
  <si>
    <t>山谷</t>
  </si>
  <si>
    <t>大久保一丁目</t>
  </si>
  <si>
    <t>峰岡町１丁目</t>
  </si>
  <si>
    <t>東希望が丘</t>
  </si>
  <si>
    <t>杉田坪呑</t>
  </si>
  <si>
    <t>能見台二丁目</t>
  </si>
  <si>
    <t>新吉田町</t>
  </si>
  <si>
    <t>東本郷町</t>
  </si>
  <si>
    <t>新石川四丁目</t>
  </si>
  <si>
    <t>早渕三丁目</t>
  </si>
  <si>
    <t>野七里二丁目</t>
  </si>
  <si>
    <t>北町</t>
  </si>
  <si>
    <t>神田佐久間町３丁目</t>
  </si>
  <si>
    <t>日本橋久松町</t>
  </si>
  <si>
    <t>西麻布一丁目</t>
  </si>
  <si>
    <t>市谷本村町</t>
  </si>
  <si>
    <t>本郷四丁目</t>
  </si>
  <si>
    <t>千束四丁目</t>
  </si>
  <si>
    <t>堤通一丁目</t>
  </si>
  <si>
    <t>森下四丁目</t>
  </si>
  <si>
    <t>西中延三丁目</t>
  </si>
  <si>
    <t>東が丘二丁目</t>
  </si>
  <si>
    <t>新蒲田三丁目</t>
  </si>
  <si>
    <t>玉川二丁目</t>
  </si>
  <si>
    <t>代官山町</t>
  </si>
  <si>
    <t>中野六丁目</t>
  </si>
  <si>
    <t>高円寺南四丁目</t>
  </si>
  <si>
    <t>長崎六丁目</t>
  </si>
  <si>
    <t>赤羽西四丁目</t>
  </si>
  <si>
    <t>常盤台三丁目</t>
  </si>
  <si>
    <t>高野台四丁目</t>
  </si>
  <si>
    <t>弘道二丁目</t>
  </si>
  <si>
    <t>小菅一丁目</t>
  </si>
  <si>
    <t>松本一丁目</t>
  </si>
  <si>
    <t>上末吉二丁目</t>
  </si>
  <si>
    <t>新子安一丁目</t>
  </si>
  <si>
    <t>藤棚町１丁目</t>
  </si>
  <si>
    <t>桜木町２丁目</t>
  </si>
  <si>
    <t>蒔田町</t>
  </si>
  <si>
    <t>大久保二丁目</t>
  </si>
  <si>
    <t>峰岡町２丁目</t>
  </si>
  <si>
    <t>南希望が丘</t>
  </si>
  <si>
    <t>西町</t>
  </si>
  <si>
    <t>能見台三丁目</t>
  </si>
  <si>
    <t>新吉田東一丁目</t>
  </si>
  <si>
    <t>成合町</t>
  </si>
  <si>
    <t>大丸</t>
  </si>
  <si>
    <t>神田佐久間町４丁目</t>
  </si>
  <si>
    <t>日本橋室町１丁目</t>
  </si>
  <si>
    <t>西麻布二丁目</t>
  </si>
  <si>
    <t>市谷薬王寺町</t>
  </si>
  <si>
    <t>本郷五丁目</t>
  </si>
  <si>
    <t>浅草一丁目</t>
  </si>
  <si>
    <t>堤通二丁目</t>
  </si>
  <si>
    <t>森下五丁目</t>
  </si>
  <si>
    <t>西品川一丁目</t>
  </si>
  <si>
    <t>東山一丁目</t>
  </si>
  <si>
    <t>西蒲田一丁目</t>
  </si>
  <si>
    <t>玉川三丁目</t>
  </si>
  <si>
    <t>代々木一丁目</t>
  </si>
  <si>
    <t>東中野一丁目</t>
  </si>
  <si>
    <t>高円寺南五丁目</t>
  </si>
  <si>
    <t>東池袋一丁目</t>
  </si>
  <si>
    <t>赤羽西五丁目</t>
  </si>
  <si>
    <t>常盤台四丁目</t>
  </si>
  <si>
    <t>高野台五丁目</t>
  </si>
  <si>
    <t>江北一丁目</t>
  </si>
  <si>
    <t>小菅二丁目</t>
  </si>
  <si>
    <t>松本二丁目</t>
  </si>
  <si>
    <t>上末吉三丁目</t>
  </si>
  <si>
    <t>新子安二丁目</t>
  </si>
  <si>
    <t>藤棚町２丁目</t>
  </si>
  <si>
    <t>桜木町３丁目</t>
  </si>
  <si>
    <t>若宮町１丁目</t>
  </si>
  <si>
    <t>大久保三丁目</t>
  </si>
  <si>
    <t>峰岡町３丁目</t>
  </si>
  <si>
    <t>南本宿町</t>
  </si>
  <si>
    <t>滝頭一丁目</t>
  </si>
  <si>
    <t>能見台四丁目</t>
  </si>
  <si>
    <t>新吉田東二丁目</t>
  </si>
  <si>
    <t>大熊町</t>
  </si>
  <si>
    <t>神田司町２丁目</t>
  </si>
  <si>
    <t>日本橋室町２丁目</t>
  </si>
  <si>
    <t>西麻布三丁目</t>
  </si>
  <si>
    <t>市谷柳町</t>
  </si>
  <si>
    <t>本郷六丁目</t>
  </si>
  <si>
    <t>浅草二丁目</t>
  </si>
  <si>
    <t>東駒形一丁目</t>
  </si>
  <si>
    <t>深川一丁目</t>
  </si>
  <si>
    <t>西品川二丁目</t>
  </si>
  <si>
    <t>東山二丁目</t>
  </si>
  <si>
    <t>西蒲田二丁目</t>
  </si>
  <si>
    <t>玉川四丁目</t>
  </si>
  <si>
    <t>代々木二丁目</t>
  </si>
  <si>
    <t>東中野二丁目</t>
  </si>
  <si>
    <t>高円寺北一丁目</t>
  </si>
  <si>
    <t>東池袋二丁目</t>
  </si>
  <si>
    <t>赤羽西六丁目</t>
  </si>
  <si>
    <t>新河岸一丁目</t>
  </si>
  <si>
    <t>桜台一丁目</t>
  </si>
  <si>
    <t>江北二丁目</t>
  </si>
  <si>
    <t>小菅三丁目</t>
  </si>
  <si>
    <t>上一色一丁目</t>
  </si>
  <si>
    <t>上末吉四丁目</t>
  </si>
  <si>
    <t>新町</t>
  </si>
  <si>
    <t>南軽井沢</t>
  </si>
  <si>
    <t>三吉町</t>
  </si>
  <si>
    <t>若宮町２丁目</t>
  </si>
  <si>
    <t>東永谷一丁目</t>
  </si>
  <si>
    <t>峰沢町</t>
  </si>
  <si>
    <t>二俣川一丁目</t>
  </si>
  <si>
    <t>滝頭二丁目</t>
  </si>
  <si>
    <t>能見台五丁目</t>
  </si>
  <si>
    <t>新吉田東三丁目</t>
  </si>
  <si>
    <t>大棚西</t>
  </si>
  <si>
    <t>神田駿河台一丁目</t>
  </si>
  <si>
    <t>日本橋室町３丁目</t>
  </si>
  <si>
    <t>西麻布四丁目</t>
  </si>
  <si>
    <t>若宮町</t>
  </si>
  <si>
    <t>本郷七丁目</t>
  </si>
  <si>
    <t>浅草三丁目</t>
  </si>
  <si>
    <t>東駒形二丁目</t>
  </si>
  <si>
    <t>深川二丁目</t>
  </si>
  <si>
    <t>西品川三丁目</t>
  </si>
  <si>
    <t>東山三丁目</t>
  </si>
  <si>
    <t>西蒲田三丁目</t>
  </si>
  <si>
    <t>玉川台一丁目</t>
  </si>
  <si>
    <t>代々木三丁目</t>
  </si>
  <si>
    <t>東中野三丁目</t>
  </si>
  <si>
    <t>高円寺北二丁目</t>
  </si>
  <si>
    <t>東池袋三丁目</t>
  </si>
  <si>
    <t>赤羽台一丁目</t>
  </si>
  <si>
    <t>新河岸二丁目</t>
  </si>
  <si>
    <t>桜台二丁目</t>
  </si>
  <si>
    <t>江北三丁目</t>
  </si>
  <si>
    <t>小菅四丁目</t>
  </si>
  <si>
    <t>上一色二丁目</t>
  </si>
  <si>
    <t>上末吉五丁目</t>
  </si>
  <si>
    <t>神大寺一丁目</t>
  </si>
  <si>
    <t>南幸一丁目</t>
  </si>
  <si>
    <t>山下町</t>
  </si>
  <si>
    <t>若宮町３丁目</t>
  </si>
  <si>
    <t>東永谷二丁目</t>
  </si>
  <si>
    <t>法泉一丁目</t>
  </si>
  <si>
    <t>二俣川二丁目</t>
  </si>
  <si>
    <t>滝頭三丁目</t>
  </si>
  <si>
    <t>能見台六丁目</t>
  </si>
  <si>
    <t>新吉田東四丁目</t>
  </si>
  <si>
    <t>千草台</t>
  </si>
  <si>
    <t>大棚町</t>
  </si>
  <si>
    <t>神田駿河台二丁目</t>
  </si>
  <si>
    <t>日本橋室町４丁目</t>
  </si>
  <si>
    <t>赤坂一丁目</t>
  </si>
  <si>
    <t>若松町</t>
  </si>
  <si>
    <t>本駒込一丁目</t>
  </si>
  <si>
    <t>浅草四丁目</t>
  </si>
  <si>
    <t>東駒形三丁目</t>
  </si>
  <si>
    <t>清澄一丁目</t>
  </si>
  <si>
    <t>大井一丁目</t>
  </si>
  <si>
    <t>南一丁目</t>
  </si>
  <si>
    <t>西蒲田四丁目</t>
  </si>
  <si>
    <t>玉川台二丁目</t>
  </si>
  <si>
    <t>代々木四丁目</t>
  </si>
  <si>
    <t>東中野四丁目</t>
  </si>
  <si>
    <t>高円寺北三丁目</t>
  </si>
  <si>
    <t>東池袋四丁目</t>
  </si>
  <si>
    <t>赤羽台二丁目</t>
  </si>
  <si>
    <t>新河岸三丁目</t>
  </si>
  <si>
    <t>桜台三丁目</t>
  </si>
  <si>
    <t>江北四丁目</t>
  </si>
  <si>
    <t>新宿一丁目</t>
  </si>
  <si>
    <t>上一色三丁目</t>
  </si>
  <si>
    <t>尻手一丁目</t>
  </si>
  <si>
    <t>神大寺二丁目</t>
  </si>
  <si>
    <t>南幸二丁目</t>
  </si>
  <si>
    <t>山元町１丁目</t>
  </si>
  <si>
    <t>若宮町４丁目</t>
  </si>
  <si>
    <t>東永谷三丁目</t>
  </si>
  <si>
    <t>法泉二丁目</t>
  </si>
  <si>
    <t>柏町</t>
  </si>
  <si>
    <t>中原一丁目</t>
  </si>
  <si>
    <t>能見台森</t>
  </si>
  <si>
    <t>新吉田東五丁目</t>
  </si>
  <si>
    <t>北八朔町</t>
  </si>
  <si>
    <t>大場町</t>
  </si>
  <si>
    <t>池辺町</t>
  </si>
  <si>
    <t>目黒町</t>
  </si>
  <si>
    <t>神田駿河台三丁目</t>
  </si>
  <si>
    <t>日本橋小舟町</t>
  </si>
  <si>
    <t>赤坂二丁目</t>
  </si>
  <si>
    <t>若葉一丁目</t>
  </si>
  <si>
    <t>本駒込三丁目</t>
  </si>
  <si>
    <t>浅草五丁目</t>
  </si>
  <si>
    <t>東駒形四丁目</t>
  </si>
  <si>
    <t>清澄二丁目</t>
  </si>
  <si>
    <t>大井二丁目</t>
  </si>
  <si>
    <t>南二丁目</t>
  </si>
  <si>
    <t>西蒲田五丁目</t>
  </si>
  <si>
    <t>玉川田園調布一丁目</t>
  </si>
  <si>
    <t>代々木五丁目</t>
  </si>
  <si>
    <t>東中野五丁目</t>
  </si>
  <si>
    <t>高円寺北四丁目</t>
  </si>
  <si>
    <t>東池袋五丁目</t>
  </si>
  <si>
    <t>赤羽台三丁目</t>
  </si>
  <si>
    <t>成増一丁目</t>
  </si>
  <si>
    <t>桜台四丁目</t>
  </si>
  <si>
    <t>江北五丁目</t>
  </si>
  <si>
    <t>新宿二丁目</t>
  </si>
  <si>
    <t>上篠崎一丁目</t>
  </si>
  <si>
    <t>尻手二丁目</t>
  </si>
  <si>
    <t>神大寺三丁目</t>
  </si>
  <si>
    <t>南浅間町</t>
  </si>
  <si>
    <t>山元町２丁目</t>
  </si>
  <si>
    <t>宿町１丁目</t>
  </si>
  <si>
    <t>東芹が谷</t>
  </si>
  <si>
    <t>法泉三丁目</t>
  </si>
  <si>
    <t>白根一丁目</t>
  </si>
  <si>
    <t>中原二丁目</t>
  </si>
  <si>
    <t>能見台通</t>
  </si>
  <si>
    <t>新吉田東六丁目</t>
  </si>
  <si>
    <t>霧が丘一丁目</t>
  </si>
  <si>
    <t>鉄町</t>
  </si>
  <si>
    <t>中川一丁目</t>
  </si>
  <si>
    <t>神田駿河台四丁目</t>
  </si>
  <si>
    <t>日本橋小伝馬町</t>
  </si>
  <si>
    <t>赤坂三丁目</t>
  </si>
  <si>
    <t>若葉二丁目</t>
  </si>
  <si>
    <t>本駒込四丁目</t>
  </si>
  <si>
    <t>浅草六丁目</t>
  </si>
  <si>
    <t>東向島一丁目</t>
  </si>
  <si>
    <t>清澄三丁目</t>
  </si>
  <si>
    <t>大井三丁目</t>
  </si>
  <si>
    <t>南三丁目</t>
  </si>
  <si>
    <t>西蒲田六丁目</t>
  </si>
  <si>
    <t>玉川田園調布二丁目</t>
  </si>
  <si>
    <t>代々木神園町</t>
  </si>
  <si>
    <t>今川一丁目</t>
  </si>
  <si>
    <t>南大塚一丁目</t>
  </si>
  <si>
    <t>赤羽台四丁目</t>
  </si>
  <si>
    <t>成増二丁目</t>
  </si>
  <si>
    <t>桜台五丁目</t>
  </si>
  <si>
    <t>江北六丁目</t>
  </si>
  <si>
    <t>新宿三丁目</t>
  </si>
  <si>
    <t>上篠崎二丁目</t>
  </si>
  <si>
    <t>尻手三丁目</t>
  </si>
  <si>
    <t>神大寺四丁目</t>
  </si>
  <si>
    <t>楠町</t>
  </si>
  <si>
    <t>山元町３丁目</t>
  </si>
  <si>
    <t>宿町２丁目</t>
  </si>
  <si>
    <t>日限山一丁目</t>
  </si>
  <si>
    <t>明神台</t>
  </si>
  <si>
    <t>白根二丁目</t>
  </si>
  <si>
    <t>中原三丁目</t>
  </si>
  <si>
    <t>能見台東</t>
  </si>
  <si>
    <t>新吉田東七丁目</t>
  </si>
  <si>
    <t>霧が丘二丁目</t>
  </si>
  <si>
    <t>田奈町</t>
  </si>
  <si>
    <t>中川二丁目</t>
  </si>
  <si>
    <t>神田小川町１丁目</t>
  </si>
  <si>
    <t>日本橋小網町</t>
  </si>
  <si>
    <t>赤坂四丁目</t>
  </si>
  <si>
    <t>若葉三丁目</t>
  </si>
  <si>
    <t>本駒込五丁目</t>
  </si>
  <si>
    <t>浅草七丁目</t>
  </si>
  <si>
    <t>東向島二丁目</t>
  </si>
  <si>
    <t>青海一丁目</t>
  </si>
  <si>
    <t>大井四丁目</t>
  </si>
  <si>
    <t>八雲一丁目</t>
  </si>
  <si>
    <t>西蒲田七丁目</t>
  </si>
  <si>
    <t>玉堤一丁目</t>
  </si>
  <si>
    <t>大山町</t>
  </si>
  <si>
    <t>今川二丁目</t>
  </si>
  <si>
    <t>南大塚二丁目</t>
  </si>
  <si>
    <t>赤羽南一丁目</t>
  </si>
  <si>
    <t>成増三丁目</t>
  </si>
  <si>
    <t>桜台六丁目</t>
  </si>
  <si>
    <t>江北七丁目</t>
  </si>
  <si>
    <t>新宿四丁目</t>
  </si>
  <si>
    <t>上篠崎三丁目</t>
  </si>
  <si>
    <t>諏訪坂</t>
  </si>
  <si>
    <t>神奈川一丁目</t>
  </si>
  <si>
    <t>浜松町</t>
  </si>
  <si>
    <t>山元町４丁目</t>
  </si>
  <si>
    <t>宿町３丁目</t>
  </si>
  <si>
    <t>日限山二丁目</t>
  </si>
  <si>
    <t>和田一丁目</t>
  </si>
  <si>
    <t>白根三丁目</t>
  </si>
  <si>
    <t>中原四丁目</t>
  </si>
  <si>
    <t>白帆</t>
  </si>
  <si>
    <t>新吉田東八丁目</t>
  </si>
  <si>
    <t>霧が丘三丁目</t>
  </si>
  <si>
    <t>藤が丘一丁目</t>
  </si>
  <si>
    <t>中川三丁目</t>
  </si>
  <si>
    <t>神田小川町２丁目</t>
  </si>
  <si>
    <t>日本橋人形町１丁目</t>
  </si>
  <si>
    <t>赤坂五丁目</t>
  </si>
  <si>
    <t>舟町</t>
  </si>
  <si>
    <t>本駒込六丁目</t>
  </si>
  <si>
    <t>浅草橋一丁目</t>
  </si>
  <si>
    <t>東向島三丁目</t>
  </si>
  <si>
    <t>青海二丁目</t>
  </si>
  <si>
    <t>大井五丁目</t>
  </si>
  <si>
    <t>八雲二丁目</t>
  </si>
  <si>
    <t>西蒲田八丁目</t>
  </si>
  <si>
    <t>玉堤二丁目</t>
  </si>
  <si>
    <t>東一丁目</t>
  </si>
  <si>
    <t>南台三丁目</t>
  </si>
  <si>
    <t>今川三丁目</t>
  </si>
  <si>
    <t>南大塚三丁目</t>
  </si>
  <si>
    <t>赤羽南二丁目</t>
  </si>
  <si>
    <t>成増四丁目</t>
  </si>
  <si>
    <t>三原台一丁目</t>
  </si>
  <si>
    <t>佐野一丁目</t>
  </si>
  <si>
    <t>新宿五丁目</t>
  </si>
  <si>
    <t>上篠崎四丁目</t>
  </si>
  <si>
    <t>菅沢町</t>
  </si>
  <si>
    <t>神奈川二丁目</t>
  </si>
  <si>
    <t>平沼一丁目</t>
  </si>
  <si>
    <t>山元町５丁目</t>
  </si>
  <si>
    <t>宿町４丁目</t>
  </si>
  <si>
    <t>日限山三丁目</t>
  </si>
  <si>
    <t>和田二丁目</t>
  </si>
  <si>
    <t>白根四丁目</t>
  </si>
  <si>
    <t>中浜町</t>
  </si>
  <si>
    <t>八景島</t>
  </si>
  <si>
    <t>大曽根一丁目</t>
  </si>
  <si>
    <t>霧が丘四丁目</t>
  </si>
  <si>
    <t>藤が丘二丁目</t>
  </si>
  <si>
    <t>中川四丁目</t>
  </si>
  <si>
    <t>神田小川町３丁目</t>
  </si>
  <si>
    <t>日本橋人形町２丁目</t>
  </si>
  <si>
    <t>赤坂六丁目</t>
  </si>
  <si>
    <t>住吉町</t>
  </si>
  <si>
    <t>目白台一丁目</t>
  </si>
  <si>
    <t>浅草橋二丁目</t>
  </si>
  <si>
    <t>東向島四丁目</t>
  </si>
  <si>
    <t>石島</t>
  </si>
  <si>
    <t>大井六丁目</t>
  </si>
  <si>
    <t>八雲三丁目</t>
  </si>
  <si>
    <t>西馬込一丁目</t>
  </si>
  <si>
    <t>駒沢一丁目</t>
  </si>
  <si>
    <t>東二丁目</t>
  </si>
  <si>
    <t>南台四丁目</t>
  </si>
  <si>
    <t>今川四丁目</t>
  </si>
  <si>
    <t>南池袋一丁目</t>
  </si>
  <si>
    <t>赤羽北一丁目</t>
  </si>
  <si>
    <t>成増五丁目</t>
  </si>
  <si>
    <t>三原台二丁目</t>
  </si>
  <si>
    <t>佐野二丁目</t>
  </si>
  <si>
    <t>新宿六丁目</t>
  </si>
  <si>
    <t>新堀一丁目</t>
  </si>
  <si>
    <t>生麦一丁目</t>
  </si>
  <si>
    <t>神奈川本町</t>
  </si>
  <si>
    <t>平沼二丁目</t>
  </si>
  <si>
    <t>山手町</t>
  </si>
  <si>
    <t>新川町１丁目</t>
  </si>
  <si>
    <t>日限山四丁目</t>
  </si>
  <si>
    <t>帷子町１丁目</t>
  </si>
  <si>
    <t>白根五丁目</t>
  </si>
  <si>
    <t>田中一丁目</t>
  </si>
  <si>
    <t>富岡西一丁目</t>
  </si>
  <si>
    <t>大曽根二丁目</t>
  </si>
  <si>
    <t>霧が丘五丁目</t>
  </si>
  <si>
    <t>奈良一丁目</t>
  </si>
  <si>
    <t>中川五丁目</t>
  </si>
  <si>
    <t>神田松永町</t>
  </si>
  <si>
    <t>日本橋人形町３丁目</t>
  </si>
  <si>
    <t>赤坂七丁目</t>
  </si>
  <si>
    <t>上落合一丁目</t>
  </si>
  <si>
    <t>目白台二丁目</t>
  </si>
  <si>
    <t>浅草橋三丁目</t>
  </si>
  <si>
    <t>東向島五丁目</t>
  </si>
  <si>
    <t>大井七丁目</t>
  </si>
  <si>
    <t>八雲四丁目</t>
  </si>
  <si>
    <t>西馬込二丁目</t>
  </si>
  <si>
    <t>駒沢二丁目</t>
  </si>
  <si>
    <t>東三丁目</t>
  </si>
  <si>
    <t>南台五丁目</t>
  </si>
  <si>
    <t>松ノ木一丁目</t>
  </si>
  <si>
    <t>南池袋二丁目</t>
  </si>
  <si>
    <t>赤羽北二丁目</t>
  </si>
  <si>
    <t>清水町</t>
  </si>
  <si>
    <t>三原台三丁目</t>
  </si>
  <si>
    <t>皿沼一丁目</t>
  </si>
  <si>
    <t>新小岩一丁目</t>
  </si>
  <si>
    <t>新堀二丁目</t>
  </si>
  <si>
    <t>生麦二丁目</t>
  </si>
  <si>
    <t>神之木台</t>
  </si>
  <si>
    <t>北幸一丁目</t>
  </si>
  <si>
    <t>新川町２丁目</t>
  </si>
  <si>
    <t>日野一丁目</t>
  </si>
  <si>
    <t>帷子町２丁目</t>
  </si>
  <si>
    <t>白根六丁目</t>
  </si>
  <si>
    <t>田中二丁目</t>
  </si>
  <si>
    <t>富岡西二丁目</t>
  </si>
  <si>
    <t>大曽根三丁目</t>
  </si>
  <si>
    <t>霧が丘六丁目</t>
  </si>
  <si>
    <t>奈良二丁目</t>
  </si>
  <si>
    <t>中川六丁目</t>
  </si>
  <si>
    <t>神田神保町１丁目</t>
  </si>
  <si>
    <t>日本橋大伝馬町</t>
  </si>
  <si>
    <t>赤坂八丁目</t>
  </si>
  <si>
    <t>上落合二丁目</t>
  </si>
  <si>
    <t>目白台三丁目</t>
  </si>
  <si>
    <t>浅草橋四丁目</t>
  </si>
  <si>
    <t>東向島六丁目</t>
  </si>
  <si>
    <t>大崎一丁目</t>
  </si>
  <si>
    <t>八雲五丁目</t>
  </si>
  <si>
    <t>西嶺町</t>
  </si>
  <si>
    <t>駒沢三丁目</t>
  </si>
  <si>
    <t>東四丁目</t>
  </si>
  <si>
    <t>白鷺一丁目</t>
  </si>
  <si>
    <t>松ノ木二丁目</t>
  </si>
  <si>
    <t>南池袋三丁目</t>
  </si>
  <si>
    <t>赤羽北三丁目</t>
  </si>
  <si>
    <t>西台一丁目</t>
  </si>
  <si>
    <t>春日町１丁目</t>
  </si>
  <si>
    <t>皿沼二丁目</t>
  </si>
  <si>
    <t>新小岩二丁目</t>
  </si>
  <si>
    <t>瑞江一丁目</t>
  </si>
  <si>
    <t>生麦三丁目</t>
  </si>
  <si>
    <t>神之木町</t>
  </si>
  <si>
    <t>北幸二丁目</t>
  </si>
  <si>
    <t>山田町</t>
  </si>
  <si>
    <t>新川町３丁目</t>
  </si>
  <si>
    <t>日野二丁目</t>
  </si>
  <si>
    <t>仏向西</t>
  </si>
  <si>
    <t>白根七丁目</t>
  </si>
  <si>
    <t>東町</t>
  </si>
  <si>
    <t>富岡西三丁目</t>
  </si>
  <si>
    <t>大曽根台</t>
  </si>
  <si>
    <t>奈良三丁目</t>
  </si>
  <si>
    <t>中川七丁目</t>
  </si>
  <si>
    <t>神田神保町２丁目</t>
  </si>
  <si>
    <t>日本橋中洲</t>
  </si>
  <si>
    <t>赤坂九丁目</t>
  </si>
  <si>
    <t>上落合三丁目</t>
  </si>
  <si>
    <t>弥生一丁目</t>
  </si>
  <si>
    <t>浅草橋五丁目</t>
  </si>
  <si>
    <t>東墨田一丁目</t>
  </si>
  <si>
    <t>大崎二丁目</t>
  </si>
  <si>
    <t>碑文谷一丁目</t>
  </si>
  <si>
    <t>西六郷一丁目</t>
  </si>
  <si>
    <t>駒沢四丁目</t>
  </si>
  <si>
    <t>道玄坂一丁目</t>
  </si>
  <si>
    <t>白鷺二丁目</t>
  </si>
  <si>
    <t>松ノ木三丁目</t>
  </si>
  <si>
    <t>南池袋四丁目</t>
  </si>
  <si>
    <t>滝野川一丁目</t>
  </si>
  <si>
    <t>西台二丁目</t>
  </si>
  <si>
    <t>春日町２丁目</t>
  </si>
  <si>
    <t>皿沼三丁目</t>
  </si>
  <si>
    <t>新小岩三丁目</t>
  </si>
  <si>
    <t>瑞江二丁目</t>
  </si>
  <si>
    <t>生麦四丁目</t>
  </si>
  <si>
    <t>瑞穂町</t>
  </si>
  <si>
    <t>老松町</t>
  </si>
  <si>
    <t>寺久保</t>
  </si>
  <si>
    <t>新川町４丁目</t>
  </si>
  <si>
    <t>日野三丁目</t>
  </si>
  <si>
    <t>白根八丁目</t>
  </si>
  <si>
    <t>馬場町</t>
  </si>
  <si>
    <t>富岡西四丁目</t>
  </si>
  <si>
    <t>大豆戸町</t>
  </si>
  <si>
    <t>奈良四丁目</t>
  </si>
  <si>
    <t>中川八丁目</t>
  </si>
  <si>
    <t>神田神保町３丁目</t>
  </si>
  <si>
    <t>日本橋馬喰町１丁目</t>
  </si>
  <si>
    <t>台場</t>
  </si>
  <si>
    <t>信濃町</t>
  </si>
  <si>
    <t>弥生二丁目</t>
  </si>
  <si>
    <t>蔵前一丁目</t>
  </si>
  <si>
    <t>東墨田二丁目</t>
  </si>
  <si>
    <t>千田</t>
  </si>
  <si>
    <t>大崎三丁目</t>
  </si>
  <si>
    <t>碑文谷二丁目</t>
  </si>
  <si>
    <t>西六郷二丁目</t>
  </si>
  <si>
    <t>駒沢五丁目</t>
  </si>
  <si>
    <t>道玄坂二丁目</t>
  </si>
  <si>
    <t>白鷺三丁目</t>
  </si>
  <si>
    <t>松庵一丁目</t>
  </si>
  <si>
    <t>南長崎一丁目</t>
  </si>
  <si>
    <t>滝野川二丁目</t>
  </si>
  <si>
    <t>西台三丁目</t>
  </si>
  <si>
    <t>春日町３丁目</t>
  </si>
  <si>
    <t>鹿浜一丁目</t>
  </si>
  <si>
    <t>新小岩四丁目</t>
  </si>
  <si>
    <t>清新町１丁目</t>
  </si>
  <si>
    <t>生麦五丁目</t>
  </si>
  <si>
    <t>菅田町</t>
  </si>
  <si>
    <t>若葉町１丁目</t>
  </si>
  <si>
    <t>新川町５丁目</t>
  </si>
  <si>
    <t>日野四丁目</t>
  </si>
  <si>
    <t>白根町</t>
  </si>
  <si>
    <t>氷取沢町</t>
  </si>
  <si>
    <t>富岡西五丁目</t>
  </si>
  <si>
    <t>樽町１丁目</t>
  </si>
  <si>
    <t>奈良五丁目</t>
  </si>
  <si>
    <t>中川中央一丁目</t>
  </si>
  <si>
    <t>神田須田町１丁目</t>
  </si>
  <si>
    <t>日本橋馬喰町２丁目</t>
  </si>
  <si>
    <t>東新橋一丁目</t>
  </si>
  <si>
    <t>蔵前二丁目</t>
  </si>
  <si>
    <t>東墨田三丁目</t>
  </si>
  <si>
    <t>扇橋一丁目</t>
  </si>
  <si>
    <t>大崎四丁目</t>
  </si>
  <si>
    <t>碑文谷三丁目</t>
  </si>
  <si>
    <t>西六郷三丁目</t>
  </si>
  <si>
    <t>駒沢公園</t>
  </si>
  <si>
    <t>南平台町</t>
  </si>
  <si>
    <t>本町１丁目</t>
  </si>
  <si>
    <t>松庵二丁目</t>
  </si>
  <si>
    <t>南長崎二丁目</t>
  </si>
  <si>
    <t>滝野川三丁目</t>
  </si>
  <si>
    <t>西台四丁目</t>
  </si>
  <si>
    <t>春日町４丁目</t>
  </si>
  <si>
    <t>鹿浜二丁目</t>
  </si>
  <si>
    <t>水元一丁目</t>
  </si>
  <si>
    <t>清新町２丁目</t>
  </si>
  <si>
    <t>扇島</t>
  </si>
  <si>
    <t>星野町</t>
  </si>
  <si>
    <t>若葉町２丁目</t>
  </si>
  <si>
    <t>真金町１丁目</t>
  </si>
  <si>
    <t>日野五丁目</t>
  </si>
  <si>
    <t>本宿町</t>
  </si>
  <si>
    <t>峰町</t>
  </si>
  <si>
    <t>富岡西六丁目</t>
  </si>
  <si>
    <t>樽町２丁目</t>
  </si>
  <si>
    <t>奈良町</t>
  </si>
  <si>
    <t>中川中央二丁目</t>
  </si>
  <si>
    <t>神田須田町２丁目</t>
  </si>
  <si>
    <t>日本橋箱崎町</t>
  </si>
  <si>
    <t>東新橋二丁目</t>
  </si>
  <si>
    <t>蔵前三丁目</t>
  </si>
  <si>
    <t>八広一丁目</t>
  </si>
  <si>
    <t>扇橋二丁目</t>
  </si>
  <si>
    <t>大崎五丁目</t>
  </si>
  <si>
    <t>碑文谷四丁目</t>
  </si>
  <si>
    <t>西六郷四丁目</t>
  </si>
  <si>
    <t>経堂一丁目</t>
  </si>
  <si>
    <t>幡ヶ谷一丁目</t>
  </si>
  <si>
    <t>本町２丁目</t>
  </si>
  <si>
    <t>松庵三丁目</t>
  </si>
  <si>
    <t>南長崎三丁目</t>
  </si>
  <si>
    <t>滝野川四丁目</t>
  </si>
  <si>
    <t>赤塚一丁目</t>
  </si>
  <si>
    <t>春日町５丁目</t>
  </si>
  <si>
    <t>鹿浜三丁目</t>
  </si>
  <si>
    <t>水元二丁目</t>
  </si>
  <si>
    <t>西一之江一丁目</t>
  </si>
  <si>
    <t>大黒ふ頭</t>
  </si>
  <si>
    <t>西寺尾一丁目</t>
  </si>
  <si>
    <t>若葉町３丁目</t>
  </si>
  <si>
    <t>真金町２丁目</t>
  </si>
  <si>
    <t>日野六丁目</t>
  </si>
  <si>
    <t>本村町</t>
  </si>
  <si>
    <t>鳳町</t>
  </si>
  <si>
    <t>富岡西七丁目</t>
  </si>
  <si>
    <t>樽町３丁目</t>
  </si>
  <si>
    <t>梅が丘</t>
  </si>
  <si>
    <t>仲町台一丁目</t>
  </si>
  <si>
    <t>神田西福田町</t>
  </si>
  <si>
    <t>日本橋浜町１丁目</t>
  </si>
  <si>
    <t>東麻布一丁目</t>
  </si>
  <si>
    <t>蔵前四丁目</t>
  </si>
  <si>
    <t>八広二丁目</t>
  </si>
  <si>
    <t>扇橋三丁目</t>
  </si>
  <si>
    <t>中延一丁目</t>
  </si>
  <si>
    <t>碑文谷五丁目</t>
  </si>
  <si>
    <t>西糀谷一丁目</t>
  </si>
  <si>
    <t>経堂二丁目</t>
  </si>
  <si>
    <t>幡ヶ谷二丁目</t>
  </si>
  <si>
    <t>本町３丁目</t>
  </si>
  <si>
    <t>上井草一丁目</t>
  </si>
  <si>
    <t>南長崎四丁目</t>
  </si>
  <si>
    <t>滝野川五丁目</t>
  </si>
  <si>
    <t>赤塚二丁目</t>
  </si>
  <si>
    <t>春日町６丁目</t>
  </si>
  <si>
    <t>鹿浜四丁目</t>
  </si>
  <si>
    <t>水元三丁目</t>
  </si>
  <si>
    <t>西一之江二丁目</t>
  </si>
  <si>
    <t>大黒町</t>
  </si>
  <si>
    <t>西寺尾二丁目</t>
  </si>
  <si>
    <t>寿町１丁目</t>
  </si>
  <si>
    <t>清水ケ丘</t>
  </si>
  <si>
    <t>日野七丁目</t>
  </si>
  <si>
    <t>万騎が原</t>
  </si>
  <si>
    <t>洋光台一丁目</t>
  </si>
  <si>
    <t>富岡東一丁目</t>
  </si>
  <si>
    <t>樽町４丁目</t>
  </si>
  <si>
    <t>美しが丘一丁目</t>
  </si>
  <si>
    <t>仲町台二丁目</t>
  </si>
  <si>
    <t>神田多町２丁目</t>
  </si>
  <si>
    <t>日本橋浜町２丁目</t>
  </si>
  <si>
    <t>東麻布二丁目</t>
  </si>
  <si>
    <t>台東一丁目</t>
  </si>
  <si>
    <t>八広三丁目</t>
  </si>
  <si>
    <t>大島一丁目</t>
  </si>
  <si>
    <t>中延二丁目</t>
  </si>
  <si>
    <t>碑文谷六丁目</t>
  </si>
  <si>
    <t>西糀谷二丁目</t>
  </si>
  <si>
    <t>経堂三丁目</t>
  </si>
  <si>
    <t>幡ヶ谷三丁目</t>
  </si>
  <si>
    <t>本町４丁目</t>
  </si>
  <si>
    <t>上井草二丁目</t>
  </si>
  <si>
    <t>南長崎五丁目</t>
  </si>
  <si>
    <t>滝野川六丁目</t>
  </si>
  <si>
    <t>赤塚三丁目</t>
  </si>
  <si>
    <t>小竹町１丁目</t>
  </si>
  <si>
    <t>鹿浜五丁目</t>
  </si>
  <si>
    <t>水元四丁目</t>
  </si>
  <si>
    <t>西一之江三丁目</t>
  </si>
  <si>
    <t>大東町</t>
  </si>
  <si>
    <t>西寺尾三丁目</t>
  </si>
  <si>
    <t>寿町２丁目</t>
  </si>
  <si>
    <t>西中町１丁目</t>
  </si>
  <si>
    <t>日野八丁目</t>
  </si>
  <si>
    <t>矢指町</t>
  </si>
  <si>
    <t>洋光台二丁目</t>
  </si>
  <si>
    <t>富岡東二丁目</t>
  </si>
  <si>
    <t>仲手原一丁目</t>
  </si>
  <si>
    <t>美しが丘二丁目</t>
  </si>
  <si>
    <t>仲町台三丁目</t>
  </si>
  <si>
    <t>神田淡路町１丁目</t>
  </si>
  <si>
    <t>日本橋浜町３丁目</t>
  </si>
  <si>
    <t>東麻布三丁目</t>
  </si>
  <si>
    <t>台東二丁目</t>
  </si>
  <si>
    <t>八広四丁目</t>
  </si>
  <si>
    <t>大島二丁目</t>
  </si>
  <si>
    <t>中延三丁目</t>
  </si>
  <si>
    <t>平町１丁目</t>
  </si>
  <si>
    <t>西糀谷三丁目</t>
  </si>
  <si>
    <t>経堂四丁目</t>
  </si>
  <si>
    <t>鉢山町</t>
  </si>
  <si>
    <t>本町５丁目</t>
  </si>
  <si>
    <t>上井草三丁目</t>
  </si>
  <si>
    <t>南長崎六丁目</t>
  </si>
  <si>
    <t>滝野川七丁目</t>
  </si>
  <si>
    <t>赤塚四丁目</t>
  </si>
  <si>
    <t>小竹町２丁目</t>
  </si>
  <si>
    <t>鹿浜六丁目</t>
  </si>
  <si>
    <t>水元五丁目</t>
  </si>
  <si>
    <t>西一之江四丁目</t>
  </si>
  <si>
    <t>仲通一丁目</t>
  </si>
  <si>
    <t>西寺尾四丁目</t>
  </si>
  <si>
    <t>寿町３丁目</t>
  </si>
  <si>
    <t>西中町２丁目</t>
  </si>
  <si>
    <t>日野九丁目</t>
  </si>
  <si>
    <t>洋光台三丁目</t>
  </si>
  <si>
    <t>富岡東三丁目</t>
  </si>
  <si>
    <t>仲手原二丁目</t>
  </si>
  <si>
    <t>美しが丘三丁目</t>
  </si>
  <si>
    <t>仲町台四丁目</t>
  </si>
  <si>
    <t>神田淡路町２丁目</t>
  </si>
  <si>
    <t>日本橋富沢町</t>
  </si>
  <si>
    <t>南青山一丁目</t>
  </si>
  <si>
    <t>台東三丁目</t>
  </si>
  <si>
    <t>八広五丁目</t>
  </si>
  <si>
    <t>大島三丁目</t>
  </si>
  <si>
    <t>中延四丁目</t>
  </si>
  <si>
    <t>平町２丁目</t>
  </si>
  <si>
    <t>西糀谷四丁目</t>
  </si>
  <si>
    <t>経堂五丁目</t>
  </si>
  <si>
    <t>富ヶ谷一丁目</t>
  </si>
  <si>
    <t>本町６丁目</t>
  </si>
  <si>
    <t>上井草四丁目</t>
  </si>
  <si>
    <t>北大塚一丁目</t>
  </si>
  <si>
    <t>中十条一丁目</t>
  </si>
  <si>
    <t>赤塚五丁目</t>
  </si>
  <si>
    <t>上石神井一丁目</t>
  </si>
  <si>
    <t>鹿浜七丁目</t>
  </si>
  <si>
    <t>水元公園</t>
  </si>
  <si>
    <t>西葛西一丁目</t>
  </si>
  <si>
    <t>仲通二丁目</t>
  </si>
  <si>
    <t>西神奈川一丁目</t>
  </si>
  <si>
    <t>寿町４丁目</t>
  </si>
  <si>
    <t>西中町３丁目</t>
  </si>
  <si>
    <t>日野中央一丁目</t>
  </si>
  <si>
    <t>洋光台四丁目</t>
  </si>
  <si>
    <t>富岡東四丁目</t>
  </si>
  <si>
    <t>鳥山町</t>
  </si>
  <si>
    <t>美しが丘四丁目</t>
  </si>
  <si>
    <t>仲町台五丁目</t>
  </si>
  <si>
    <t>神田鍛冶町３丁目</t>
  </si>
  <si>
    <t>日本橋堀留町１丁目</t>
  </si>
  <si>
    <t>南青山二丁目</t>
  </si>
  <si>
    <t>新宿七丁目</t>
  </si>
  <si>
    <t>台東四丁目</t>
  </si>
  <si>
    <t>八広六丁目</t>
  </si>
  <si>
    <t>大島四丁目</t>
  </si>
  <si>
    <t>中延五丁目</t>
  </si>
  <si>
    <t>目黒一丁目</t>
  </si>
  <si>
    <t>石川町１丁目</t>
  </si>
  <si>
    <t>弦巻一丁目</t>
  </si>
  <si>
    <t>富ヶ谷二丁目</t>
  </si>
  <si>
    <t>野方一丁目</t>
  </si>
  <si>
    <t>上荻一丁目</t>
  </si>
  <si>
    <t>北大塚二丁目</t>
  </si>
  <si>
    <t>中十条二丁目</t>
  </si>
  <si>
    <t>赤塚六丁目</t>
  </si>
  <si>
    <t>上石神井二丁目</t>
  </si>
  <si>
    <t>鹿浜八丁目</t>
  </si>
  <si>
    <t>西亀有一丁目</t>
  </si>
  <si>
    <t>西葛西二丁目</t>
  </si>
  <si>
    <t>仲通三丁目</t>
  </si>
  <si>
    <t>西神奈川二丁目</t>
  </si>
  <si>
    <t>住吉町１丁目</t>
  </si>
  <si>
    <t>西中町４丁目</t>
  </si>
  <si>
    <t>日野中央二丁目</t>
  </si>
  <si>
    <t>洋光台五丁目</t>
  </si>
  <si>
    <t>富岡東五丁目</t>
  </si>
  <si>
    <t>日吉一丁目</t>
  </si>
  <si>
    <t>美しが丘五丁目</t>
  </si>
  <si>
    <t>長坂</t>
  </si>
  <si>
    <t>神田東紺屋町</t>
  </si>
  <si>
    <t>日本橋堀留町２丁目</t>
  </si>
  <si>
    <t>南青山三丁目</t>
  </si>
  <si>
    <t>新小川町</t>
  </si>
  <si>
    <t>谷中一丁目</t>
  </si>
  <si>
    <t>文花一丁目</t>
  </si>
  <si>
    <t>大島五丁目</t>
  </si>
  <si>
    <t>中延六丁目</t>
  </si>
  <si>
    <t>目黒二丁目</t>
  </si>
  <si>
    <t>石川町２丁目</t>
  </si>
  <si>
    <t>弦巻二丁目</t>
  </si>
  <si>
    <t>野方二丁目</t>
  </si>
  <si>
    <t>上荻二丁目</t>
  </si>
  <si>
    <t>北大塚三丁目</t>
  </si>
  <si>
    <t>中十条三丁目</t>
  </si>
  <si>
    <t>赤塚七丁目</t>
  </si>
  <si>
    <t>上石神井三丁目</t>
  </si>
  <si>
    <t>舎人一丁目</t>
  </si>
  <si>
    <t>西亀有二丁目</t>
  </si>
  <si>
    <t>西葛西三丁目</t>
  </si>
  <si>
    <t>朝日町１丁目</t>
  </si>
  <si>
    <t>西神奈川三丁目</t>
  </si>
  <si>
    <t>住吉町２丁目</t>
  </si>
  <si>
    <t>前里町１丁目</t>
  </si>
  <si>
    <t>日野中央三丁目</t>
  </si>
  <si>
    <t>洋光台六丁目</t>
  </si>
  <si>
    <t>富岡東六丁目</t>
  </si>
  <si>
    <t>日吉二丁目</t>
  </si>
  <si>
    <t>美しが丘西一丁目</t>
  </si>
  <si>
    <t>東山田一丁目</t>
  </si>
  <si>
    <t>神田東松下町</t>
  </si>
  <si>
    <t>日本橋本石町１丁目</t>
  </si>
  <si>
    <t>南青山四丁目</t>
  </si>
  <si>
    <t>神楽河岸</t>
  </si>
  <si>
    <t>谷中二丁目</t>
  </si>
  <si>
    <t>文花二丁目</t>
  </si>
  <si>
    <t>大島六丁目</t>
  </si>
  <si>
    <t>東五反田一丁目</t>
  </si>
  <si>
    <t>目黒三丁目</t>
  </si>
  <si>
    <t>雪谷大塚町</t>
  </si>
  <si>
    <t>弦巻三丁目</t>
  </si>
  <si>
    <t>野方三丁目</t>
  </si>
  <si>
    <t>上荻三丁目</t>
  </si>
  <si>
    <t>目白一丁目</t>
  </si>
  <si>
    <t>中十条四丁目</t>
  </si>
  <si>
    <t>赤塚八丁目</t>
  </si>
  <si>
    <t>上石神井四丁目</t>
  </si>
  <si>
    <t>舎人二丁目</t>
  </si>
  <si>
    <t>西亀有三丁目</t>
  </si>
  <si>
    <t>西葛西四丁目</t>
  </si>
  <si>
    <t>朝日町２丁目</t>
  </si>
  <si>
    <t>西大口</t>
  </si>
  <si>
    <t>住吉町３丁目</t>
  </si>
  <si>
    <t>前里町２丁目</t>
  </si>
  <si>
    <t>日野南一丁目</t>
  </si>
  <si>
    <t>福浦一丁目</t>
  </si>
  <si>
    <t>日吉三丁目</t>
  </si>
  <si>
    <t>美しが丘西二丁目</t>
  </si>
  <si>
    <t>東山田二丁目</t>
  </si>
  <si>
    <t>神田美倉町</t>
  </si>
  <si>
    <t>日本橋本石町２丁目</t>
  </si>
  <si>
    <t>南青山五丁目</t>
  </si>
  <si>
    <t>神楽坂一丁目</t>
  </si>
  <si>
    <t>谷中三丁目</t>
  </si>
  <si>
    <t>文花三丁目</t>
  </si>
  <si>
    <t>大島七丁目</t>
  </si>
  <si>
    <t>東五反田二丁目</t>
  </si>
  <si>
    <t>目黒四丁目</t>
  </si>
  <si>
    <t>千鳥一丁目</t>
  </si>
  <si>
    <t>弦巻四丁目</t>
  </si>
  <si>
    <t>野方四丁目</t>
  </si>
  <si>
    <t>上荻四丁目</t>
  </si>
  <si>
    <t>目白二丁目</t>
  </si>
  <si>
    <t>中里一丁目</t>
  </si>
  <si>
    <t>赤塚新町１丁目</t>
  </si>
  <si>
    <t>上石神井南町</t>
  </si>
  <si>
    <t>舎人三丁目</t>
  </si>
  <si>
    <t>西亀有四丁目</t>
  </si>
  <si>
    <t>西葛西五丁目</t>
  </si>
  <si>
    <t>潮田町１丁目</t>
  </si>
  <si>
    <t>青木町</t>
  </si>
  <si>
    <t>住吉町４丁目</t>
  </si>
  <si>
    <t>前里町３丁目</t>
  </si>
  <si>
    <t>日野南二丁目</t>
  </si>
  <si>
    <t>福浦二丁目</t>
  </si>
  <si>
    <t>日吉四丁目</t>
  </si>
  <si>
    <t>美しが丘西三丁目</t>
  </si>
  <si>
    <t>東山田三丁目</t>
  </si>
  <si>
    <t>神田美土代町</t>
  </si>
  <si>
    <t>日本橋本石町３丁目</t>
  </si>
  <si>
    <t>南青山六丁目</t>
  </si>
  <si>
    <t>神楽坂二丁目</t>
  </si>
  <si>
    <t>谷中四丁目</t>
  </si>
  <si>
    <t>墨田一丁目</t>
  </si>
  <si>
    <t>大島八丁目</t>
  </si>
  <si>
    <t>東五反田三丁目</t>
  </si>
  <si>
    <t>目黒本町１丁目</t>
  </si>
  <si>
    <t>千鳥二丁目</t>
  </si>
  <si>
    <t>弦巻五丁目</t>
  </si>
  <si>
    <t>野方五丁目</t>
  </si>
  <si>
    <t>上高井戸一丁目</t>
  </si>
  <si>
    <t>目白三丁目</t>
  </si>
  <si>
    <t>中里二丁目</t>
  </si>
  <si>
    <t>赤塚新町２丁目</t>
  </si>
  <si>
    <t>西大泉一丁目</t>
  </si>
  <si>
    <t>舎人四丁目</t>
  </si>
  <si>
    <t>西新小岩一丁目</t>
  </si>
  <si>
    <t>西葛西六丁目</t>
  </si>
  <si>
    <t>潮田町２丁目</t>
  </si>
  <si>
    <t>千若町１丁目</t>
  </si>
  <si>
    <t>住吉町５丁目</t>
  </si>
  <si>
    <t>前里町４丁目</t>
  </si>
  <si>
    <t>日野南三丁目</t>
  </si>
  <si>
    <t>福浦三丁目</t>
  </si>
  <si>
    <t>日吉五丁目</t>
  </si>
  <si>
    <t>緑山</t>
  </si>
  <si>
    <t>東山田四丁目</t>
  </si>
  <si>
    <t>神田富山町</t>
  </si>
  <si>
    <t>日本橋本石町４丁目</t>
  </si>
  <si>
    <t>南青山七丁目</t>
  </si>
  <si>
    <t>神楽坂三丁目</t>
  </si>
  <si>
    <t>谷中五丁目</t>
  </si>
  <si>
    <t>墨田二丁目</t>
  </si>
  <si>
    <t>大島九丁目</t>
  </si>
  <si>
    <t>東五反田四丁目</t>
  </si>
  <si>
    <t>目黒本町２丁目</t>
  </si>
  <si>
    <t>千鳥三丁目</t>
  </si>
  <si>
    <t>豪徳寺一丁目</t>
  </si>
  <si>
    <t>野方六丁目</t>
  </si>
  <si>
    <t>上高井戸二丁目</t>
  </si>
  <si>
    <t>目白四丁目</t>
  </si>
  <si>
    <t>中里三丁目</t>
  </si>
  <si>
    <t>赤塚新町３丁目</t>
  </si>
  <si>
    <t>西大泉二丁目</t>
  </si>
  <si>
    <t>舎人五丁目</t>
  </si>
  <si>
    <t>西新小岩二丁目</t>
  </si>
  <si>
    <t>西葛西七丁目</t>
  </si>
  <si>
    <t>潮田町３丁目</t>
  </si>
  <si>
    <t>千若町２丁目</t>
  </si>
  <si>
    <t>住吉町６丁目</t>
  </si>
  <si>
    <t>大岡一丁目</t>
  </si>
  <si>
    <t>日野南四丁目</t>
  </si>
  <si>
    <t>平潟町</t>
  </si>
  <si>
    <t>日吉六丁目</t>
  </si>
  <si>
    <t>東山田町</t>
  </si>
  <si>
    <t>神田平河町</t>
  </si>
  <si>
    <t>日本橋本町１丁目</t>
  </si>
  <si>
    <t>南麻布一丁目</t>
  </si>
  <si>
    <t>神楽坂四丁目</t>
  </si>
  <si>
    <t>谷中六丁目</t>
  </si>
  <si>
    <t>墨田三丁目</t>
  </si>
  <si>
    <t>辰巳一丁目</t>
  </si>
  <si>
    <t>東五反田五丁目</t>
  </si>
  <si>
    <t>目黒本町３丁目</t>
  </si>
  <si>
    <t>多摩川一丁目</t>
  </si>
  <si>
    <t>豪徳寺二丁目</t>
  </si>
  <si>
    <t>弥生町１丁目</t>
  </si>
  <si>
    <t>上高井戸三丁目</t>
  </si>
  <si>
    <t>目白五丁目</t>
  </si>
  <si>
    <t>田端一丁目</t>
  </si>
  <si>
    <t>泉町</t>
  </si>
  <si>
    <t>西大泉三丁目</t>
  </si>
  <si>
    <t>舎人六丁目</t>
  </si>
  <si>
    <t>西新小岩三丁目</t>
  </si>
  <si>
    <t>西葛西八丁目</t>
  </si>
  <si>
    <t>潮田町４丁目</t>
  </si>
  <si>
    <t>千若町３丁目</t>
  </si>
  <si>
    <t>初音町１丁目</t>
  </si>
  <si>
    <t>大岡二丁目</t>
  </si>
  <si>
    <t>日野南五丁目</t>
  </si>
  <si>
    <t>並木一丁目</t>
  </si>
  <si>
    <t>日吉七丁目</t>
  </si>
  <si>
    <t>東方町</t>
  </si>
  <si>
    <t>神田北乗物町</t>
  </si>
  <si>
    <t>日本橋本町２丁目</t>
  </si>
  <si>
    <t>南麻布二丁目</t>
  </si>
  <si>
    <t>神楽坂五丁目</t>
  </si>
  <si>
    <t>谷中七丁目</t>
  </si>
  <si>
    <t>墨田四丁目</t>
  </si>
  <si>
    <t>辰巳二丁目</t>
  </si>
  <si>
    <t>東大井一丁目</t>
  </si>
  <si>
    <t>目黒本町４丁目</t>
  </si>
  <si>
    <t>多摩川二丁目</t>
  </si>
  <si>
    <t>桜一丁目</t>
  </si>
  <si>
    <t>弥生町２丁目</t>
  </si>
  <si>
    <t>成田西一丁目</t>
  </si>
  <si>
    <t>要町１丁目</t>
  </si>
  <si>
    <t>田端二丁目</t>
  </si>
  <si>
    <t>前野町１丁目</t>
  </si>
  <si>
    <t>西大泉四丁目</t>
  </si>
  <si>
    <t>舎人町</t>
  </si>
  <si>
    <t>西新小岩四丁目</t>
  </si>
  <si>
    <t>西篠崎一丁目</t>
  </si>
  <si>
    <t>佃野町</t>
  </si>
  <si>
    <t>初音町２丁目</t>
  </si>
  <si>
    <t>大岡三丁目</t>
  </si>
  <si>
    <t>日野南六丁目</t>
  </si>
  <si>
    <t>並木二丁目</t>
  </si>
  <si>
    <t>日吉本町１丁目</t>
  </si>
  <si>
    <t>南山田一丁目</t>
  </si>
  <si>
    <t>神田練塀町</t>
  </si>
  <si>
    <t>日本橋本町３丁目</t>
  </si>
  <si>
    <t>南麻布三丁目</t>
  </si>
  <si>
    <t>神楽坂六丁目</t>
  </si>
  <si>
    <t>池之端一丁目</t>
  </si>
  <si>
    <t>墨田五丁目</t>
  </si>
  <si>
    <t>辰巳三丁目</t>
  </si>
  <si>
    <t>東大井二丁目</t>
  </si>
  <si>
    <t>目黒本町５丁目</t>
  </si>
  <si>
    <t>大森西一丁目</t>
  </si>
  <si>
    <t>桜二丁目</t>
  </si>
  <si>
    <t>弥生町３丁目</t>
  </si>
  <si>
    <t>成田西二丁目</t>
  </si>
  <si>
    <t>要町２丁目</t>
  </si>
  <si>
    <t>田端三丁目</t>
  </si>
  <si>
    <t>前野町２丁目</t>
  </si>
  <si>
    <t>西大泉五丁目</t>
  </si>
  <si>
    <t>小台一丁目</t>
  </si>
  <si>
    <t>西新小岩五丁目</t>
  </si>
  <si>
    <t>西篠崎二丁目</t>
  </si>
  <si>
    <t>鶴見一丁目</t>
  </si>
  <si>
    <t>台町</t>
  </si>
  <si>
    <t>初音町３丁目</t>
  </si>
  <si>
    <t>大岡四丁目</t>
  </si>
  <si>
    <t>日野南七丁目</t>
  </si>
  <si>
    <t>並木三丁目</t>
  </si>
  <si>
    <t>日吉本町２丁目</t>
  </si>
  <si>
    <t>南山田二丁目</t>
  </si>
  <si>
    <t>神田和泉町</t>
  </si>
  <si>
    <t>日本橋本町４丁目</t>
  </si>
  <si>
    <t>南麻布四丁目</t>
  </si>
  <si>
    <t>須賀町</t>
  </si>
  <si>
    <t>池之端二丁目</t>
  </si>
  <si>
    <t>本所一丁目</t>
  </si>
  <si>
    <t>潮見一丁目</t>
  </si>
  <si>
    <t>東大井三丁目</t>
  </si>
  <si>
    <t>目黒本町６丁目</t>
  </si>
  <si>
    <t>大森西二丁目</t>
  </si>
  <si>
    <t>桜三丁目</t>
  </si>
  <si>
    <t>弥生町４丁目</t>
  </si>
  <si>
    <t>成田西三丁目</t>
  </si>
  <si>
    <t>要町３丁目</t>
  </si>
  <si>
    <t>田端四丁目</t>
  </si>
  <si>
    <t>前野町３丁目</t>
  </si>
  <si>
    <t>西大泉六丁目</t>
  </si>
  <si>
    <t>小台二丁目</t>
  </si>
  <si>
    <t>西水元一丁目</t>
  </si>
  <si>
    <t>西小岩一丁目</t>
  </si>
  <si>
    <t>鶴見二丁目</t>
  </si>
  <si>
    <t>大口仲町</t>
  </si>
  <si>
    <t>曙町１丁目</t>
  </si>
  <si>
    <t>大岡五丁目</t>
  </si>
  <si>
    <t>野庭町</t>
  </si>
  <si>
    <t>片吹</t>
  </si>
  <si>
    <t>日吉本町３丁目</t>
  </si>
  <si>
    <t>南山田三丁目</t>
  </si>
  <si>
    <t>西神田一丁目</t>
  </si>
  <si>
    <t>入船一丁目</t>
  </si>
  <si>
    <t>南麻布五丁目</t>
  </si>
  <si>
    <t>水道町</t>
  </si>
  <si>
    <t>池之端三丁目</t>
  </si>
  <si>
    <t>本所二丁目</t>
  </si>
  <si>
    <t>潮見二丁目</t>
  </si>
  <si>
    <t>東大井四丁目</t>
  </si>
  <si>
    <t>祐天寺一丁目</t>
  </si>
  <si>
    <t>大森西三丁目</t>
  </si>
  <si>
    <t>桜丘一丁目</t>
  </si>
  <si>
    <t>弥生町５丁目</t>
  </si>
  <si>
    <t>成田西四丁目</t>
  </si>
  <si>
    <t>田端五丁目</t>
  </si>
  <si>
    <t>前野町４丁目</t>
  </si>
  <si>
    <t>西大泉町</t>
  </si>
  <si>
    <t>新田一丁目</t>
  </si>
  <si>
    <t>西水元二丁目</t>
  </si>
  <si>
    <t>西小岩二丁目</t>
  </si>
  <si>
    <t>鶴見中央一丁目</t>
  </si>
  <si>
    <t>大口通</t>
  </si>
  <si>
    <t>曙町２丁目</t>
  </si>
  <si>
    <t>大橋町１丁目</t>
  </si>
  <si>
    <t>堀口</t>
  </si>
  <si>
    <t>日吉本町４丁目</t>
  </si>
  <si>
    <t>南山田町</t>
  </si>
  <si>
    <t>西神田二丁目</t>
  </si>
  <si>
    <t>入船二丁目</t>
  </si>
  <si>
    <t>白金一丁目</t>
  </si>
  <si>
    <t>西五軒町</t>
  </si>
  <si>
    <t>池之端四丁目</t>
  </si>
  <si>
    <t>本所三丁目</t>
  </si>
  <si>
    <t>冬木</t>
  </si>
  <si>
    <t>東大井五丁目</t>
  </si>
  <si>
    <t>祐天寺二丁目</t>
  </si>
  <si>
    <t>大森西四丁目</t>
  </si>
  <si>
    <t>桜丘二丁目</t>
  </si>
  <si>
    <t>弥生町６丁目</t>
  </si>
  <si>
    <t>成田東一丁目</t>
  </si>
  <si>
    <t>田端六丁目</t>
  </si>
  <si>
    <t>前野町５丁目</t>
  </si>
  <si>
    <t>石神井台一丁目</t>
  </si>
  <si>
    <t>新田二丁目</t>
  </si>
  <si>
    <t>西水元三丁目</t>
  </si>
  <si>
    <t>西小岩三丁目</t>
  </si>
  <si>
    <t>鶴見中央二丁目</t>
  </si>
  <si>
    <t>大野町</t>
  </si>
  <si>
    <t>曙町３丁目</t>
  </si>
  <si>
    <t>大橋町２丁目</t>
  </si>
  <si>
    <t>野島町</t>
  </si>
  <si>
    <t>日吉本町５丁目</t>
  </si>
  <si>
    <t>二の丸</t>
  </si>
  <si>
    <t>西神田三丁目</t>
  </si>
  <si>
    <t>入船三丁目</t>
  </si>
  <si>
    <t>白金二丁目</t>
  </si>
  <si>
    <t>西新宿一丁目</t>
  </si>
  <si>
    <t>鳥越一丁目</t>
  </si>
  <si>
    <t>本所四丁目</t>
  </si>
  <si>
    <t>東雲一丁目</t>
  </si>
  <si>
    <t>東大井六丁目</t>
  </si>
  <si>
    <t>緑が丘一丁目</t>
  </si>
  <si>
    <t>大森西五丁目</t>
  </si>
  <si>
    <t>桜丘三丁目</t>
  </si>
  <si>
    <t>成田東二丁目</t>
  </si>
  <si>
    <t>田端新町１丁目</t>
  </si>
  <si>
    <t>前野町６丁目</t>
  </si>
  <si>
    <t>石神井台二丁目</t>
  </si>
  <si>
    <t>新田三丁目</t>
  </si>
  <si>
    <t>西水元四丁目</t>
  </si>
  <si>
    <t>西小岩四丁目</t>
  </si>
  <si>
    <t>鶴見中央三丁目</t>
  </si>
  <si>
    <t>沢渡</t>
  </si>
  <si>
    <t>曙町４丁目</t>
  </si>
  <si>
    <t>大橋町３丁目</t>
  </si>
  <si>
    <t>柳町</t>
  </si>
  <si>
    <t>日吉本町６丁目</t>
  </si>
  <si>
    <t>富士見が丘</t>
  </si>
  <si>
    <t>千代田</t>
  </si>
  <si>
    <t>八重洲一丁目</t>
  </si>
  <si>
    <t>白金三丁目</t>
  </si>
  <si>
    <t>西新宿二丁目</t>
  </si>
  <si>
    <t>鳥越二丁目</t>
  </si>
  <si>
    <t>立花一丁目</t>
  </si>
  <si>
    <t>東雲二丁目</t>
  </si>
  <si>
    <t>東中延一丁目</t>
  </si>
  <si>
    <t>緑が丘二丁目</t>
  </si>
  <si>
    <t>大森西六丁目</t>
  </si>
  <si>
    <t>桜丘四丁目</t>
  </si>
  <si>
    <t>成田東三丁目</t>
  </si>
  <si>
    <t>田端新町２丁目</t>
  </si>
  <si>
    <t>双葉町</t>
  </si>
  <si>
    <t>石神井台三丁目</t>
  </si>
  <si>
    <t>神明一丁目</t>
  </si>
  <si>
    <t>西水元五丁目</t>
  </si>
  <si>
    <t>西小岩五丁目</t>
  </si>
  <si>
    <t>鶴見中央四丁目</t>
  </si>
  <si>
    <t>中丸</t>
  </si>
  <si>
    <t>曙町５丁目</t>
  </si>
  <si>
    <t>中村町１丁目</t>
  </si>
  <si>
    <t>六浦一丁目</t>
  </si>
  <si>
    <t>富士塚一丁目</t>
  </si>
  <si>
    <t>平台</t>
  </si>
  <si>
    <t>大手町１丁目</t>
  </si>
  <si>
    <t>八重洲二丁目</t>
  </si>
  <si>
    <t>白金四丁目</t>
  </si>
  <si>
    <t>西新宿三丁目</t>
  </si>
  <si>
    <t>東上野一丁目</t>
  </si>
  <si>
    <t>立花二丁目</t>
  </si>
  <si>
    <t>東砂一丁目</t>
  </si>
  <si>
    <t>東中延二丁目</t>
  </si>
  <si>
    <t>緑が丘三丁目</t>
  </si>
  <si>
    <t>大森西七丁目</t>
  </si>
  <si>
    <t>桜丘五丁目</t>
  </si>
  <si>
    <t>成田東四丁目</t>
  </si>
  <si>
    <t>田端新町３丁目</t>
  </si>
  <si>
    <t>相生町</t>
  </si>
  <si>
    <t>石神井台四丁目</t>
  </si>
  <si>
    <t>神明二丁目</t>
  </si>
  <si>
    <t>西水元六丁目</t>
  </si>
  <si>
    <t>西小松川町</t>
  </si>
  <si>
    <t>鶴見中央五丁目</t>
  </si>
  <si>
    <t>鳥越</t>
  </si>
  <si>
    <t>小港町</t>
  </si>
  <si>
    <t>中村町２丁目</t>
  </si>
  <si>
    <t>六浦二丁目</t>
  </si>
  <si>
    <t>富士塚二丁目</t>
  </si>
  <si>
    <t>北山田一丁目</t>
  </si>
  <si>
    <t>大手町２丁目</t>
  </si>
  <si>
    <t>八丁堀一丁目</t>
  </si>
  <si>
    <t>白金五丁目</t>
  </si>
  <si>
    <t>西新宿四丁目</t>
  </si>
  <si>
    <t>東上野二丁目</t>
  </si>
  <si>
    <t>立花三丁目</t>
  </si>
  <si>
    <t>東砂二丁目</t>
  </si>
  <si>
    <t>東八潮</t>
  </si>
  <si>
    <t>大森中一丁目</t>
  </si>
  <si>
    <t>桜上水一丁目</t>
  </si>
  <si>
    <t>成田東五丁目</t>
  </si>
  <si>
    <t>東十条一丁目</t>
  </si>
  <si>
    <t>大原町</t>
  </si>
  <si>
    <t>石神井台五丁目</t>
  </si>
  <si>
    <t>神明三丁目</t>
  </si>
  <si>
    <t>青戸一丁目</t>
  </si>
  <si>
    <t>西瑞江一丁目</t>
  </si>
  <si>
    <t>東寺尾一丁目</t>
  </si>
  <si>
    <t>鶴屋町１丁目</t>
  </si>
  <si>
    <t>小港町１丁目</t>
  </si>
  <si>
    <t>中村町３丁目</t>
  </si>
  <si>
    <t>六浦三丁目</t>
  </si>
  <si>
    <t>北新横浜一丁目</t>
  </si>
  <si>
    <t>北山田二丁目</t>
  </si>
  <si>
    <t>鍛冶町１丁目</t>
  </si>
  <si>
    <t>八丁堀二丁目</t>
  </si>
  <si>
    <t>白金六丁目</t>
  </si>
  <si>
    <t>西新宿五丁目</t>
  </si>
  <si>
    <t>東上野三丁目</t>
  </si>
  <si>
    <t>立花四丁目</t>
  </si>
  <si>
    <t>東砂三丁目</t>
  </si>
  <si>
    <t>東品川一丁目</t>
  </si>
  <si>
    <t>大森中二丁目</t>
  </si>
  <si>
    <t>桜上水二丁目</t>
  </si>
  <si>
    <t>清水一丁目</t>
  </si>
  <si>
    <t>東十条二丁目</t>
  </si>
  <si>
    <t>大山金井町</t>
  </si>
  <si>
    <t>石神井台六丁目</t>
  </si>
  <si>
    <t>神明南一丁目</t>
  </si>
  <si>
    <t>青戸二丁目</t>
  </si>
  <si>
    <t>西瑞江二丁目</t>
  </si>
  <si>
    <t>東寺尾二丁目</t>
  </si>
  <si>
    <t>鶴屋町２丁目</t>
  </si>
  <si>
    <t>小港町２丁目</t>
  </si>
  <si>
    <t>中村町４丁目</t>
  </si>
  <si>
    <t>六浦四丁目</t>
  </si>
  <si>
    <t>北新横浜二丁目</t>
  </si>
  <si>
    <t>北山田三丁目</t>
  </si>
  <si>
    <t>鍛冶町２丁目</t>
  </si>
  <si>
    <t>八丁堀三丁目</t>
  </si>
  <si>
    <t>白金台一丁目</t>
  </si>
  <si>
    <t>西新宿六丁目</t>
  </si>
  <si>
    <t>東上野四丁目</t>
  </si>
  <si>
    <t>立花五丁目</t>
  </si>
  <si>
    <t>東砂四丁目</t>
  </si>
  <si>
    <t>東品川二丁目</t>
  </si>
  <si>
    <t>大森中三丁目</t>
  </si>
  <si>
    <t>桜上水三丁目</t>
  </si>
  <si>
    <t>清水二丁目</t>
  </si>
  <si>
    <t>東十条三丁目</t>
  </si>
  <si>
    <t>大山西町</t>
  </si>
  <si>
    <t>石神井台七丁目</t>
  </si>
  <si>
    <t>神明南二丁目</t>
  </si>
  <si>
    <t>青戸三丁目</t>
  </si>
  <si>
    <t>西瑞江三丁目</t>
  </si>
  <si>
    <t>東寺尾三丁目</t>
  </si>
  <si>
    <t>鶴屋町３丁目</t>
  </si>
  <si>
    <t>小港町３丁目</t>
  </si>
  <si>
    <t>中村町５丁目</t>
  </si>
  <si>
    <t>六浦五丁目</t>
  </si>
  <si>
    <t>箕輪町１丁目</t>
  </si>
  <si>
    <t>北山田四丁目</t>
  </si>
  <si>
    <t>東神田一丁目</t>
  </si>
  <si>
    <t>八丁堀四丁目</t>
  </si>
  <si>
    <t>白金台二丁目</t>
  </si>
  <si>
    <t>西新宿七丁目</t>
  </si>
  <si>
    <t>東上野五丁目</t>
  </si>
  <si>
    <t>立花六丁目</t>
  </si>
  <si>
    <t>東砂五丁目</t>
  </si>
  <si>
    <t>東品川三丁目</t>
  </si>
  <si>
    <t>大森東一丁目</t>
  </si>
  <si>
    <t>桜上水四丁目</t>
  </si>
  <si>
    <t>清水三丁目</t>
  </si>
  <si>
    <t>東十条四丁目</t>
  </si>
  <si>
    <t>石神井台八丁目</t>
  </si>
  <si>
    <t>西綾瀬一丁目</t>
  </si>
  <si>
    <t>青戸四丁目</t>
  </si>
  <si>
    <t>西瑞江四丁目</t>
  </si>
  <si>
    <t>東寺尾四丁目</t>
  </si>
  <si>
    <t>東神奈川一丁目</t>
  </si>
  <si>
    <t>松影町１丁目</t>
  </si>
  <si>
    <t>中島町１丁目</t>
  </si>
  <si>
    <t>六浦町</t>
  </si>
  <si>
    <t>箕輪町２丁目</t>
  </si>
  <si>
    <t>北山田五丁目</t>
  </si>
  <si>
    <t>東神田二丁目</t>
  </si>
  <si>
    <t>浜離宮庭園</t>
  </si>
  <si>
    <t>白金台三丁目</t>
  </si>
  <si>
    <t>西新宿八丁目</t>
  </si>
  <si>
    <t>東上野六丁目</t>
  </si>
  <si>
    <t>立川一丁目</t>
  </si>
  <si>
    <t>東砂六丁目</t>
  </si>
  <si>
    <t>東品川四丁目</t>
  </si>
  <si>
    <t>大森東二丁目</t>
  </si>
  <si>
    <t>桜上水五丁目</t>
  </si>
  <si>
    <t>西荻南一丁目</t>
  </si>
  <si>
    <t>東十条五丁目</t>
  </si>
  <si>
    <t>大山東町</t>
  </si>
  <si>
    <t>石神井町１丁目</t>
  </si>
  <si>
    <t>西綾瀬二丁目</t>
  </si>
  <si>
    <t>青戸五丁目</t>
  </si>
  <si>
    <t>西瑞江五丁目</t>
  </si>
  <si>
    <t>東寺尾五丁目</t>
  </si>
  <si>
    <t>東神奈川二丁目</t>
  </si>
  <si>
    <t>松影町２丁目</t>
  </si>
  <si>
    <t>中島町２丁目</t>
  </si>
  <si>
    <t>六浦東一丁目</t>
  </si>
  <si>
    <t>箕輪町３丁目</t>
  </si>
  <si>
    <t>北山田六丁目</t>
  </si>
  <si>
    <t>東神田三丁目</t>
  </si>
  <si>
    <t>豊海町</t>
  </si>
  <si>
    <t>白金台四丁目</t>
  </si>
  <si>
    <t>西早稲田一丁目</t>
  </si>
  <si>
    <t>東浅草一丁目</t>
  </si>
  <si>
    <t>立川二丁目</t>
  </si>
  <si>
    <t>東砂七丁目</t>
  </si>
  <si>
    <t>東品川五丁目</t>
  </si>
  <si>
    <t>大森東三丁目</t>
  </si>
  <si>
    <t>桜新町１丁目</t>
  </si>
  <si>
    <t>西荻南二丁目</t>
  </si>
  <si>
    <t>東十条六丁目</t>
  </si>
  <si>
    <t>大谷口一丁目</t>
  </si>
  <si>
    <t>石神井町２丁目</t>
  </si>
  <si>
    <t>西綾瀬三丁目</t>
  </si>
  <si>
    <t>青戸六丁目</t>
  </si>
  <si>
    <t>船堀一丁目</t>
  </si>
  <si>
    <t>東寺尾六丁目</t>
  </si>
  <si>
    <t>二ツ谷町</t>
  </si>
  <si>
    <t>松影町３丁目</t>
  </si>
  <si>
    <t>中島町３丁目</t>
  </si>
  <si>
    <t>六浦東二丁目</t>
  </si>
  <si>
    <t>大倉山一丁目</t>
  </si>
  <si>
    <t>北山田七丁目</t>
  </si>
  <si>
    <t>内幸町１丁目</t>
  </si>
  <si>
    <t>湊一丁目</t>
  </si>
  <si>
    <t>白金台五丁目</t>
  </si>
  <si>
    <t>西早稲田二丁目</t>
  </si>
  <si>
    <t>東浅草二丁目</t>
  </si>
  <si>
    <t>立川三丁目</t>
  </si>
  <si>
    <t>東砂八丁目</t>
  </si>
  <si>
    <t>南大井一丁目</t>
  </si>
  <si>
    <t>大森東四丁目</t>
  </si>
  <si>
    <t>桜新町２丁目</t>
  </si>
  <si>
    <t>西荻南三丁目</t>
  </si>
  <si>
    <t>東田端一丁目</t>
  </si>
  <si>
    <t>大谷口二丁目</t>
  </si>
  <si>
    <t>石神井町３丁目</t>
  </si>
  <si>
    <t>西綾瀬四丁目</t>
  </si>
  <si>
    <t>青戸七丁目</t>
  </si>
  <si>
    <t>船堀二丁目</t>
  </si>
  <si>
    <t>東寺尾中台</t>
  </si>
  <si>
    <t>二本榎</t>
  </si>
  <si>
    <t>松影町４丁目</t>
  </si>
  <si>
    <t>中島町４丁目</t>
  </si>
  <si>
    <t>六浦東三丁目</t>
  </si>
  <si>
    <t>大倉山二丁目</t>
  </si>
  <si>
    <t>内幸町２丁目</t>
  </si>
  <si>
    <t>湊二丁目</t>
  </si>
  <si>
    <t>浜松町１丁目</t>
  </si>
  <si>
    <t>西早稲田三丁目</t>
  </si>
  <si>
    <t>日本堤一丁目</t>
  </si>
  <si>
    <t>立川四丁目</t>
  </si>
  <si>
    <t>東陽一丁目</t>
  </si>
  <si>
    <t>南大井二丁目</t>
  </si>
  <si>
    <t>大森東五丁目</t>
  </si>
  <si>
    <t>三軒茶屋一丁目</t>
  </si>
  <si>
    <t>西荻南四丁目</t>
  </si>
  <si>
    <t>東田端二丁目</t>
  </si>
  <si>
    <t>大谷口上町</t>
  </si>
  <si>
    <t>石神井町４丁目</t>
  </si>
  <si>
    <t>西伊興一丁目</t>
  </si>
  <si>
    <t>青戸八丁目</t>
  </si>
  <si>
    <t>船堀三丁目</t>
  </si>
  <si>
    <t>東寺尾東台</t>
  </si>
  <si>
    <t>入江一丁目</t>
  </si>
  <si>
    <t>上野町１丁目</t>
  </si>
  <si>
    <t>六浦南一丁目</t>
  </si>
  <si>
    <t>大倉山三丁目</t>
  </si>
  <si>
    <t>内神田一丁目</t>
  </si>
  <si>
    <t>湊三丁目</t>
  </si>
  <si>
    <t>浜松町２丁目</t>
  </si>
  <si>
    <t>西落合一丁目</t>
  </si>
  <si>
    <t>日本堤二丁目</t>
  </si>
  <si>
    <t>両国一丁目</t>
  </si>
  <si>
    <t>東陽二丁目</t>
  </si>
  <si>
    <t>南大井三丁目</t>
  </si>
  <si>
    <t>大森南一丁目</t>
  </si>
  <si>
    <t>三軒茶屋二丁目</t>
  </si>
  <si>
    <t>西荻北一丁目</t>
  </si>
  <si>
    <t>浮間一丁目</t>
  </si>
  <si>
    <t>大谷口北町</t>
  </si>
  <si>
    <t>石神井町５丁目</t>
  </si>
  <si>
    <t>西伊興二丁目</t>
  </si>
  <si>
    <t>東金町１丁目</t>
  </si>
  <si>
    <t>船堀四丁目</t>
  </si>
  <si>
    <t>東寺尾北台</t>
  </si>
  <si>
    <t>入江二丁目</t>
  </si>
  <si>
    <t>上野町２丁目</t>
  </si>
  <si>
    <t>六浦南二丁目</t>
  </si>
  <si>
    <t>大倉山四丁目</t>
  </si>
  <si>
    <t>内神田二丁目</t>
  </si>
  <si>
    <t>明石町</t>
  </si>
  <si>
    <t>北青山一丁目</t>
  </si>
  <si>
    <t>西落合二丁目</t>
  </si>
  <si>
    <t>入谷一丁目</t>
  </si>
  <si>
    <t>両国二丁目</t>
  </si>
  <si>
    <t>東陽三丁目</t>
  </si>
  <si>
    <t>南大井四丁目</t>
  </si>
  <si>
    <t>大森南二丁目</t>
  </si>
  <si>
    <t>三宿一丁目</t>
  </si>
  <si>
    <t>西荻北二丁目</t>
  </si>
  <si>
    <t>浮間二丁目</t>
  </si>
  <si>
    <t>大門</t>
  </si>
  <si>
    <t>石神井町６丁目</t>
  </si>
  <si>
    <t>西伊興三丁目</t>
  </si>
  <si>
    <t>東金町２丁目</t>
  </si>
  <si>
    <t>船堀五丁目</t>
  </si>
  <si>
    <t>馬場一丁目</t>
  </si>
  <si>
    <t>白楽</t>
  </si>
  <si>
    <t>上野町３丁目</t>
  </si>
  <si>
    <t>六浦南三丁目</t>
  </si>
  <si>
    <t>大倉山五丁目</t>
  </si>
  <si>
    <t>内神田三丁目</t>
  </si>
  <si>
    <t>北青山二丁目</t>
  </si>
  <si>
    <t>西落合三丁目</t>
  </si>
  <si>
    <t>入谷二丁目</t>
  </si>
  <si>
    <t>両国三丁目</t>
  </si>
  <si>
    <t>東陽四丁目</t>
  </si>
  <si>
    <t>南大井五丁目</t>
  </si>
  <si>
    <t>大森南三丁目</t>
  </si>
  <si>
    <t>三宿二丁目</t>
  </si>
  <si>
    <t>西荻北三丁目</t>
  </si>
  <si>
    <t>浮間三丁目</t>
  </si>
  <si>
    <t>大和町</t>
  </si>
  <si>
    <t>石神井町７丁目</t>
  </si>
  <si>
    <t>西伊興四丁目</t>
  </si>
  <si>
    <t>東金町３丁目</t>
  </si>
  <si>
    <t>船堀六丁目</t>
  </si>
  <si>
    <t>馬場二丁目</t>
  </si>
  <si>
    <t>白幡向町</t>
  </si>
  <si>
    <t>上野町４丁目</t>
  </si>
  <si>
    <t>中里四丁目</t>
  </si>
  <si>
    <t>六浦南四丁目</t>
  </si>
  <si>
    <t>大倉山六丁目</t>
  </si>
  <si>
    <t>二番町</t>
  </si>
  <si>
    <t>北青山三丁目</t>
  </si>
  <si>
    <t>西落合四丁目</t>
  </si>
  <si>
    <t>北上野一丁目</t>
  </si>
  <si>
    <t>両国四丁目</t>
  </si>
  <si>
    <t>東陽五丁目</t>
  </si>
  <si>
    <t>南大井六丁目</t>
  </si>
  <si>
    <t>大森南四丁目</t>
  </si>
  <si>
    <t>若林一丁目</t>
  </si>
  <si>
    <t>西荻北四丁目</t>
  </si>
  <si>
    <t>浮間四丁目</t>
  </si>
  <si>
    <t>中丸町</t>
  </si>
  <si>
    <t>石神井町８丁目</t>
  </si>
  <si>
    <t>西伊興町</t>
  </si>
  <si>
    <t>東金町４丁目</t>
  </si>
  <si>
    <t>船堀七丁目</t>
  </si>
  <si>
    <t>馬場三丁目</t>
  </si>
  <si>
    <t>白幡上町</t>
  </si>
  <si>
    <t>常盤町１丁目</t>
  </si>
  <si>
    <t>中里町</t>
  </si>
  <si>
    <t>六浦南五丁目</t>
  </si>
  <si>
    <t>大倉山七丁目</t>
  </si>
  <si>
    <t>日比谷公園</t>
  </si>
  <si>
    <t>麻布永坂町</t>
  </si>
  <si>
    <t>赤城下町</t>
  </si>
  <si>
    <t>北上野二丁目</t>
  </si>
  <si>
    <t>緑一丁目</t>
  </si>
  <si>
    <t>東陽六丁目</t>
  </si>
  <si>
    <t>南品川一丁目</t>
  </si>
  <si>
    <t>大森南五丁目</t>
  </si>
  <si>
    <t>若林二丁目</t>
  </si>
  <si>
    <t>西荻北五丁目</t>
  </si>
  <si>
    <t>浮間五丁目</t>
  </si>
  <si>
    <t>中台一丁目</t>
  </si>
  <si>
    <t>早宮一丁目</t>
  </si>
  <si>
    <t>西加平一丁目</t>
  </si>
  <si>
    <t>東金町５丁目</t>
  </si>
  <si>
    <t>大杉一丁目</t>
  </si>
  <si>
    <t>馬場四丁目</t>
  </si>
  <si>
    <t>白幡西町</t>
  </si>
  <si>
    <t>常盤町２丁目</t>
  </si>
  <si>
    <t>通町１丁目</t>
  </si>
  <si>
    <t>隼町</t>
  </si>
  <si>
    <t>麻布十番一丁目</t>
  </si>
  <si>
    <t>赤城元町</t>
  </si>
  <si>
    <t>柳橋一丁目</t>
  </si>
  <si>
    <t>緑二丁目</t>
  </si>
  <si>
    <t>東陽七丁目</t>
  </si>
  <si>
    <t>南品川二丁目</t>
  </si>
  <si>
    <t>大森北一丁目</t>
  </si>
  <si>
    <t>若林三丁目</t>
  </si>
  <si>
    <t>善福寺一丁目</t>
  </si>
  <si>
    <t>豊島一丁目</t>
  </si>
  <si>
    <t>中台二丁目</t>
  </si>
  <si>
    <t>早宮二丁目</t>
  </si>
  <si>
    <t>西加平二丁目</t>
  </si>
  <si>
    <t>東金町６丁目</t>
  </si>
  <si>
    <t>大杉二丁目</t>
  </si>
  <si>
    <t>馬場五丁目</t>
  </si>
  <si>
    <t>白幡仲町</t>
  </si>
  <si>
    <t>常盤町３丁目</t>
  </si>
  <si>
    <t>通町２丁目</t>
  </si>
  <si>
    <t>飯田橋一丁目</t>
  </si>
  <si>
    <t>麻布十番二丁目</t>
  </si>
  <si>
    <t>早稲田町</t>
  </si>
  <si>
    <t>柳橋二丁目</t>
  </si>
  <si>
    <t>緑三丁目</t>
  </si>
  <si>
    <t>南砂一丁目</t>
  </si>
  <si>
    <t>南品川三丁目</t>
  </si>
  <si>
    <t>大森北二丁目</t>
  </si>
  <si>
    <t>若林四丁目</t>
  </si>
  <si>
    <t>善福寺二丁目</t>
  </si>
  <si>
    <t>豊島二丁目</t>
  </si>
  <si>
    <t>中台三丁目</t>
  </si>
  <si>
    <t>早宮三丁目</t>
  </si>
  <si>
    <t>西新井一丁目</t>
  </si>
  <si>
    <t>東金町７丁目</t>
  </si>
  <si>
    <t>大杉三丁目</t>
  </si>
  <si>
    <t>馬場六丁目</t>
  </si>
  <si>
    <t>白幡町</t>
  </si>
  <si>
    <t>常盤町４丁目</t>
  </si>
  <si>
    <t>通町３丁目</t>
  </si>
  <si>
    <t>飯田橋二丁目</t>
  </si>
  <si>
    <t>麻布十番三丁目</t>
  </si>
  <si>
    <t>早稲田鶴巻町</t>
  </si>
  <si>
    <t>雷門一丁目</t>
  </si>
  <si>
    <t>緑四丁目</t>
  </si>
  <si>
    <t>南砂二丁目</t>
  </si>
  <si>
    <t>南品川四丁目</t>
  </si>
  <si>
    <t>大森北三丁目</t>
  </si>
  <si>
    <t>若林五丁目</t>
  </si>
  <si>
    <t>善福寺三丁目</t>
  </si>
  <si>
    <t>豊島三丁目</t>
  </si>
  <si>
    <t>中板橋</t>
  </si>
  <si>
    <t>早宮四丁目</t>
  </si>
  <si>
    <t>西新井二丁目</t>
  </si>
  <si>
    <t>東金町８丁目</t>
  </si>
  <si>
    <t>大杉四丁目</t>
  </si>
  <si>
    <t>馬場七丁目</t>
  </si>
  <si>
    <t>白幡東町</t>
  </si>
  <si>
    <t>常盤町５丁目</t>
  </si>
  <si>
    <t>通町４丁目</t>
  </si>
  <si>
    <t>飯田橋三丁目</t>
  </si>
  <si>
    <t>麻布十番四丁目</t>
  </si>
  <si>
    <t>早稲田南町</t>
  </si>
  <si>
    <t>雷門二丁目</t>
  </si>
  <si>
    <t>南砂三丁目</t>
  </si>
  <si>
    <t>南品川五丁目</t>
  </si>
  <si>
    <t>大森北四丁目</t>
  </si>
  <si>
    <t>松原一丁目</t>
  </si>
  <si>
    <t>善福寺四丁目</t>
  </si>
  <si>
    <t>豊島四丁目</t>
  </si>
  <si>
    <t>仲宿</t>
  </si>
  <si>
    <t>大泉学園町１丁目</t>
  </si>
  <si>
    <t>西新井三丁目</t>
  </si>
  <si>
    <t>東四つ木一丁目</t>
  </si>
  <si>
    <t>大杉五丁目</t>
  </si>
  <si>
    <t>浜町１丁目</t>
  </si>
  <si>
    <t>白幡南町</t>
  </si>
  <si>
    <t>常盤町６丁目</t>
  </si>
  <si>
    <t>唐沢</t>
  </si>
  <si>
    <t>飯田橋四丁目</t>
  </si>
  <si>
    <t>麻布台一丁目</t>
  </si>
  <si>
    <t>袋町</t>
  </si>
  <si>
    <t>竜泉一丁目</t>
  </si>
  <si>
    <t>南砂四丁目</t>
  </si>
  <si>
    <t>南品川六丁目</t>
  </si>
  <si>
    <t>大森北五丁目</t>
  </si>
  <si>
    <t>松原二丁目</t>
  </si>
  <si>
    <t>大宮一丁目</t>
  </si>
  <si>
    <t>豊島五丁目</t>
  </si>
  <si>
    <t>仲町</t>
  </si>
  <si>
    <t>大泉学園町２丁目</t>
  </si>
  <si>
    <t>西新井四丁目</t>
  </si>
  <si>
    <t>東四つ木二丁目</t>
  </si>
  <si>
    <t>谷河内一丁目</t>
  </si>
  <si>
    <t>浜町２丁目</t>
  </si>
  <si>
    <t>反町１丁目</t>
  </si>
  <si>
    <t>新港一丁目</t>
  </si>
  <si>
    <t>東蒔田町</t>
  </si>
  <si>
    <t>富士見一丁目</t>
  </si>
  <si>
    <t>麻布台二丁目</t>
  </si>
  <si>
    <t>竜泉二丁目</t>
  </si>
  <si>
    <t>南砂五丁目</t>
  </si>
  <si>
    <t>二葉一丁目</t>
  </si>
  <si>
    <t>大森北六丁目</t>
  </si>
  <si>
    <t>松原三丁目</t>
  </si>
  <si>
    <t>大宮二丁目</t>
  </si>
  <si>
    <t>豊島六丁目</t>
  </si>
  <si>
    <t>東坂下一丁目</t>
  </si>
  <si>
    <t>大泉学園町３丁目</t>
  </si>
  <si>
    <t>西新井五丁目</t>
  </si>
  <si>
    <t>東四つ木三丁目</t>
  </si>
  <si>
    <t>谷河内二丁目</t>
  </si>
  <si>
    <t>平安町１丁目</t>
  </si>
  <si>
    <t>反町２丁目</t>
  </si>
  <si>
    <t>新港二丁目</t>
  </si>
  <si>
    <t>南吉田町１丁目</t>
  </si>
  <si>
    <t>富士見二丁目</t>
  </si>
  <si>
    <t>麻布台三丁目</t>
  </si>
  <si>
    <t>竜泉三丁目</t>
  </si>
  <si>
    <t>南砂六丁目</t>
  </si>
  <si>
    <t>二葉二丁目</t>
  </si>
  <si>
    <t>大森本町１丁目</t>
  </si>
  <si>
    <t>松原四丁目</t>
  </si>
  <si>
    <t>天沼一丁目</t>
  </si>
  <si>
    <t>豊島七丁目</t>
  </si>
  <si>
    <t>東坂下二丁目</t>
  </si>
  <si>
    <t>大泉学園町４丁目</t>
  </si>
  <si>
    <t>西新井六丁目</t>
  </si>
  <si>
    <t>東四つ木四丁目</t>
  </si>
  <si>
    <t>平安町２丁目</t>
  </si>
  <si>
    <t>反町３丁目</t>
  </si>
  <si>
    <t>新山下一丁目</t>
  </si>
  <si>
    <t>南吉田町２丁目</t>
  </si>
  <si>
    <t>平河町１丁目</t>
  </si>
  <si>
    <t>麻布狸穴町</t>
  </si>
  <si>
    <t>南砂七丁目</t>
  </si>
  <si>
    <t>二葉三丁目</t>
  </si>
  <si>
    <t>大森本町２丁目</t>
  </si>
  <si>
    <t>松原五丁目</t>
  </si>
  <si>
    <t>天沼二丁目</t>
  </si>
  <si>
    <t>豊島八丁目</t>
  </si>
  <si>
    <t>東山町</t>
  </si>
  <si>
    <t>大泉学園町５丁目</t>
  </si>
  <si>
    <t>西新井七丁目</t>
  </si>
  <si>
    <t>東新小岩一丁目</t>
  </si>
  <si>
    <t>弁天町</t>
  </si>
  <si>
    <t>反町４丁目</t>
  </si>
  <si>
    <t>新山下二丁目</t>
  </si>
  <si>
    <t>南吉田町３丁目</t>
  </si>
  <si>
    <t>平河町２丁目</t>
  </si>
  <si>
    <t>六本木一丁目</t>
  </si>
  <si>
    <t>大京町</t>
  </si>
  <si>
    <t>白河一丁目</t>
  </si>
  <si>
    <t>二葉四丁目</t>
  </si>
  <si>
    <t>池上一丁目</t>
  </si>
  <si>
    <t>松原六丁目</t>
  </si>
  <si>
    <t>天沼三丁目</t>
  </si>
  <si>
    <t>堀船一丁目</t>
  </si>
  <si>
    <t>東新町１丁目</t>
  </si>
  <si>
    <t>大泉学園町６丁目</t>
  </si>
  <si>
    <t>西新井栄町１丁目</t>
  </si>
  <si>
    <t>東新小岩二丁目</t>
  </si>
  <si>
    <t>豊岡町</t>
  </si>
  <si>
    <t>富家町</t>
  </si>
  <si>
    <t>新山下三丁目</t>
  </si>
  <si>
    <t>南吉田町４丁目</t>
  </si>
  <si>
    <t>北の丸公園</t>
  </si>
  <si>
    <t>六本木二丁目</t>
  </si>
  <si>
    <t>箪笥町</t>
  </si>
  <si>
    <t>白河二丁目</t>
  </si>
  <si>
    <t>八潮一丁目</t>
  </si>
  <si>
    <t>池上二丁目</t>
  </si>
  <si>
    <t>上祖師谷一丁目</t>
  </si>
  <si>
    <t>桃井一丁目</t>
  </si>
  <si>
    <t>堀船二丁目</t>
  </si>
  <si>
    <t>東新町２丁目</t>
  </si>
  <si>
    <t>大泉学園町７丁目</t>
  </si>
  <si>
    <t>西新井栄町２丁目</t>
  </si>
  <si>
    <t>東新小岩三丁目</t>
  </si>
  <si>
    <t>北寺尾一丁目</t>
  </si>
  <si>
    <t>平川町</t>
  </si>
  <si>
    <t>真砂町１丁目</t>
  </si>
  <si>
    <t>南吉田町５丁目</t>
  </si>
  <si>
    <t>有楽町１丁目</t>
  </si>
  <si>
    <t>六本木三丁目</t>
  </si>
  <si>
    <t>築地町</t>
  </si>
  <si>
    <t>白河三丁目</t>
  </si>
  <si>
    <t>八潮二丁目</t>
  </si>
  <si>
    <t>池上三丁目</t>
  </si>
  <si>
    <t>上祖師谷二丁目</t>
  </si>
  <si>
    <t>桃井二丁目</t>
  </si>
  <si>
    <t>堀船三丁目</t>
  </si>
  <si>
    <t>徳丸一丁目</t>
  </si>
  <si>
    <t>大泉学園町８丁目</t>
  </si>
  <si>
    <t>西新井栄町３丁目</t>
  </si>
  <si>
    <t>東新小岩四丁目</t>
  </si>
  <si>
    <t>中葛西一丁目</t>
  </si>
  <si>
    <t>北寺尾二丁目</t>
  </si>
  <si>
    <t>片倉一丁目</t>
  </si>
  <si>
    <t>真砂町２丁目</t>
  </si>
  <si>
    <t>南太田一丁目</t>
  </si>
  <si>
    <t>有楽町２丁目</t>
  </si>
  <si>
    <t>六本木四丁目</t>
  </si>
  <si>
    <t>筑土八幡町</t>
  </si>
  <si>
    <t>白河四丁目</t>
  </si>
  <si>
    <t>八潮三丁目</t>
  </si>
  <si>
    <t>池上四丁目</t>
  </si>
  <si>
    <t>上祖師谷三丁目</t>
  </si>
  <si>
    <t>桃井三丁目</t>
  </si>
  <si>
    <t>堀船四丁目</t>
  </si>
  <si>
    <t>徳丸二丁目</t>
  </si>
  <si>
    <t>大泉学園町９丁目</t>
  </si>
  <si>
    <t>西新井本町１丁目</t>
  </si>
  <si>
    <t>東新小岩五丁目</t>
  </si>
  <si>
    <t>中葛西二丁目</t>
  </si>
  <si>
    <t>北寺尾三丁目</t>
  </si>
  <si>
    <t>片倉二丁目</t>
  </si>
  <si>
    <t>真砂町３丁目</t>
  </si>
  <si>
    <t>南太田二丁目</t>
  </si>
  <si>
    <t>六番町</t>
  </si>
  <si>
    <t>六本木五丁目</t>
  </si>
  <si>
    <t>中井一丁目</t>
  </si>
  <si>
    <t>富岡一丁目</t>
  </si>
  <si>
    <t>八潮四丁目</t>
  </si>
  <si>
    <t>池上五丁目</t>
  </si>
  <si>
    <t>上祖師谷四丁目</t>
  </si>
  <si>
    <t>桃井四丁目</t>
  </si>
  <si>
    <t>徳丸三丁目</t>
  </si>
  <si>
    <t>大泉町１丁目</t>
  </si>
  <si>
    <t>西新井本町２丁目</t>
  </si>
  <si>
    <t>東新小岩六丁目</t>
  </si>
  <si>
    <t>中葛西三丁目</t>
  </si>
  <si>
    <t>北寺尾四丁目</t>
  </si>
  <si>
    <t>片倉三丁目</t>
  </si>
  <si>
    <t>真砂町４丁目</t>
  </si>
  <si>
    <t>南太田三丁目</t>
  </si>
  <si>
    <t>六本木六丁目</t>
  </si>
  <si>
    <t>中井二丁目</t>
  </si>
  <si>
    <t>富岡二丁目</t>
  </si>
  <si>
    <t>八潮五丁目</t>
  </si>
  <si>
    <t>池上六丁目</t>
  </si>
  <si>
    <t>上祖師谷五丁目</t>
  </si>
  <si>
    <t>南荻窪一丁目</t>
  </si>
  <si>
    <t>徳丸四丁目</t>
  </si>
  <si>
    <t>大泉町２丁目</t>
  </si>
  <si>
    <t>西新井本町３丁目</t>
  </si>
  <si>
    <t>東新小岩七丁目</t>
  </si>
  <si>
    <t>中葛西四丁目</t>
  </si>
  <si>
    <t>北寺尾五丁目</t>
  </si>
  <si>
    <t>片倉四丁目</t>
  </si>
  <si>
    <t>諏訪町</t>
  </si>
  <si>
    <t>南太田四丁目</t>
  </si>
  <si>
    <t>六本木七丁目</t>
  </si>
  <si>
    <t>中町</t>
  </si>
  <si>
    <t>福住一丁目</t>
  </si>
  <si>
    <t>平塚一丁目</t>
  </si>
  <si>
    <t>池上七丁目</t>
  </si>
  <si>
    <t>上祖師谷六丁目</t>
  </si>
  <si>
    <t>南荻窪二丁目</t>
  </si>
  <si>
    <t>徳丸五丁目</t>
  </si>
  <si>
    <t>大泉町３丁目</t>
  </si>
  <si>
    <t>西新井本町４丁目</t>
  </si>
  <si>
    <t>東新小岩八丁目</t>
  </si>
  <si>
    <t>中葛西五丁目</t>
  </si>
  <si>
    <t>北寺尾六丁目</t>
  </si>
  <si>
    <t>片倉五丁目</t>
  </si>
  <si>
    <t>西竹之丸</t>
  </si>
  <si>
    <t>二葉町１丁目</t>
  </si>
  <si>
    <t>台場一丁目</t>
  </si>
  <si>
    <t>中落合一丁目</t>
  </si>
  <si>
    <t>福住二丁目</t>
  </si>
  <si>
    <t>平塚二丁目</t>
  </si>
  <si>
    <t>池上八丁目</t>
  </si>
  <si>
    <t>上祖師谷七丁目</t>
  </si>
  <si>
    <t>南荻窪三丁目</t>
  </si>
  <si>
    <t>徳丸六丁目</t>
  </si>
  <si>
    <t>大泉町４丁目</t>
  </si>
  <si>
    <t>西新井本町５丁目</t>
  </si>
  <si>
    <t>東水元一丁目</t>
  </si>
  <si>
    <t>中葛西六丁目</t>
  </si>
  <si>
    <t>北寺尾七丁目</t>
  </si>
  <si>
    <t>宝町</t>
  </si>
  <si>
    <t>西之谷町</t>
  </si>
  <si>
    <t>二葉町２丁目</t>
  </si>
  <si>
    <t>台場二丁目</t>
  </si>
  <si>
    <t>中落合二丁目</t>
  </si>
  <si>
    <t>平野一丁目</t>
  </si>
  <si>
    <t>平塚三丁目</t>
  </si>
  <si>
    <t>上馬一丁目</t>
  </si>
  <si>
    <t>南荻窪四丁目</t>
  </si>
  <si>
    <t>徳丸七丁目</t>
  </si>
  <si>
    <t>大泉町５丁目</t>
  </si>
  <si>
    <t>西竹の塚一丁目</t>
  </si>
  <si>
    <t>東水元二丁目</t>
  </si>
  <si>
    <t>中葛西七丁目</t>
  </si>
  <si>
    <t>本町通一丁目</t>
  </si>
  <si>
    <t>立町</t>
  </si>
  <si>
    <t>二葉町３丁目</t>
  </si>
  <si>
    <t>中落合三丁目</t>
  </si>
  <si>
    <t>平野二丁目</t>
  </si>
  <si>
    <t>豊町１丁目</t>
  </si>
  <si>
    <t>上馬二丁目</t>
  </si>
  <si>
    <t>梅里一丁目</t>
  </si>
  <si>
    <t>徳丸八丁目</t>
  </si>
  <si>
    <t>大泉町６丁目</t>
  </si>
  <si>
    <t>西保木間一丁目</t>
  </si>
  <si>
    <t>東水元三丁目</t>
  </si>
  <si>
    <t>中葛西八丁目</t>
  </si>
  <si>
    <t>本町通二丁目</t>
  </si>
  <si>
    <t>鈴繁町</t>
  </si>
  <si>
    <t>二葉町４丁目</t>
  </si>
  <si>
    <t>中落合四丁目</t>
  </si>
  <si>
    <t>平野三丁目</t>
  </si>
  <si>
    <t>豊町２丁目</t>
  </si>
  <si>
    <t>上馬三丁目</t>
  </si>
  <si>
    <t>梅里二丁目</t>
  </si>
  <si>
    <t>南常盤台一丁目</t>
  </si>
  <si>
    <t>谷原一丁目</t>
  </si>
  <si>
    <t>西保木間二丁目</t>
  </si>
  <si>
    <t>東水元四丁目</t>
  </si>
  <si>
    <t>東葛西一丁目</t>
  </si>
  <si>
    <t>本町通三丁目</t>
  </si>
  <si>
    <t>六角橋一丁目</t>
  </si>
  <si>
    <t>石川町３丁目</t>
  </si>
  <si>
    <t>日枝町１丁目</t>
  </si>
  <si>
    <t>平野四丁目</t>
  </si>
  <si>
    <t>豊町３丁目</t>
  </si>
  <si>
    <t>上馬四丁目</t>
  </si>
  <si>
    <t>浜田山一丁目</t>
  </si>
  <si>
    <t>南常盤台二丁目</t>
  </si>
  <si>
    <t>谷原二丁目</t>
  </si>
  <si>
    <t>西保木間三丁目</t>
  </si>
  <si>
    <t>東水元五丁目</t>
  </si>
  <si>
    <t>東葛西二丁目</t>
  </si>
  <si>
    <t>本町通四丁目</t>
  </si>
  <si>
    <t>六角橋二丁目</t>
  </si>
  <si>
    <t>石川町４丁目</t>
  </si>
  <si>
    <t>日枝町２丁目</t>
  </si>
  <si>
    <t>津久戸町</t>
  </si>
  <si>
    <t>豊洲一丁目</t>
  </si>
  <si>
    <t>豊町４丁目</t>
  </si>
  <si>
    <t>上馬五丁目</t>
  </si>
  <si>
    <t>浜田山二丁目</t>
  </si>
  <si>
    <t>南町</t>
  </si>
  <si>
    <t>谷原三丁目</t>
  </si>
  <si>
    <t>西保木間四丁目</t>
  </si>
  <si>
    <t>東水元六丁目</t>
  </si>
  <si>
    <t>東葛西三丁目</t>
  </si>
  <si>
    <t>末広町１丁目</t>
  </si>
  <si>
    <t>六角橋三丁目</t>
  </si>
  <si>
    <t>石川町５丁目</t>
  </si>
  <si>
    <t>日枝町３丁目</t>
  </si>
  <si>
    <t>天神町</t>
  </si>
  <si>
    <t>豊洲二丁目</t>
  </si>
  <si>
    <t>豊町５丁目</t>
  </si>
  <si>
    <t>中央六丁目</t>
  </si>
  <si>
    <t>上北沢一丁目</t>
  </si>
  <si>
    <t>浜田山三丁目</t>
  </si>
  <si>
    <t>板橋一丁目</t>
  </si>
  <si>
    <t>谷原四丁目</t>
  </si>
  <si>
    <t>青井一丁目</t>
  </si>
  <si>
    <t>東堀切一丁目</t>
  </si>
  <si>
    <t>東葛西四丁目</t>
  </si>
  <si>
    <t>末広町２丁目</t>
  </si>
  <si>
    <t>六角橋四丁目</t>
  </si>
  <si>
    <t>赤門町１丁目</t>
  </si>
  <si>
    <t>日枝町４丁目</t>
  </si>
  <si>
    <t>東榎町</t>
  </si>
  <si>
    <t>豊洲三丁目</t>
  </si>
  <si>
    <t>豊町６丁目</t>
  </si>
  <si>
    <t>中央七丁目</t>
  </si>
  <si>
    <t>上北沢二丁目</t>
  </si>
  <si>
    <t>浜田山四丁目</t>
  </si>
  <si>
    <t>板橋二丁目</t>
  </si>
  <si>
    <t>谷原五丁目</t>
  </si>
  <si>
    <t>青井二丁目</t>
  </si>
  <si>
    <t>東堀切二丁目</t>
  </si>
  <si>
    <t>東葛西五丁目</t>
  </si>
  <si>
    <t>矢向一丁目</t>
  </si>
  <si>
    <t>六角橋五丁目</t>
  </si>
  <si>
    <t>千歳町</t>
  </si>
  <si>
    <t>日枝町５丁目</t>
  </si>
  <si>
    <t>東五軒町</t>
  </si>
  <si>
    <t>豊洲四丁目</t>
  </si>
  <si>
    <t>北品川一丁目</t>
  </si>
  <si>
    <t>中央八丁目</t>
  </si>
  <si>
    <t>上北沢三丁目</t>
  </si>
  <si>
    <t>方南一丁目</t>
  </si>
  <si>
    <t>板橋三丁目</t>
  </si>
  <si>
    <t>谷原六丁目</t>
  </si>
  <si>
    <t>青井三丁目</t>
  </si>
  <si>
    <t>東堀切三丁目</t>
  </si>
  <si>
    <t>東葛西六丁目</t>
  </si>
  <si>
    <t>矢向二丁目</t>
  </si>
  <si>
    <t>六角橋六丁目</t>
  </si>
  <si>
    <t>千代崎町１丁目</t>
  </si>
  <si>
    <t>白金町１丁目</t>
  </si>
  <si>
    <t>内藤町</t>
  </si>
  <si>
    <t>豊洲五丁目</t>
  </si>
  <si>
    <t>北品川二丁目</t>
  </si>
  <si>
    <t>中馬込一丁目</t>
  </si>
  <si>
    <t>上北沢四丁目</t>
  </si>
  <si>
    <t>方南二丁目</t>
  </si>
  <si>
    <t>板橋四丁目</t>
  </si>
  <si>
    <t>中村一丁目</t>
  </si>
  <si>
    <t>青井四丁目</t>
  </si>
  <si>
    <t>東立石一丁目</t>
  </si>
  <si>
    <t>東葛西七丁目</t>
  </si>
  <si>
    <t>矢向三丁目</t>
  </si>
  <si>
    <t>千代崎町２丁目</t>
  </si>
  <si>
    <t>白金町２丁目</t>
  </si>
  <si>
    <t>南榎町</t>
  </si>
  <si>
    <t>豊洲六丁目</t>
  </si>
  <si>
    <t>北品川三丁目</t>
  </si>
  <si>
    <t>中馬込二丁目</t>
  </si>
  <si>
    <t>上北沢五丁目</t>
  </si>
  <si>
    <t>堀之内一丁目</t>
  </si>
  <si>
    <t>氷川町</t>
  </si>
  <si>
    <t>中村二丁目</t>
  </si>
  <si>
    <t>青井五丁目</t>
  </si>
  <si>
    <t>東立石二丁目</t>
  </si>
  <si>
    <t>東葛西八丁目</t>
  </si>
  <si>
    <t>矢向四丁目</t>
  </si>
  <si>
    <t>千代崎町３丁目</t>
  </si>
  <si>
    <t>白妙町１丁目</t>
  </si>
  <si>
    <t>南元町</t>
  </si>
  <si>
    <t>北砂一丁目</t>
  </si>
  <si>
    <t>北品川四丁目</t>
  </si>
  <si>
    <t>中馬込三丁目</t>
  </si>
  <si>
    <t>上野毛一丁目</t>
  </si>
  <si>
    <t>堀之内二丁目</t>
  </si>
  <si>
    <t>富士見町</t>
  </si>
  <si>
    <t>中村三丁目</t>
  </si>
  <si>
    <t>青井六丁目</t>
  </si>
  <si>
    <t>東立石三丁目</t>
  </si>
  <si>
    <t>東葛西九丁目</t>
  </si>
  <si>
    <t>矢向五丁目</t>
  </si>
  <si>
    <t>千代崎町４丁目</t>
  </si>
  <si>
    <t>白妙町２丁目</t>
  </si>
  <si>
    <t>南山伏町</t>
  </si>
  <si>
    <t>北砂二丁目</t>
  </si>
  <si>
    <t>北品川五丁目</t>
  </si>
  <si>
    <t>仲池上一丁目</t>
  </si>
  <si>
    <t>上野毛二丁目</t>
  </si>
  <si>
    <t>堀之内三丁目</t>
  </si>
  <si>
    <t>本町</t>
  </si>
  <si>
    <t>中村南一丁目</t>
  </si>
  <si>
    <t>千住一丁目</t>
  </si>
  <si>
    <t>東立石四丁目</t>
  </si>
  <si>
    <t>東篠崎一丁目</t>
  </si>
  <si>
    <t>矢向六丁目</t>
  </si>
  <si>
    <t>千鳥町</t>
  </si>
  <si>
    <t>白妙町３丁目</t>
  </si>
  <si>
    <t>北砂三丁目</t>
  </si>
  <si>
    <t>北品川六丁目</t>
  </si>
  <si>
    <t>仲池上二丁目</t>
  </si>
  <si>
    <t>上野毛三丁目</t>
  </si>
  <si>
    <t>本天沼一丁目</t>
  </si>
  <si>
    <t>弥生町</t>
  </si>
  <si>
    <t>中村南二丁目</t>
  </si>
  <si>
    <t>千住二丁目</t>
  </si>
  <si>
    <t>南水元一丁目</t>
  </si>
  <si>
    <t>東篠崎二丁目</t>
  </si>
  <si>
    <t>扇町１丁目</t>
  </si>
  <si>
    <t>白妙町４丁目</t>
  </si>
  <si>
    <t>二十騎町</t>
  </si>
  <si>
    <t>北砂四丁目</t>
  </si>
  <si>
    <t>仲六郷一丁目</t>
  </si>
  <si>
    <t>上野毛四丁目</t>
  </si>
  <si>
    <t>本天沼二丁目</t>
  </si>
  <si>
    <t>蓮根一丁目</t>
  </si>
  <si>
    <t>中村南三丁目</t>
  </si>
  <si>
    <t>千住三丁目</t>
  </si>
  <si>
    <t>南水元二丁目</t>
  </si>
  <si>
    <t>東小岩一丁目</t>
  </si>
  <si>
    <t>扇町２丁目</t>
  </si>
  <si>
    <t>白妙町５丁目</t>
  </si>
  <si>
    <t>納戸町</t>
  </si>
  <si>
    <t>北砂五丁目</t>
  </si>
  <si>
    <t>仲六郷二丁目</t>
  </si>
  <si>
    <t>上用賀一丁目</t>
  </si>
  <si>
    <t>本天沼三丁目</t>
  </si>
  <si>
    <t>蓮根二丁目</t>
  </si>
  <si>
    <t>中村北一丁目</t>
  </si>
  <si>
    <t>千住四丁目</t>
  </si>
  <si>
    <t>南水元三丁目</t>
  </si>
  <si>
    <t>東小岩二丁目</t>
  </si>
  <si>
    <t>扇町３丁目</t>
  </si>
  <si>
    <t>八幡町</t>
  </si>
  <si>
    <t>馬場下町</t>
  </si>
  <si>
    <t>北砂六丁目</t>
  </si>
  <si>
    <t>仲六郷三丁目</t>
  </si>
  <si>
    <t>上用賀二丁目</t>
  </si>
  <si>
    <t>和泉一丁目</t>
  </si>
  <si>
    <t>蓮根三丁目</t>
  </si>
  <si>
    <t>中村北二丁目</t>
  </si>
  <si>
    <t>千住五丁目</t>
  </si>
  <si>
    <t>南水元四丁目</t>
  </si>
  <si>
    <t>東小岩三丁目</t>
  </si>
  <si>
    <t>扇町４丁目</t>
  </si>
  <si>
    <t>伏見町</t>
  </si>
  <si>
    <t>白銀町</t>
  </si>
  <si>
    <t>北砂七丁目</t>
  </si>
  <si>
    <t>仲六郷四丁目</t>
  </si>
  <si>
    <t>上用賀三丁目</t>
  </si>
  <si>
    <t>和泉二丁目</t>
  </si>
  <si>
    <t>蓮沼町</t>
  </si>
  <si>
    <t>中村北三丁目</t>
  </si>
  <si>
    <t>千住旭町</t>
  </si>
  <si>
    <t>白鳥一丁目</t>
  </si>
  <si>
    <t>東小岩四丁目</t>
  </si>
  <si>
    <t>相生町１丁目</t>
  </si>
  <si>
    <t>平楽</t>
  </si>
  <si>
    <t>百人町１丁目</t>
  </si>
  <si>
    <t>夢の島</t>
  </si>
  <si>
    <t>田園調布一丁目</t>
  </si>
  <si>
    <t>上用賀四丁目</t>
  </si>
  <si>
    <t>和泉三丁目</t>
  </si>
  <si>
    <t>中村北四丁目</t>
  </si>
  <si>
    <t>千住河原町</t>
  </si>
  <si>
    <t>白鳥二丁目</t>
  </si>
  <si>
    <t>東小岩五丁目</t>
  </si>
  <si>
    <t>相生町２丁目</t>
  </si>
  <si>
    <t>別所一丁目</t>
  </si>
  <si>
    <t>百人町２丁目</t>
  </si>
  <si>
    <t>毛利一丁目</t>
  </si>
  <si>
    <t>田園調布二丁目</t>
  </si>
  <si>
    <t>上用賀五丁目</t>
  </si>
  <si>
    <t>和泉四丁目</t>
  </si>
  <si>
    <t>田柄一丁目</t>
  </si>
  <si>
    <t>千住関屋町</t>
  </si>
  <si>
    <t>白鳥三丁目</t>
  </si>
  <si>
    <t>東小岩六丁目</t>
  </si>
  <si>
    <t>相生町３丁目</t>
  </si>
  <si>
    <t>別所二丁目</t>
  </si>
  <si>
    <t>百人町３丁目</t>
  </si>
  <si>
    <t>毛利二丁目</t>
  </si>
  <si>
    <t>田園調布三丁目</t>
  </si>
  <si>
    <t>上用賀六丁目</t>
  </si>
  <si>
    <t>田柄二丁目</t>
  </si>
  <si>
    <t>千住宮元町</t>
  </si>
  <si>
    <t>白鳥四丁目</t>
  </si>
  <si>
    <t>東小松川一丁目</t>
  </si>
  <si>
    <t>相生町４丁目</t>
  </si>
  <si>
    <t>別所三丁目</t>
  </si>
  <si>
    <t>百人町４丁目</t>
  </si>
  <si>
    <t>木場一丁目</t>
  </si>
  <si>
    <t>田園調布四丁目</t>
  </si>
  <si>
    <t>新町１丁目</t>
  </si>
  <si>
    <t>田柄三丁目</t>
  </si>
  <si>
    <t>千住橋戸町</t>
  </si>
  <si>
    <t>宝町１丁目</t>
  </si>
  <si>
    <t>東小松川二丁目</t>
  </si>
  <si>
    <t>相生町５丁目</t>
  </si>
  <si>
    <t>別所四丁目</t>
  </si>
  <si>
    <t>富久町</t>
  </si>
  <si>
    <t>木場二丁目</t>
  </si>
  <si>
    <t>田園調布五丁目</t>
  </si>
  <si>
    <t>新町２丁目</t>
  </si>
  <si>
    <t>和田三丁目</t>
  </si>
  <si>
    <t>田柄四丁目</t>
  </si>
  <si>
    <t>千住元町</t>
  </si>
  <si>
    <t>宝町２丁目</t>
  </si>
  <si>
    <t>東小松川三丁目</t>
  </si>
  <si>
    <t>相生町６丁目</t>
  </si>
  <si>
    <t>別所五丁目</t>
  </si>
  <si>
    <t>払方町</t>
  </si>
  <si>
    <t>木場三丁目</t>
  </si>
  <si>
    <t>田園調布南</t>
  </si>
  <si>
    <t>新町３丁目</t>
  </si>
  <si>
    <t>田柄五丁目</t>
  </si>
  <si>
    <t>千住桜木一丁目</t>
  </si>
  <si>
    <t>堀切一丁目</t>
  </si>
  <si>
    <t>東小松川四丁目</t>
  </si>
  <si>
    <t>太田町１丁目</t>
  </si>
  <si>
    <t>別所六丁目</t>
  </si>
  <si>
    <t>片町</t>
  </si>
  <si>
    <t>木場四丁目</t>
  </si>
  <si>
    <t>田園調布本町</t>
  </si>
  <si>
    <t>深沢一丁目</t>
  </si>
  <si>
    <t>土支田一丁目</t>
  </si>
  <si>
    <t>千住桜木二丁目</t>
  </si>
  <si>
    <t>堀切二丁目</t>
  </si>
  <si>
    <t>東松本一丁目</t>
  </si>
  <si>
    <t>太田町２丁目</t>
  </si>
  <si>
    <t>別所七丁目</t>
  </si>
  <si>
    <t>木場五丁目</t>
  </si>
  <si>
    <t>東海一丁目</t>
  </si>
  <si>
    <t>深沢二丁目</t>
  </si>
  <si>
    <t>土支田二丁目</t>
  </si>
  <si>
    <t>千住寿町</t>
  </si>
  <si>
    <t>堀切三丁目</t>
  </si>
  <si>
    <t>東松本二丁目</t>
  </si>
  <si>
    <t>太田町３丁目</t>
  </si>
  <si>
    <t>別所中里台</t>
  </si>
  <si>
    <t>北山伏町</t>
  </si>
  <si>
    <t>木場六丁目</t>
  </si>
  <si>
    <t>東海二丁目</t>
  </si>
  <si>
    <t>深沢三丁目</t>
  </si>
  <si>
    <t>土支田三丁目</t>
  </si>
  <si>
    <t>千住曙町</t>
  </si>
  <si>
    <t>堀切四丁目</t>
  </si>
  <si>
    <t>東瑞江二丁目</t>
  </si>
  <si>
    <t>太田町４丁目</t>
  </si>
  <si>
    <t>睦町１丁目</t>
  </si>
  <si>
    <t>北新宿一丁目</t>
  </si>
  <si>
    <t>門前仲町１丁目</t>
  </si>
  <si>
    <t>東海三丁目</t>
  </si>
  <si>
    <t>深沢四丁目</t>
  </si>
  <si>
    <t>土支田四丁目</t>
  </si>
  <si>
    <t>千住大川町</t>
  </si>
  <si>
    <t>堀切五丁目</t>
  </si>
  <si>
    <t>南葛西一丁目</t>
  </si>
  <si>
    <t>太田町５丁目</t>
  </si>
  <si>
    <t>睦町２丁目</t>
  </si>
  <si>
    <t>北新宿二丁目</t>
  </si>
  <si>
    <t>門前仲町２丁目</t>
  </si>
  <si>
    <t>東海四丁目</t>
  </si>
  <si>
    <t>深沢五丁目</t>
  </si>
  <si>
    <t>東大泉一丁目</t>
  </si>
  <si>
    <t>千住中居町</t>
  </si>
  <si>
    <t>堀切六丁目</t>
  </si>
  <si>
    <t>南葛西二丁目</t>
  </si>
  <si>
    <t>太田町６丁目</t>
  </si>
  <si>
    <t>堀ノ内町１丁目</t>
  </si>
  <si>
    <t>北新宿三丁目</t>
  </si>
  <si>
    <t>有明一丁目</t>
  </si>
  <si>
    <t>東海五丁目</t>
  </si>
  <si>
    <t>深沢六丁目</t>
  </si>
  <si>
    <t>東大泉二丁目</t>
  </si>
  <si>
    <t>千住仲町</t>
  </si>
  <si>
    <t>堀切七丁目</t>
  </si>
  <si>
    <t>南葛西三丁目</t>
  </si>
  <si>
    <t>打越</t>
  </si>
  <si>
    <t>堀ノ内町２丁目</t>
  </si>
  <si>
    <t>北新宿四丁目</t>
  </si>
  <si>
    <t>有明二丁目</t>
  </si>
  <si>
    <t>東海六丁目</t>
  </si>
  <si>
    <t>深沢七丁目</t>
  </si>
  <si>
    <t>東大泉三丁目</t>
  </si>
  <si>
    <t>千住東一丁目</t>
  </si>
  <si>
    <t>堀切八丁目</t>
  </si>
  <si>
    <t>南葛西四丁目</t>
  </si>
  <si>
    <t>大芝台</t>
  </si>
  <si>
    <t>万世町１丁目</t>
  </si>
  <si>
    <t>有明三丁目</t>
  </si>
  <si>
    <t>東蒲田一丁目</t>
  </si>
  <si>
    <t>深沢八丁目</t>
  </si>
  <si>
    <t>東大泉四丁目</t>
  </si>
  <si>
    <t>千住東二丁目</t>
  </si>
  <si>
    <t>立石一丁目</t>
  </si>
  <si>
    <t>南葛西五丁目</t>
  </si>
  <si>
    <t>大平町</t>
  </si>
  <si>
    <t>万世町２丁目</t>
  </si>
  <si>
    <t>本塩町</t>
  </si>
  <si>
    <t>有明四丁目</t>
  </si>
  <si>
    <t>東蒲田二丁目</t>
  </si>
  <si>
    <t>世田谷一丁目</t>
  </si>
  <si>
    <t>東大泉五丁目</t>
  </si>
  <si>
    <t>千住柳町</t>
  </si>
  <si>
    <t>立石二丁目</t>
  </si>
  <si>
    <t>南葛西六丁目</t>
  </si>
  <si>
    <t>六ツ川一丁目</t>
  </si>
  <si>
    <t>矢来町</t>
  </si>
  <si>
    <t>東雪谷一丁目</t>
  </si>
  <si>
    <t>世田谷二丁目</t>
  </si>
  <si>
    <t>東大泉六丁目</t>
  </si>
  <si>
    <t>千住龍田町</t>
  </si>
  <si>
    <t>立石三丁目</t>
  </si>
  <si>
    <t>南葛西七丁目</t>
  </si>
  <si>
    <t>六ツ川二丁目</t>
  </si>
  <si>
    <t>余丁町</t>
  </si>
  <si>
    <t>東雪谷二丁目</t>
  </si>
  <si>
    <t>世田谷三丁目</t>
  </si>
  <si>
    <t>東大泉七丁目</t>
  </si>
  <si>
    <t>千住緑町１丁目</t>
  </si>
  <si>
    <t>立石四丁目</t>
  </si>
  <si>
    <t>南篠崎町１丁目</t>
  </si>
  <si>
    <t>滝之上</t>
  </si>
  <si>
    <t>六ツ川三丁目</t>
  </si>
  <si>
    <t>揚場町</t>
  </si>
  <si>
    <t>東雪谷三丁目</t>
  </si>
  <si>
    <t>世田谷四丁目</t>
  </si>
  <si>
    <t>南大泉一丁目</t>
  </si>
  <si>
    <t>千住緑町２丁目</t>
  </si>
  <si>
    <t>立石五丁目</t>
  </si>
  <si>
    <t>南篠崎町２丁目</t>
  </si>
  <si>
    <t>池袋</t>
  </si>
  <si>
    <t>六ツ川四丁目</t>
  </si>
  <si>
    <t>東雪谷四丁目</t>
  </si>
  <si>
    <t>瀬田一丁目</t>
  </si>
  <si>
    <t>南大泉二丁目</t>
  </si>
  <si>
    <t>千住緑町３丁目</t>
  </si>
  <si>
    <t>立石六丁目</t>
  </si>
  <si>
    <t>南篠崎町３丁目</t>
  </si>
  <si>
    <t>竹之丸</t>
  </si>
  <si>
    <t>東雪谷五丁目</t>
  </si>
  <si>
    <t>瀬田二丁目</t>
  </si>
  <si>
    <t>南大泉三丁目</t>
  </si>
  <si>
    <t>扇一丁目</t>
  </si>
  <si>
    <t>立石七丁目</t>
  </si>
  <si>
    <t>南篠崎町４丁目</t>
  </si>
  <si>
    <t>仲尾台</t>
  </si>
  <si>
    <t>東馬込一丁目</t>
  </si>
  <si>
    <t>瀬田三丁目</t>
  </si>
  <si>
    <t>南大泉四丁目</t>
  </si>
  <si>
    <t>扇二丁目</t>
  </si>
  <si>
    <t>立石八丁目</t>
  </si>
  <si>
    <t>南篠崎町５丁目</t>
  </si>
  <si>
    <t>長者町１丁目</t>
  </si>
  <si>
    <t>東馬込二丁目</t>
  </si>
  <si>
    <t>瀬田四丁目</t>
  </si>
  <si>
    <t>南大泉五丁目</t>
  </si>
  <si>
    <t>扇三丁目</t>
  </si>
  <si>
    <t>南小岩一丁目</t>
  </si>
  <si>
    <t>長者町２丁目</t>
  </si>
  <si>
    <t>東矢口一丁目</t>
  </si>
  <si>
    <t>瀬田五丁目</t>
  </si>
  <si>
    <t>南大泉六丁目</t>
  </si>
  <si>
    <t>足立一丁目</t>
  </si>
  <si>
    <t>南小岩二丁目</t>
  </si>
  <si>
    <t>長者町３丁目</t>
  </si>
  <si>
    <t>東矢口二丁目</t>
  </si>
  <si>
    <t>成城一丁目</t>
  </si>
  <si>
    <t>南田中一丁目</t>
  </si>
  <si>
    <t>足立二丁目</t>
  </si>
  <si>
    <t>南小岩三丁目</t>
  </si>
  <si>
    <t>長者町４丁目</t>
  </si>
  <si>
    <t>東矢口三丁目</t>
  </si>
  <si>
    <t>成城二丁目</t>
  </si>
  <si>
    <t>南田中二丁目</t>
  </si>
  <si>
    <t>足立三丁目</t>
  </si>
  <si>
    <t>南小岩四丁目</t>
  </si>
  <si>
    <t>長者町５丁目</t>
  </si>
  <si>
    <t>東嶺町</t>
  </si>
  <si>
    <t>成城三丁目</t>
  </si>
  <si>
    <t>南田中三丁目</t>
  </si>
  <si>
    <t>足立四丁目</t>
  </si>
  <si>
    <t>南小岩五丁目</t>
  </si>
  <si>
    <t>長者町６丁目</t>
  </si>
  <si>
    <t>東六郷一丁目</t>
  </si>
  <si>
    <t>成城四丁目</t>
  </si>
  <si>
    <t>南田中四丁目</t>
  </si>
  <si>
    <t>大谷田一丁目</t>
  </si>
  <si>
    <t>南小岩六丁目</t>
  </si>
  <si>
    <t>長者町７丁目</t>
  </si>
  <si>
    <t>東六郷二丁目</t>
  </si>
  <si>
    <t>成城五丁目</t>
  </si>
  <si>
    <t>南田中五丁目</t>
  </si>
  <si>
    <t>大谷田二丁目</t>
  </si>
  <si>
    <t>南小岩七丁目</t>
  </si>
  <si>
    <t>長者町８丁目</t>
  </si>
  <si>
    <t>東六郷三丁目</t>
  </si>
  <si>
    <t>成城六丁目</t>
  </si>
  <si>
    <t>氷川台一丁目</t>
  </si>
  <si>
    <t>大谷田三丁目</t>
  </si>
  <si>
    <t>南小岩八丁目</t>
  </si>
  <si>
    <t>長者町９丁目</t>
  </si>
  <si>
    <t>東糀谷一丁目</t>
  </si>
  <si>
    <t>成城七丁目</t>
  </si>
  <si>
    <t>氷川台二丁目</t>
  </si>
  <si>
    <t>大谷田四丁目</t>
  </si>
  <si>
    <t>二之江町</t>
  </si>
  <si>
    <t>塚越</t>
  </si>
  <si>
    <t>東糀谷二丁目</t>
  </si>
  <si>
    <t>成城八丁目</t>
  </si>
  <si>
    <t>氷川台三丁目</t>
  </si>
  <si>
    <t>大谷田五丁目</t>
  </si>
  <si>
    <t>平井一丁目</t>
  </si>
  <si>
    <t>豆口台</t>
  </si>
  <si>
    <t>東糀谷三丁目</t>
  </si>
  <si>
    <t>成城九丁目</t>
  </si>
  <si>
    <t>氷川台四丁目</t>
  </si>
  <si>
    <t>辰沼一丁目</t>
  </si>
  <si>
    <t>平井二丁目</t>
  </si>
  <si>
    <t>内田町</t>
  </si>
  <si>
    <t>東糀谷四丁目</t>
  </si>
  <si>
    <t>赤堤一丁目</t>
  </si>
  <si>
    <t>富士見台一丁目</t>
  </si>
  <si>
    <t>辰沼二丁目</t>
  </si>
  <si>
    <t>平井三丁目</t>
  </si>
  <si>
    <t>南仲通一丁目</t>
  </si>
  <si>
    <t>東糀谷五丁目</t>
  </si>
  <si>
    <t>赤堤二丁目</t>
  </si>
  <si>
    <t>富士見台二丁目</t>
  </si>
  <si>
    <t>谷在家一丁目</t>
  </si>
  <si>
    <t>平井四丁目</t>
  </si>
  <si>
    <t>南仲通二丁目</t>
  </si>
  <si>
    <t>東糀谷六丁目</t>
  </si>
  <si>
    <t>赤堤三丁目</t>
  </si>
  <si>
    <t>富士見台三丁目</t>
  </si>
  <si>
    <t>谷在家二丁目</t>
  </si>
  <si>
    <t>平井五丁目</t>
  </si>
  <si>
    <t>南仲通三丁目</t>
  </si>
  <si>
    <t>南蒲田一丁目</t>
  </si>
  <si>
    <t>赤堤四丁目</t>
  </si>
  <si>
    <t>富士見台四丁目</t>
  </si>
  <si>
    <t>谷在家三丁目</t>
  </si>
  <si>
    <t>平井六丁目</t>
  </si>
  <si>
    <t>南仲通四丁目</t>
  </si>
  <si>
    <t>南蒲田二丁目</t>
  </si>
  <si>
    <t>赤堤五丁目</t>
  </si>
  <si>
    <t>平和台一丁目</t>
  </si>
  <si>
    <t>平井七丁目</t>
  </si>
  <si>
    <t>南仲通五丁目</t>
  </si>
  <si>
    <t>南蒲田三丁目</t>
  </si>
  <si>
    <t>千歳台一丁目</t>
  </si>
  <si>
    <t>平和台二丁目</t>
  </si>
  <si>
    <t>北葛西一丁目</t>
  </si>
  <si>
    <t>南本牧</t>
  </si>
  <si>
    <t>南久が原一丁目</t>
  </si>
  <si>
    <t>千歳台二丁目</t>
  </si>
  <si>
    <t>平和台三丁目</t>
  </si>
  <si>
    <t>北葛西二丁目</t>
  </si>
  <si>
    <t>日ノ出町１丁目</t>
  </si>
  <si>
    <t>南久が原二丁目</t>
  </si>
  <si>
    <t>千歳台三丁目</t>
  </si>
  <si>
    <t>平和台四丁目</t>
  </si>
  <si>
    <t>北葛西三丁目</t>
  </si>
  <si>
    <t>日ノ出町２丁目</t>
  </si>
  <si>
    <t>南雪谷一丁目</t>
  </si>
  <si>
    <t>千歳台四丁目</t>
  </si>
  <si>
    <t>豊玉上一丁目</t>
  </si>
  <si>
    <t>北葛西四丁目</t>
  </si>
  <si>
    <t>日本大通</t>
  </si>
  <si>
    <t>南雪谷二丁目</t>
  </si>
  <si>
    <t>千歳台五丁目</t>
  </si>
  <si>
    <t>豊玉上二丁目</t>
  </si>
  <si>
    <t>竹の塚一丁目</t>
  </si>
  <si>
    <t>北葛西五丁目</t>
  </si>
  <si>
    <t>柏葉</t>
  </si>
  <si>
    <t>南雪谷三丁目</t>
  </si>
  <si>
    <t>千歳台六丁目</t>
  </si>
  <si>
    <t>豊玉中一丁目</t>
  </si>
  <si>
    <t>竹の塚二丁目</t>
  </si>
  <si>
    <t>北篠崎一丁目</t>
  </si>
  <si>
    <t>麦田町１丁目</t>
  </si>
  <si>
    <t>南雪谷四丁目</t>
  </si>
  <si>
    <t>船橋一丁目</t>
  </si>
  <si>
    <t>豊玉中二丁目</t>
  </si>
  <si>
    <t>竹の塚三丁目</t>
  </si>
  <si>
    <t>北篠崎二丁目</t>
  </si>
  <si>
    <t>麦田町２丁目</t>
  </si>
  <si>
    <t>南雪谷五丁目</t>
  </si>
  <si>
    <t>船橋二丁目</t>
  </si>
  <si>
    <t>豊玉中三丁目</t>
  </si>
  <si>
    <t>竹の塚四丁目</t>
  </si>
  <si>
    <t>北小岩一丁目</t>
  </si>
  <si>
    <t>麦田町３丁目</t>
  </si>
  <si>
    <t>南千束一丁目</t>
  </si>
  <si>
    <t>船橋三丁目</t>
  </si>
  <si>
    <t>豊玉中四丁目</t>
  </si>
  <si>
    <t>竹の塚五丁目</t>
  </si>
  <si>
    <t>北小岩二丁目</t>
  </si>
  <si>
    <t>麦田町４丁目</t>
  </si>
  <si>
    <t>南千束二丁目</t>
  </si>
  <si>
    <t>船橋四丁目</t>
  </si>
  <si>
    <t>豊玉南一丁目</t>
  </si>
  <si>
    <t>竹の塚六丁目</t>
  </si>
  <si>
    <t>北小岩三丁目</t>
  </si>
  <si>
    <t>尾上町１丁目</t>
  </si>
  <si>
    <t>南千束三丁目</t>
  </si>
  <si>
    <t>船橋五丁目</t>
  </si>
  <si>
    <t>豊玉南二丁目</t>
  </si>
  <si>
    <t>竹の塚七丁目</t>
  </si>
  <si>
    <t>北小岩四丁目</t>
  </si>
  <si>
    <t>尾上町２丁目</t>
  </si>
  <si>
    <t>南馬込一丁目</t>
  </si>
  <si>
    <t>船橋六丁目</t>
  </si>
  <si>
    <t>豊玉南三丁目</t>
  </si>
  <si>
    <t>竹塚町</t>
  </si>
  <si>
    <t>北小岩五丁目</t>
  </si>
  <si>
    <t>尾上町３丁目</t>
  </si>
  <si>
    <t>南馬込二丁目</t>
  </si>
  <si>
    <t>船橋七丁目</t>
  </si>
  <si>
    <t>豊玉北一丁目</t>
  </si>
  <si>
    <t>中央本町１丁目</t>
  </si>
  <si>
    <t>北小岩六丁目</t>
  </si>
  <si>
    <t>尾上町４丁目</t>
  </si>
  <si>
    <t>南馬込三丁目</t>
  </si>
  <si>
    <t>祖師谷一丁目</t>
  </si>
  <si>
    <t>豊玉北二丁目</t>
  </si>
  <si>
    <t>中央本町２丁目</t>
  </si>
  <si>
    <t>北小岩七丁目</t>
  </si>
  <si>
    <t>尾上町５丁目</t>
  </si>
  <si>
    <t>南馬込四丁目</t>
  </si>
  <si>
    <t>祖師谷二丁目</t>
  </si>
  <si>
    <t>豊玉北三丁目</t>
  </si>
  <si>
    <t>中央本町３丁目</t>
  </si>
  <si>
    <t>北小岩八丁目</t>
  </si>
  <si>
    <t>尾上町６丁目</t>
  </si>
  <si>
    <t>南馬込五丁目</t>
  </si>
  <si>
    <t>祖師谷三丁目</t>
  </si>
  <si>
    <t>豊玉北四丁目</t>
  </si>
  <si>
    <t>中央本町４丁目</t>
  </si>
  <si>
    <t>堀江町</t>
  </si>
  <si>
    <t>不老町１丁目</t>
  </si>
  <si>
    <t>南馬込六丁目</t>
  </si>
  <si>
    <t>祖師谷四丁目</t>
  </si>
  <si>
    <t>豊玉北五丁目</t>
  </si>
  <si>
    <t>中央本町５丁目</t>
  </si>
  <si>
    <t>本一色一丁目</t>
  </si>
  <si>
    <t>不老町２丁目</t>
  </si>
  <si>
    <t>南六郷一丁目</t>
  </si>
  <si>
    <t>祖師谷五丁目</t>
  </si>
  <si>
    <t>豊玉北六丁目</t>
  </si>
  <si>
    <t>本一色二丁目</t>
  </si>
  <si>
    <t>不老町３丁目</t>
  </si>
  <si>
    <t>南六郷二丁目</t>
  </si>
  <si>
    <t>祖師谷六丁目</t>
  </si>
  <si>
    <t>北町１丁目</t>
  </si>
  <si>
    <t>本一色三丁目</t>
  </si>
  <si>
    <t>南六郷三丁目</t>
  </si>
  <si>
    <t>太子堂一丁目</t>
  </si>
  <si>
    <t>北町２丁目</t>
  </si>
  <si>
    <t>臨海町１丁目</t>
  </si>
  <si>
    <t>福富町西通</t>
  </si>
  <si>
    <t>萩中一丁目</t>
  </si>
  <si>
    <t>太子堂二丁目</t>
  </si>
  <si>
    <t>北町３丁目</t>
  </si>
  <si>
    <t>臨海町２丁目</t>
  </si>
  <si>
    <t>福富町仲通</t>
  </si>
  <si>
    <t>萩中二丁目</t>
  </si>
  <si>
    <t>太子堂三丁目</t>
  </si>
  <si>
    <t>北町４丁目</t>
  </si>
  <si>
    <t>臨海町３丁目</t>
  </si>
  <si>
    <t>福富町東通</t>
  </si>
  <si>
    <t>萩中三丁目</t>
  </si>
  <si>
    <t>太子堂四丁目</t>
  </si>
  <si>
    <t>北町５丁目</t>
  </si>
  <si>
    <t>椿一丁目</t>
  </si>
  <si>
    <t>臨海町４丁目</t>
  </si>
  <si>
    <t>弁天通一丁目</t>
  </si>
  <si>
    <t>平和の森公園</t>
  </si>
  <si>
    <t>太子堂五丁目</t>
  </si>
  <si>
    <t>北町６丁目</t>
  </si>
  <si>
    <t>椿二丁目</t>
  </si>
  <si>
    <t>臨海町５丁目</t>
  </si>
  <si>
    <t>弁天通二丁目</t>
  </si>
  <si>
    <t>平和島一丁目</t>
  </si>
  <si>
    <t>代沢一丁目</t>
  </si>
  <si>
    <t>北町７丁目</t>
  </si>
  <si>
    <t>島根一丁目</t>
  </si>
  <si>
    <t>臨海町６丁目</t>
  </si>
  <si>
    <t>弁天通三丁目</t>
  </si>
  <si>
    <t>平和島二丁目</t>
  </si>
  <si>
    <t>代沢二丁目</t>
  </si>
  <si>
    <t>北町８丁目</t>
  </si>
  <si>
    <t>島根二丁目</t>
  </si>
  <si>
    <t>東瑞江一丁目</t>
  </si>
  <si>
    <t>弁天通四丁目</t>
  </si>
  <si>
    <t>平和島三丁目</t>
  </si>
  <si>
    <t>代沢三丁目</t>
  </si>
  <si>
    <t>立野町</t>
  </si>
  <si>
    <t>島根三丁目</t>
  </si>
  <si>
    <t>弁天通五丁目</t>
  </si>
  <si>
    <t>平和島四丁目</t>
  </si>
  <si>
    <t>代沢四丁目</t>
  </si>
  <si>
    <t>練馬一丁目</t>
  </si>
  <si>
    <t>島根四丁目</t>
  </si>
  <si>
    <t>弁天通六丁目</t>
  </si>
  <si>
    <t>平和島五丁目</t>
  </si>
  <si>
    <t>代沢五丁目</t>
  </si>
  <si>
    <t>練馬二丁目</t>
  </si>
  <si>
    <t>東綾瀬一丁目</t>
  </si>
  <si>
    <t>蓬莱町１丁目</t>
  </si>
  <si>
    <t>平和島六丁目</t>
  </si>
  <si>
    <t>代田一丁目</t>
  </si>
  <si>
    <t>練馬三丁目</t>
  </si>
  <si>
    <t>東綾瀬二丁目</t>
  </si>
  <si>
    <t>蓬莱町２丁目</t>
  </si>
  <si>
    <t>北千束一丁目</t>
  </si>
  <si>
    <t>代田二丁目</t>
  </si>
  <si>
    <t>練馬四丁目</t>
  </si>
  <si>
    <t>東綾瀬三丁目</t>
  </si>
  <si>
    <t>蓬莱町３丁目</t>
  </si>
  <si>
    <t>北千束二丁目</t>
  </si>
  <si>
    <t>代田三丁目</t>
  </si>
  <si>
    <t>東伊興一丁目</t>
  </si>
  <si>
    <t>豊浦町</t>
  </si>
  <si>
    <t>北千束三丁目</t>
  </si>
  <si>
    <t>代田四丁目</t>
  </si>
  <si>
    <t>東伊興二丁目</t>
  </si>
  <si>
    <t>北仲通一丁目</t>
  </si>
  <si>
    <t>北馬込一丁目</t>
  </si>
  <si>
    <t>代田五丁目</t>
  </si>
  <si>
    <t>東伊興三丁目</t>
  </si>
  <si>
    <t>北仲通二丁目</t>
  </si>
  <si>
    <t>北馬込二丁目</t>
  </si>
  <si>
    <t>代田六丁目</t>
  </si>
  <si>
    <t>東保木間一丁目</t>
  </si>
  <si>
    <t>北仲通三丁目</t>
  </si>
  <si>
    <t>北嶺町</t>
  </si>
  <si>
    <t>大原一丁目</t>
  </si>
  <si>
    <t>東保木間二丁目</t>
  </si>
  <si>
    <t>北仲通四丁目</t>
  </si>
  <si>
    <t>北糀谷一丁目</t>
  </si>
  <si>
    <t>大原二丁目</t>
  </si>
  <si>
    <t>東六月町</t>
  </si>
  <si>
    <t>北仲通五丁目</t>
  </si>
  <si>
    <t>北糀谷二丁目</t>
  </si>
  <si>
    <t>大蔵一丁目</t>
  </si>
  <si>
    <t>東和一丁目</t>
  </si>
  <si>
    <t>北仲通六丁目</t>
  </si>
  <si>
    <t>本羽田一丁目</t>
  </si>
  <si>
    <t>大蔵二丁目</t>
  </si>
  <si>
    <t>東和二丁目</t>
  </si>
  <si>
    <t>北方町１丁目</t>
  </si>
  <si>
    <t>本羽田二丁目</t>
  </si>
  <si>
    <t>大蔵三丁目</t>
  </si>
  <si>
    <t>東和三丁目</t>
  </si>
  <si>
    <t>北方町２丁目</t>
  </si>
  <si>
    <t>本羽田三丁目</t>
  </si>
  <si>
    <t>大蔵四丁目</t>
  </si>
  <si>
    <t>東和四丁目</t>
  </si>
  <si>
    <t>本郷町１丁目</t>
  </si>
  <si>
    <t>矢口一丁目</t>
  </si>
  <si>
    <t>大蔵五丁目</t>
  </si>
  <si>
    <t>東和五丁目</t>
  </si>
  <si>
    <t>本郷町２丁目</t>
  </si>
  <si>
    <t>矢口二丁目</t>
  </si>
  <si>
    <t>大蔵六丁目</t>
  </si>
  <si>
    <t>南花畑一丁目</t>
  </si>
  <si>
    <t>本郷町３丁目</t>
  </si>
  <si>
    <t>矢口三丁目</t>
  </si>
  <si>
    <t>池尻一丁目</t>
  </si>
  <si>
    <t>南花畑二丁目</t>
  </si>
  <si>
    <t>池尻二丁目</t>
  </si>
  <si>
    <t>南花畑三丁目</t>
  </si>
  <si>
    <t>池尻三丁目</t>
  </si>
  <si>
    <t>南花畑四丁目</t>
  </si>
  <si>
    <t>池尻四丁目</t>
  </si>
  <si>
    <t>南花畑五丁目</t>
  </si>
  <si>
    <t>日ノ出町</t>
  </si>
  <si>
    <t>中町３丁目</t>
  </si>
  <si>
    <t>本牧ふ頭</t>
  </si>
  <si>
    <t>中町４丁目</t>
  </si>
  <si>
    <t>入谷三丁目</t>
  </si>
  <si>
    <t>本牧間門</t>
  </si>
  <si>
    <t>中町５丁目</t>
  </si>
  <si>
    <t>入谷四丁目</t>
  </si>
  <si>
    <t>本牧宮原</t>
  </si>
  <si>
    <t>東玉川一丁目</t>
  </si>
  <si>
    <t>入谷五丁目</t>
  </si>
  <si>
    <t>本牧元町</t>
  </si>
  <si>
    <t>東玉川二丁目</t>
  </si>
  <si>
    <t>入谷六丁目</t>
  </si>
  <si>
    <t>本牧原</t>
  </si>
  <si>
    <t>等々力一丁目</t>
  </si>
  <si>
    <t>入谷七丁目</t>
  </si>
  <si>
    <t>本牧荒井</t>
  </si>
  <si>
    <t>等々力二丁目</t>
  </si>
  <si>
    <t>入谷八丁目</t>
  </si>
  <si>
    <t>本牧三之谷</t>
  </si>
  <si>
    <t>等々力三丁目</t>
  </si>
  <si>
    <t>入谷九丁目</t>
  </si>
  <si>
    <t>本牧十二天</t>
  </si>
  <si>
    <t>等々力四丁目</t>
  </si>
  <si>
    <t>入谷町</t>
  </si>
  <si>
    <t>本牧大里町</t>
  </si>
  <si>
    <t>等々力五丁目</t>
  </si>
  <si>
    <t>梅田一丁目</t>
  </si>
  <si>
    <t>本牧町１丁目</t>
  </si>
  <si>
    <t>等々力六丁目</t>
  </si>
  <si>
    <t>梅田二丁目</t>
  </si>
  <si>
    <t>本牧町２丁目</t>
  </si>
  <si>
    <t>等々力七丁目</t>
  </si>
  <si>
    <t>梅田三丁目</t>
  </si>
  <si>
    <t>本牧満坂</t>
  </si>
  <si>
    <t>等々力八丁目</t>
  </si>
  <si>
    <t>梅田四丁目</t>
  </si>
  <si>
    <t>本牧緑ケ丘</t>
  </si>
  <si>
    <t>南烏山一丁目</t>
  </si>
  <si>
    <t>梅田五丁目</t>
  </si>
  <si>
    <t>本牧和田</t>
  </si>
  <si>
    <t>南烏山二丁目</t>
  </si>
  <si>
    <t>梅田六丁目</t>
  </si>
  <si>
    <t>末吉町１丁目</t>
  </si>
  <si>
    <t>南烏山三丁目</t>
  </si>
  <si>
    <t>梅田七丁目</t>
  </si>
  <si>
    <t>末吉町２丁目</t>
  </si>
  <si>
    <t>南烏山四丁目</t>
  </si>
  <si>
    <t>梅田八丁目</t>
  </si>
  <si>
    <t>末吉町３丁目</t>
  </si>
  <si>
    <t>南烏山五丁目</t>
  </si>
  <si>
    <t>梅島一丁目</t>
  </si>
  <si>
    <t>末吉町４丁目</t>
  </si>
  <si>
    <t>南烏山六丁目</t>
  </si>
  <si>
    <t>梅島二丁目</t>
  </si>
  <si>
    <t>梅丘一丁目</t>
  </si>
  <si>
    <t>梅島三丁目</t>
  </si>
  <si>
    <t>梅丘二丁目</t>
  </si>
  <si>
    <t>末広町３丁目</t>
  </si>
  <si>
    <t>梅丘三丁目</t>
  </si>
  <si>
    <t>万代町１丁目</t>
  </si>
  <si>
    <t>粕谷一丁目</t>
  </si>
  <si>
    <t>万代町２丁目</t>
  </si>
  <si>
    <t>粕谷二丁目</t>
  </si>
  <si>
    <t>保塚町</t>
  </si>
  <si>
    <t>万代町３丁目</t>
  </si>
  <si>
    <t>粕谷三丁目</t>
  </si>
  <si>
    <t>保木間一丁目</t>
  </si>
  <si>
    <t>妙香寺台</t>
  </si>
  <si>
    <t>粕谷四丁目</t>
  </si>
  <si>
    <t>保木間二丁目</t>
  </si>
  <si>
    <t>野毛町１丁目</t>
  </si>
  <si>
    <t>八幡山一丁目</t>
  </si>
  <si>
    <t>保木間三丁目</t>
  </si>
  <si>
    <t>野毛町２丁目</t>
  </si>
  <si>
    <t>八幡山二丁目</t>
  </si>
  <si>
    <t>保木間四丁目</t>
  </si>
  <si>
    <t>野毛町３丁目</t>
  </si>
  <si>
    <t>八幡山三丁目</t>
  </si>
  <si>
    <t>保木間五丁目</t>
  </si>
  <si>
    <t>野毛町４丁目</t>
  </si>
  <si>
    <t>尾山台一丁目</t>
  </si>
  <si>
    <t>北加平町</t>
  </si>
  <si>
    <t>尾山台二丁目</t>
  </si>
  <si>
    <t>尾山台三丁目</t>
  </si>
  <si>
    <t>北烏山一丁目</t>
  </si>
  <si>
    <t>本木一丁目</t>
  </si>
  <si>
    <t>北烏山二丁目</t>
  </si>
  <si>
    <t>本木二丁目</t>
  </si>
  <si>
    <t>北烏山三丁目</t>
  </si>
  <si>
    <t>本木西町</t>
  </si>
  <si>
    <t>矢口台</t>
  </si>
  <si>
    <t>北烏山四丁目</t>
  </si>
  <si>
    <t>本木東町</t>
  </si>
  <si>
    <t>立野</t>
  </si>
  <si>
    <t>北烏山五丁目</t>
  </si>
  <si>
    <t>本木南町</t>
  </si>
  <si>
    <t>和田山</t>
  </si>
  <si>
    <t>北烏山六丁目</t>
  </si>
  <si>
    <t>本木北町</t>
  </si>
  <si>
    <t>簑沢</t>
  </si>
  <si>
    <t>北烏山七丁目</t>
  </si>
  <si>
    <t>柳原一丁目</t>
  </si>
  <si>
    <t>北烏山八丁目</t>
  </si>
  <si>
    <t>柳原二丁目</t>
  </si>
  <si>
    <t>北烏山九丁目</t>
  </si>
  <si>
    <t>六月一丁目</t>
  </si>
  <si>
    <t>北沢一丁目</t>
  </si>
  <si>
    <t>六月二丁目</t>
  </si>
  <si>
    <t>北沢二丁目</t>
  </si>
  <si>
    <t>六月三丁目</t>
  </si>
  <si>
    <t>北沢三丁目</t>
  </si>
  <si>
    <t>六町１丁目</t>
  </si>
  <si>
    <t>北沢四丁目</t>
  </si>
  <si>
    <t>六町２丁目</t>
  </si>
  <si>
    <t>北沢五丁目</t>
  </si>
  <si>
    <t>六町３丁目</t>
  </si>
  <si>
    <t>野沢一丁目</t>
  </si>
  <si>
    <t>六町４丁目</t>
  </si>
  <si>
    <t>野沢二丁目</t>
  </si>
  <si>
    <t>六木一丁目</t>
  </si>
  <si>
    <t>野沢三丁目</t>
  </si>
  <si>
    <t>六木二丁目</t>
  </si>
  <si>
    <t>野沢四丁目</t>
  </si>
  <si>
    <t>六木三丁目</t>
  </si>
  <si>
    <t>野毛一丁目</t>
  </si>
  <si>
    <t>六木四丁目</t>
  </si>
  <si>
    <t>野毛二丁目</t>
  </si>
  <si>
    <t>伊興本町２丁目</t>
  </si>
  <si>
    <t>野毛三丁目</t>
  </si>
  <si>
    <t>伊興本町１丁目</t>
  </si>
  <si>
    <t>原野</t>
  </si>
  <si>
    <t>保安林</t>
  </si>
  <si>
    <t>雑種地</t>
  </si>
  <si>
    <t>利用目的</t>
    <rPh sb="0" eb="2">
      <t>リヨウ</t>
    </rPh>
    <rPh sb="2" eb="4">
      <t>モクテキ</t>
    </rPh>
    <phoneticPr fontId="9"/>
  </si>
  <si>
    <t>RC（鉄筋コンクリート造）、4Ｆ</t>
  </si>
  <si>
    <t>RC（鉄筋コンクリート造）、5Ｆ</t>
  </si>
  <si>
    <t>RC（鉄筋コンクリート造）、6Ｆ</t>
  </si>
  <si>
    <t>RC（鉄筋コンクリート造）、7Ｆ</t>
  </si>
  <si>
    <t>RC（鉄筋コンクリート造）、B2F</t>
  </si>
  <si>
    <t>RC（鉄筋コンクリート造）、B3F</t>
  </si>
  <si>
    <t>SRC（鉄骨鉄筋コンクリート造）、B2F</t>
  </si>
  <si>
    <t>SRC（鉄骨鉄筋コンクリート造）、B3F</t>
  </si>
  <si>
    <t>SRC（鉄骨鉄筋コンクリート造）、B4F</t>
  </si>
  <si>
    <t>SRC（鉄骨鉄筋コンクリート造）、2F</t>
  </si>
  <si>
    <t>SRC（鉄骨鉄筋コンクリート造）、3F</t>
  </si>
  <si>
    <t>SRC（鉄骨鉄筋コンクリート造）、4F</t>
  </si>
  <si>
    <t>SRC（鉄骨鉄筋コンクリート造）、5F</t>
  </si>
  <si>
    <t>SRC（鉄骨鉄筋コンクリート造）、6F</t>
  </si>
  <si>
    <t>SRC（鉄骨鉄筋コンクリート造）、7F</t>
  </si>
  <si>
    <t>SRC（鉄骨鉄筋コンクリート造）、8F</t>
  </si>
  <si>
    <t>60</t>
    <phoneticPr fontId="44"/>
  </si>
  <si>
    <t>貯蔵施設「自用」</t>
  </si>
  <si>
    <t>農林施設（庭園「自用」）</t>
  </si>
  <si>
    <t>農林施設（庭園「賃貸」）</t>
  </si>
  <si>
    <t>農林施設（温室「自用」）</t>
  </si>
  <si>
    <t>農林施設（温室「賃貸」）</t>
  </si>
  <si>
    <t>農林施設（蚕室「自用」）</t>
  </si>
  <si>
    <t>農林施設（蚕室「賃貸」）</t>
  </si>
  <si>
    <t>農林施設（菜園「自用」）</t>
  </si>
  <si>
    <t>農林施設（菜園「賃貸」）</t>
  </si>
  <si>
    <t>農林施設（林業「自用」）</t>
  </si>
  <si>
    <t>農林施設（林業「賃貸」）</t>
  </si>
  <si>
    <t>畜産施設（鶏舎「自用」）</t>
  </si>
  <si>
    <t>畜産施設（鶏舎「賃貸」）</t>
  </si>
  <si>
    <t>畜産施設（畜舎「自用」）</t>
  </si>
  <si>
    <t>畜産施設（畜舎「賃貸」）</t>
  </si>
  <si>
    <t>畜産施設（酪農舎「自用」）</t>
  </si>
  <si>
    <t>畜産施設（酪農舎「賃貸」）</t>
  </si>
  <si>
    <t>畜産施設（サイロ「自用」）</t>
  </si>
  <si>
    <t>畜産施設（サイロ「賃貸」）</t>
  </si>
  <si>
    <t>畜産施設（堆肥舎「自用」）</t>
  </si>
  <si>
    <t>畜産施設（堆肥舎「賃貸」）</t>
  </si>
  <si>
    <t>水産施設（荷さばき所「自用」）</t>
  </si>
  <si>
    <t>水産施設（荷さばき所「賃貸」）</t>
  </si>
  <si>
    <t>水産施設（冷蔵施設「自用」）</t>
  </si>
  <si>
    <t>水産施設（冷蔵施設「賃貸」）</t>
  </si>
  <si>
    <t>水産施設（養魚場「自用」）</t>
  </si>
  <si>
    <t>水産施設（養魚場「賃貸」）</t>
  </si>
  <si>
    <t>水産施設（ふ化場「自用」）</t>
  </si>
  <si>
    <t>水産施設（ふ化場「賃貸」）</t>
  </si>
  <si>
    <t>水産施設（加工場「自用」）</t>
  </si>
  <si>
    <t>水産施設（加工場「賃貸」）</t>
  </si>
  <si>
    <t>福祉施設（児童福祉「自用」）</t>
  </si>
  <si>
    <t>福祉施設（児童福祉「賃貸」）</t>
  </si>
  <si>
    <t>福祉施設（老人ホーム「自用」）</t>
  </si>
  <si>
    <t>福祉施設（老人ホーム「賃貸」）</t>
  </si>
  <si>
    <t>福祉施設（ケアハウス「自用」）</t>
  </si>
  <si>
    <t>福祉施設（ケアハウス「賃貸」）</t>
  </si>
  <si>
    <t>福祉施設（救護施設「自用」）</t>
  </si>
  <si>
    <t>福祉施設（救護施設「賃貸」）</t>
  </si>
  <si>
    <t>流通施設（卸売市場「自用」）</t>
  </si>
  <si>
    <t>流通施設（卸売市場「賃貸」）</t>
  </si>
  <si>
    <t>流通施設（共同選果場「自用」）</t>
  </si>
  <si>
    <t>流通施設（共同選果場「賃貸」）</t>
  </si>
  <si>
    <t>構造、階数</t>
    <phoneticPr fontId="9"/>
  </si>
  <si>
    <t>SRC、1Ｆ、B1F</t>
  </si>
  <si>
    <t>SRC、2Ｆ、B1F</t>
  </si>
  <si>
    <t>SRC、3Ｆ、B1F</t>
  </si>
  <si>
    <t>SRC、4Ｆ、B1F</t>
  </si>
  <si>
    <t>SRC、5Ｆ、B1F</t>
  </si>
  <si>
    <t>SRC、6Ｆ、B1F</t>
  </si>
  <si>
    <t>SRC、7Ｆ、B1F</t>
  </si>
  <si>
    <t>SRC、8Ｆ、B1F</t>
  </si>
  <si>
    <t>SRC、9Ｆ、B1F</t>
  </si>
  <si>
    <t>SRC、10Ｆ、B2F</t>
  </si>
  <si>
    <t>SRC、11F、B2F</t>
  </si>
  <si>
    <t>SRC、12F、B2F</t>
  </si>
  <si>
    <t>SRC、13F、B2F</t>
  </si>
  <si>
    <t>SRC、14F、B2F</t>
  </si>
  <si>
    <t>SRC、15F、B2F</t>
  </si>
  <si>
    <t>SRC、16F、B2F</t>
  </si>
  <si>
    <t>SRC、17F、B2F</t>
  </si>
  <si>
    <t>SRC、18F、B2F</t>
  </si>
  <si>
    <t>SRC、19F、B2F</t>
  </si>
  <si>
    <t>SRC、20F、B2F</t>
  </si>
  <si>
    <t>SRC、21F、B3F</t>
  </si>
  <si>
    <t>SRC、22F、B3F</t>
  </si>
  <si>
    <t>SRC、23F、B3F</t>
  </si>
  <si>
    <t>SRC、24F、B3F</t>
  </si>
  <si>
    <t>SRC、25F、B3F</t>
  </si>
  <si>
    <t>SRC、26F、B3F</t>
  </si>
  <si>
    <t>SRC、27F、B3F</t>
  </si>
  <si>
    <t>SRC、28F、B3F</t>
  </si>
  <si>
    <t>SRC、29F、B3F</t>
  </si>
  <si>
    <t>SRC、30F、B3F</t>
  </si>
  <si>
    <t>樹種、本数</t>
    <phoneticPr fontId="9"/>
  </si>
  <si>
    <t>樹齢等、植栽面積</t>
    <phoneticPr fontId="9"/>
  </si>
  <si>
    <t>山林「造成中」</t>
  </si>
  <si>
    <t>雑種地「造成中」</t>
  </si>
  <si>
    <t>雑種地「整備済」</t>
  </si>
  <si>
    <t>分譲地「造成中」</t>
  </si>
  <si>
    <t>分譲地「整備済」</t>
  </si>
  <si>
    <t>分譲地「自用」</t>
  </si>
  <si>
    <t>分譲地「賃貸」</t>
  </si>
  <si>
    <t>分譲地「販売」</t>
  </si>
  <si>
    <t>資材置場「自用」</t>
  </si>
  <si>
    <t>資材置場「賃貸」</t>
  </si>
  <si>
    <t>車輛置場「自用」</t>
  </si>
  <si>
    <t>車輛置場「賃貸」</t>
  </si>
  <si>
    <t>共同住宅「建設中」</t>
  </si>
  <si>
    <t>共同住宅「自用」</t>
  </si>
  <si>
    <t>共同住宅「賃貸」</t>
  </si>
  <si>
    <t>寄宿舎寮（寄宿舎「建設中」）</t>
  </si>
  <si>
    <t>寄宿舎寮（寄宿舎「自用」）</t>
  </si>
  <si>
    <t>寄宿舎寮（寄宿舎「賃貸」）</t>
  </si>
  <si>
    <t>寄宿舎寮（寄宿舎「販売」）</t>
  </si>
  <si>
    <t>寄宿舎寮（社員寮「賃貸」）</t>
  </si>
  <si>
    <t>寄宿舎寮（社員寮「販売」）</t>
  </si>
  <si>
    <t>業務施設（オフィス「建設中」）</t>
  </si>
  <si>
    <t>業務施設（オフィス「自用」）</t>
  </si>
  <si>
    <t>業務施設（オフィス「賃貸」）</t>
  </si>
  <si>
    <t>業務施設（オフィス「販売」）</t>
  </si>
  <si>
    <t>業務施設（研修施設「建設中」）</t>
  </si>
  <si>
    <t>業務施設（研修施設「自用」）</t>
  </si>
  <si>
    <t>業務施設（研修施設「賃貸」）</t>
  </si>
  <si>
    <t>業務施設（研修施設「販売」）</t>
  </si>
  <si>
    <t>宿泊施設（ホテル「建設中」）</t>
  </si>
  <si>
    <t>宿泊施設（ホテル「自用」）</t>
  </si>
  <si>
    <t>宿泊施設（ホテル「賃貸」）</t>
  </si>
  <si>
    <t>宿泊施設（ホテル「販売」）</t>
  </si>
  <si>
    <t>宿泊施設（旅館「建設中」）</t>
  </si>
  <si>
    <t>宿泊施設（旅館「自用」）</t>
  </si>
  <si>
    <t>宿泊施設（旅館「賃貸」）</t>
  </si>
  <si>
    <t>宿泊施設（旅館「販売」）</t>
  </si>
  <si>
    <t>宿泊施設（保養所「建設中」）</t>
  </si>
  <si>
    <t>宿泊施設（保養所「自用」）</t>
  </si>
  <si>
    <t>宿泊施設（保養所「賃貸」）</t>
  </si>
  <si>
    <t>宿泊施設（保養所「販売」）</t>
  </si>
  <si>
    <t>宿泊施設（ペンション「建設中」）</t>
  </si>
  <si>
    <t>宿泊施設（ペンション「自用」）</t>
  </si>
  <si>
    <t>宿泊施設（ペンション「賃貸」）</t>
  </si>
  <si>
    <t>宿泊施設（ペンション「販売」）</t>
  </si>
  <si>
    <t>生産施設（製造工場「賃貸」）</t>
  </si>
  <si>
    <t>生産施設（製造工場「販売」）</t>
  </si>
  <si>
    <t>生産施設（加工工場「賃貸」）</t>
  </si>
  <si>
    <t>生産施設（加工工場「販売」）</t>
  </si>
  <si>
    <t>貯蔵施設「建設中」</t>
  </si>
  <si>
    <t>貯蔵施設「賃貸」</t>
  </si>
  <si>
    <t>電力施設（発電所「賃貸」）</t>
  </si>
  <si>
    <t>電力施設（変電所「賃貸」）</t>
  </si>
  <si>
    <t>電力施設（ガス等「賃貸」）</t>
  </si>
  <si>
    <t>宗教施設（礼拝堂「賃貸」）</t>
  </si>
  <si>
    <t>研究施設（研究所「賃貸」）</t>
  </si>
  <si>
    <t>医療施設（病院「賃貸」）</t>
  </si>
  <si>
    <t>医療施設（診療所「賃貸」）</t>
  </si>
  <si>
    <t>医療施設（リハビリ「自用」）</t>
  </si>
  <si>
    <t>医療施設（リハビリ「賃貸」）</t>
  </si>
  <si>
    <t>文化施設（展示場「自用」）</t>
  </si>
  <si>
    <t>文化施設（展示場「賃貸」）</t>
  </si>
  <si>
    <t>文化施設（会議場「自用」）</t>
  </si>
  <si>
    <t>文化施設（会議場「賃貸」）</t>
  </si>
  <si>
    <t>文化施設（美術館「自用」）</t>
  </si>
  <si>
    <t>文化施設（美術館「賃貸」）</t>
  </si>
  <si>
    <t>文化施設（博物館「自用」）</t>
  </si>
  <si>
    <t>文化施設（博物館「賃貸」）</t>
  </si>
  <si>
    <t>文化施設（植物園「自用」）</t>
  </si>
  <si>
    <t>文化施設（植物園「賃貸」）</t>
  </si>
  <si>
    <t>文化施設（水族館「自用」）</t>
  </si>
  <si>
    <t>文化施設（水族館「賃貸」）</t>
  </si>
  <si>
    <t>娯楽施設（劇場「自用」）</t>
  </si>
  <si>
    <t>娯楽施設（劇場「賃貸」）</t>
  </si>
  <si>
    <t>娯楽施設（映画館「自用」）</t>
  </si>
  <si>
    <t>娯楽施設（映画館「賃貸」）</t>
  </si>
  <si>
    <t>娯楽施設（遊技場「自用」）</t>
  </si>
  <si>
    <t>娯楽施設（遊技場「賃貸」）</t>
  </si>
  <si>
    <t>娯楽施設（パチンコ店「自用」）</t>
  </si>
  <si>
    <t>娯楽施設（パチンコ店「賃貸」）</t>
  </si>
  <si>
    <t>娯楽施設（キャンプ場「自用」）</t>
  </si>
  <si>
    <t>娯楽施設（キャンプ場「賃貸」）</t>
  </si>
  <si>
    <t>体育施設（競技場「自用」）</t>
  </si>
  <si>
    <t>体育施設（競技場「賃貸」）</t>
  </si>
  <si>
    <t>体育施設（野球場「自用」）</t>
  </si>
  <si>
    <t>体育施設（野球場「賃貸」）</t>
  </si>
  <si>
    <t>体育施設（体育館「自用」）</t>
  </si>
  <si>
    <t>体育施設（体育館「賃貸」）</t>
  </si>
  <si>
    <t>体育施設（武道館「自用」）</t>
  </si>
  <si>
    <t>体育施設（武道館「賃貸」）</t>
  </si>
  <si>
    <t>体育施設（スケート場「自用」）</t>
  </si>
  <si>
    <t>体育施設（スケート場「賃貸」）</t>
  </si>
  <si>
    <t>体育施設（プール「自用」）</t>
  </si>
  <si>
    <t>体育施設（プール「賃貸」）</t>
  </si>
  <si>
    <t>体育施設（スキー場「自用」）</t>
  </si>
  <si>
    <t>体育施設（スキー場「賃貸」）</t>
  </si>
  <si>
    <t>温浴施設（公衆浴場「自用」）</t>
  </si>
  <si>
    <t>温浴施設（公衆浴場「賃貸」）</t>
  </si>
  <si>
    <t>温浴施設（スパ施設「賃貸」）</t>
  </si>
  <si>
    <t>温浴施設（クアハウス「自用」）</t>
  </si>
  <si>
    <t>温浴施設（クアハウス「賃貸」）</t>
  </si>
  <si>
    <t>通信施設（放送局「自用」）</t>
  </si>
  <si>
    <t>通信施設（放送局「賃貸」）</t>
  </si>
  <si>
    <t>通信施設（電話局「自用」）</t>
  </si>
  <si>
    <t>通信施設（電話局「賃貸」）</t>
  </si>
  <si>
    <t>通信施設（無線中継所「自用」）</t>
  </si>
  <si>
    <t>通信施設（無線中継所「賃貸」）</t>
  </si>
  <si>
    <t>通信施設（通信鉄塔「自用」）</t>
  </si>
  <si>
    <t>通信施設（通信鉄塔「賃貸」）</t>
  </si>
  <si>
    <t>墓園墓地（墓園「自用」）</t>
  </si>
  <si>
    <t>墓園墓地（墓園「賃貸」）</t>
  </si>
  <si>
    <t>墓園墓地（墓地「自用」）</t>
  </si>
  <si>
    <t>墓園墓地（墓地「賃貸」）</t>
  </si>
  <si>
    <t>鉱業施設（製錬施設「賃貸」）</t>
  </si>
  <si>
    <t>その他（斎場「賃貸」）</t>
  </si>
  <si>
    <t>工作物等の種類・概要・規模・使用年数等（①で「有」を選択した場合）</t>
    <phoneticPr fontId="9"/>
  </si>
  <si>
    <t>リストから選択
(半角・全角とも可)</t>
    <rPh sb="5" eb="7">
      <t>センタク</t>
    </rPh>
    <phoneticPr fontId="9"/>
  </si>
  <si>
    <t xml:space="preserve">
届出に係る土地の現在の利用状況
（50文字以内）　※　リストにないときは選択後修正も可
</t>
    <rPh sb="1" eb="3">
      <t>トドケデ</t>
    </rPh>
    <rPh sb="4" eb="5">
      <t>カカ</t>
    </rPh>
    <rPh sb="6" eb="8">
      <t>トチ</t>
    </rPh>
    <rPh sb="9" eb="11">
      <t>ゲンザイ</t>
    </rPh>
    <rPh sb="12" eb="14">
      <t>リヨウ</t>
    </rPh>
    <rPh sb="14" eb="16">
      <t>ジョウキョウ</t>
    </rPh>
    <phoneticPr fontId="9"/>
  </si>
  <si>
    <t>上から順に
リストから選択
リストにないとき
選択後修正も可
直接入力も可
(半角・全角とも可)</t>
    <rPh sb="0" eb="1">
      <t>ウエ</t>
    </rPh>
    <rPh sb="3" eb="4">
      <t>ジュン</t>
    </rPh>
    <rPh sb="31" eb="33">
      <t>チョクセツ</t>
    </rPh>
    <rPh sb="33" eb="35">
      <t>ニュウリョク</t>
    </rPh>
    <rPh sb="36" eb="37">
      <t>カ</t>
    </rPh>
    <phoneticPr fontId="9"/>
  </si>
  <si>
    <t>１）具体的な土地の利用目的をリストから選択（横４８文字以内）</t>
    <rPh sb="2" eb="5">
      <t>グタイテキ</t>
    </rPh>
    <rPh sb="6" eb="8">
      <t>トチ</t>
    </rPh>
    <rPh sb="9" eb="11">
      <t>リヨウ</t>
    </rPh>
    <rPh sb="11" eb="12">
      <t>メ</t>
    </rPh>
    <phoneticPr fontId="9"/>
  </si>
  <si>
    <t>建物種類（漢字）</t>
    <phoneticPr fontId="9"/>
  </si>
  <si>
    <t>利用目的詳細</t>
    <phoneticPr fontId="9"/>
  </si>
  <si>
    <r>
      <rPr>
        <b/>
        <sz val="12"/>
        <color rgb="FFFF0000"/>
        <rFont val="ＭＳ Ｐゴシック"/>
        <family val="3"/>
        <charset val="128"/>
      </rPr>
      <t>提出期限</t>
    </r>
    <r>
      <rPr>
        <b/>
        <sz val="12"/>
        <rFont val="ＭＳ Ｐゴシック"/>
        <family val="3"/>
        <charset val="128"/>
      </rPr>
      <t>(契約日+13)　　</t>
    </r>
    <r>
      <rPr>
        <b/>
        <sz val="11"/>
        <rFont val="ＭＳ Ｐゴシック"/>
        <family val="3"/>
        <charset val="128"/>
      </rPr>
      <t>※　契約日入力で表示</t>
    </r>
    <rPh sb="0" eb="4">
      <t>テイシュツキゲン</t>
    </rPh>
    <rPh sb="5" eb="8">
      <t>ケイヤクビ</t>
    </rPh>
    <rPh sb="16" eb="19">
      <t>ケイヤクビ</t>
    </rPh>
    <rPh sb="19" eb="21">
      <t>ニュウリョク</t>
    </rPh>
    <rPh sb="22" eb="24">
      <t>ヒョウジ</t>
    </rPh>
    <phoneticPr fontId="9"/>
  </si>
  <si>
    <t>★　提出期限が土日・祝日等の場合は、次の開庁日</t>
    <rPh sb="7" eb="9">
      <t>ドニチ</t>
    </rPh>
    <rPh sb="10" eb="12">
      <t>シュクジツ</t>
    </rPh>
    <rPh sb="12" eb="13">
      <t>トウ</t>
    </rPh>
    <rPh sb="14" eb="16">
      <t>バアイ</t>
    </rPh>
    <rPh sb="18" eb="19">
      <t>ツギ</t>
    </rPh>
    <rPh sb="20" eb="23">
      <t>カイチョウビ</t>
    </rPh>
    <phoneticPr fontId="9"/>
  </si>
  <si>
    <t>★　審査期限が土日・祝日等の場合は、直前の開庁日</t>
    <rPh sb="7" eb="9">
      <t>ドニチ</t>
    </rPh>
    <rPh sb="10" eb="12">
      <t>シュクジツ</t>
    </rPh>
    <rPh sb="12" eb="13">
      <t>トウ</t>
    </rPh>
    <rPh sb="14" eb="16">
      <t>バアイ</t>
    </rPh>
    <rPh sb="18" eb="20">
      <t>チョクゼン</t>
    </rPh>
    <rPh sb="21" eb="24">
      <t>カイチョウビ</t>
    </rPh>
    <phoneticPr fontId="9"/>
  </si>
  <si>
    <r>
      <rPr>
        <b/>
        <sz val="12"/>
        <color rgb="FFFF0000"/>
        <rFont val="ＭＳ Ｐゴシック"/>
        <family val="3"/>
        <charset val="128"/>
      </rPr>
      <t>審査期限(提出日+20)</t>
    </r>
    <r>
      <rPr>
        <b/>
        <sz val="12"/>
        <rFont val="ＭＳ Ｐゴシック"/>
        <family val="3"/>
        <charset val="128"/>
      </rPr>
      <t>　　</t>
    </r>
    <r>
      <rPr>
        <b/>
        <sz val="11"/>
        <rFont val="ＭＳ Ｐゴシック"/>
        <family val="3"/>
        <charset val="128"/>
      </rPr>
      <t>※　受理日入力で表示</t>
    </r>
    <rPh sb="18" eb="19">
      <t>ヒ</t>
    </rPh>
    <rPh sb="19" eb="21">
      <t>ニュウリョク</t>
    </rPh>
    <rPh sb="22" eb="24">
      <t>ヒョウジ</t>
    </rPh>
    <phoneticPr fontId="9"/>
  </si>
  <si>
    <r>
      <t>届出期限</t>
    </r>
    <r>
      <rPr>
        <sz val="9"/>
        <rFont val="游ゴシック"/>
        <family val="3"/>
        <charset val="128"/>
      </rPr>
      <t>(契約日+13)
　土日・祝日等の場合は、次の開庁日</t>
    </r>
    <rPh sb="0" eb="4">
      <t>トドケデキゲン</t>
    </rPh>
    <rPh sb="5" eb="8">
      <t>ケイヤクビ</t>
    </rPh>
    <phoneticPr fontId="9"/>
  </si>
  <si>
    <r>
      <rPr>
        <b/>
        <sz val="10"/>
        <color rgb="FFFF0000"/>
        <rFont val="游ゴシック"/>
        <family val="3"/>
        <charset val="128"/>
      </rPr>
      <t>※閉庁日、祝祭日の設定は「行政参照」シートのB列・C列を編集</t>
    </r>
    <r>
      <rPr>
        <sz val="10"/>
        <rFont val="游ゴシック"/>
        <family val="3"/>
        <charset val="128"/>
      </rPr>
      <t xml:space="preserve">
</t>
    </r>
    <r>
      <rPr>
        <b/>
        <sz val="10"/>
        <rFont val="游ゴシック"/>
        <family val="3"/>
        <charset val="128"/>
      </rPr>
      <t>祝祭日の設定をしないと、届出期限が正しく表示されない場合があります（祝祭日は毎年２月に内閣府ホームページで公表）。</t>
    </r>
    <rPh sb="1" eb="4">
      <t>ヘイチョウビ</t>
    </rPh>
    <rPh sb="5" eb="7">
      <t>シュクサイ</t>
    </rPh>
    <rPh sb="7" eb="8">
      <t>ラ</t>
    </rPh>
    <rPh sb="31" eb="34">
      <t>シュクサイジツ</t>
    </rPh>
    <rPh sb="35" eb="37">
      <t>セッテイ</t>
    </rPh>
    <rPh sb="43" eb="45">
      <t>トドケデ</t>
    </rPh>
    <rPh sb="48" eb="49">
      <t>タダ</t>
    </rPh>
    <rPh sb="51" eb="53">
      <t>ヒョウジ</t>
    </rPh>
    <rPh sb="69" eb="71">
      <t>マイトシ</t>
    </rPh>
    <rPh sb="72" eb="73">
      <t>ガツ</t>
    </rPh>
    <rPh sb="74" eb="77">
      <t>ナイカクフ</t>
    </rPh>
    <rPh sb="84" eb="86">
      <t>コウヒョウ</t>
    </rPh>
    <phoneticPr fontId="9"/>
  </si>
  <si>
    <t>リスト選択し追記
(半角・全角とも可)</t>
    <rPh sb="6" eb="8">
      <t>ツイキ</t>
    </rPh>
    <rPh sb="10" eb="12">
      <t>ハンカク</t>
    </rPh>
    <rPh sb="13" eb="15">
      <t>ゼンカク</t>
    </rPh>
    <rPh sb="17" eb="18">
      <t>カ</t>
    </rPh>
    <phoneticPr fontId="9"/>
  </si>
  <si>
    <t>リスト選択し追記
(半角・全角とも可))</t>
    <rPh sb="3" eb="5">
      <t>センタク</t>
    </rPh>
    <rPh sb="6" eb="8">
      <t>ツイキ</t>
    </rPh>
    <rPh sb="10" eb="12">
      <t>ハンカク</t>
    </rPh>
    <rPh sb="13" eb="15">
      <t>ゼンカク</t>
    </rPh>
    <rPh sb="17" eb="18">
      <t>カ</t>
    </rPh>
    <phoneticPr fontId="9"/>
  </si>
  <si>
    <t>リスト選択し追記
(半角・全角とも可)</t>
    <rPh sb="3" eb="5">
      <t>センタク</t>
    </rPh>
    <rPh sb="6" eb="8">
      <t>ツイキ</t>
    </rPh>
    <rPh sb="10" eb="12">
      <t>ハンカク</t>
    </rPh>
    <rPh sb="13" eb="15">
      <t>ゼンカク</t>
    </rPh>
    <rPh sb="17" eb="18">
      <t>カ</t>
    </rPh>
    <phoneticPr fontId="9"/>
  </si>
  <si>
    <t>リストから選択
直接入力も可</t>
    <rPh sb="5" eb="7">
      <t>センタク</t>
    </rPh>
    <phoneticPr fontId="9"/>
  </si>
  <si>
    <t>リストから選択
直接入力も可</t>
    <rPh sb="5" eb="7">
      <t>センタク</t>
    </rPh>
    <rPh sb="8" eb="10">
      <t>チョクセツ</t>
    </rPh>
    <rPh sb="10" eb="12">
      <t>ニュウリョク</t>
    </rPh>
    <rPh sb="13" eb="14">
      <t>カ</t>
    </rPh>
    <phoneticPr fontId="9"/>
  </si>
  <si>
    <t>１）工作物・木竹の概要：「具体的な種類」を選択
　　　※　リストから選択（修正可）（１～３で20文字以内）</t>
    <rPh sb="21" eb="23">
      <t>センタク</t>
    </rPh>
    <rPh sb="34" eb="36">
      <t>センタク</t>
    </rPh>
    <rPh sb="37" eb="39">
      <t>シュウセイ</t>
    </rPh>
    <rPh sb="39" eb="40">
      <t>カ</t>
    </rPh>
    <phoneticPr fontId="9"/>
  </si>
  <si>
    <r>
      <t xml:space="preserve">契約に係る権利の変更の内容
</t>
    </r>
    <r>
      <rPr>
        <b/>
        <sz val="10"/>
        <rFont val="游ゴシック"/>
        <family val="3"/>
        <charset val="128"/>
      </rPr>
      <t>　※「移転」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7" eb="19">
      <t>イテン</t>
    </rPh>
    <rPh sb="20" eb="21">
      <t>マタ</t>
    </rPh>
    <rPh sb="23" eb="25">
      <t>セッテイ</t>
    </rPh>
    <phoneticPr fontId="9"/>
  </si>
  <si>
    <t>自動表示、修正可
(半角・全角とも可)</t>
    <rPh sb="0" eb="4">
      <t>ジドウヒョウジ</t>
    </rPh>
    <rPh sb="5" eb="7">
      <t>シュウセイ</t>
    </rPh>
    <rPh sb="7" eb="8">
      <t>カ</t>
    </rPh>
    <phoneticPr fontId="9"/>
  </si>
  <si>
    <t>所有権</t>
  </si>
  <si>
    <t>宅地</t>
  </si>
  <si>
    <t>工業地域</t>
  </si>
  <si>
    <t>S（鉄骨造）、2Ｆ</t>
  </si>
  <si>
    <t>S、2Ｆ</t>
  </si>
  <si>
    <t>生産施設</t>
  </si>
  <si>
    <t>工場</t>
  </si>
  <si>
    <t>祝日一覧</t>
    <rPh sb="0" eb="2">
      <t>シュクジツ</t>
    </rPh>
    <phoneticPr fontId="9"/>
  </si>
  <si>
    <t>代表肩書</t>
    <rPh sb="0" eb="2">
      <t>ダイヒョウ</t>
    </rPh>
    <rPh sb="2" eb="4">
      <t>カタガキ</t>
    </rPh>
    <phoneticPr fontId="9"/>
  </si>
  <si>
    <t>業種一覧</t>
    <rPh sb="0" eb="2">
      <t>ギョウシュ</t>
    </rPh>
    <rPh sb="2" eb="4">
      <t>イチラン</t>
    </rPh>
    <phoneticPr fontId="9"/>
  </si>
  <si>
    <t>業種詳細</t>
    <rPh sb="0" eb="2">
      <t>ギョウシュ</t>
    </rPh>
    <rPh sb="2" eb="4">
      <t>ショウサイ</t>
    </rPh>
    <phoneticPr fontId="9"/>
  </si>
  <si>
    <t>権利態様</t>
    <rPh sb="0" eb="2">
      <t>ケンリ</t>
    </rPh>
    <rPh sb="2" eb="4">
      <t>タイヨウ</t>
    </rPh>
    <phoneticPr fontId="9"/>
  </si>
  <si>
    <t>単独一団</t>
    <rPh sb="0" eb="2">
      <t>タンドク</t>
    </rPh>
    <rPh sb="2" eb="4">
      <t>イチダン</t>
    </rPh>
    <phoneticPr fontId="9"/>
  </si>
  <si>
    <t>筆の単位</t>
    <rPh sb="0" eb="1">
      <t>フデ</t>
    </rPh>
    <rPh sb="2" eb="4">
      <t>タンイ</t>
    </rPh>
    <phoneticPr fontId="9"/>
  </si>
  <si>
    <t>主要地目</t>
    <rPh sb="0" eb="1">
      <t>シュ</t>
    </rPh>
    <rPh sb="1" eb="2">
      <t>ヨウ</t>
    </rPh>
    <rPh sb="2" eb="4">
      <t>チモク</t>
    </rPh>
    <phoneticPr fontId="9"/>
  </si>
  <si>
    <t>権利種類</t>
    <rPh sb="0" eb="2">
      <t>ケンリ</t>
    </rPh>
    <rPh sb="2" eb="4">
      <t>シュルイ</t>
    </rPh>
    <phoneticPr fontId="9"/>
  </si>
  <si>
    <t>移転設定</t>
    <rPh sb="0" eb="2">
      <t>イテン</t>
    </rPh>
    <rPh sb="2" eb="4">
      <t>セッテイ</t>
    </rPh>
    <phoneticPr fontId="9"/>
  </si>
  <si>
    <t>永住者等</t>
    <rPh sb="0" eb="4">
      <t>エイジュウシャトウ</t>
    </rPh>
    <phoneticPr fontId="9"/>
  </si>
  <si>
    <t>都計区域</t>
    <rPh sb="0" eb="1">
      <t>ミヤコ</t>
    </rPh>
    <rPh sb="1" eb="2">
      <t>ケイ</t>
    </rPh>
    <rPh sb="2" eb="4">
      <t>クイキ</t>
    </rPh>
    <phoneticPr fontId="9"/>
  </si>
  <si>
    <t>用途詳細</t>
    <rPh sb="0" eb="2">
      <t>ヨウト</t>
    </rPh>
    <rPh sb="2" eb="4">
      <t>ショウサイ</t>
    </rPh>
    <phoneticPr fontId="9"/>
  </si>
  <si>
    <t>高度地区</t>
    <rPh sb="0" eb="4">
      <t>コウドチク</t>
    </rPh>
    <phoneticPr fontId="9"/>
  </si>
  <si>
    <t>高日制限</t>
    <rPh sb="0" eb="1">
      <t>タカ</t>
    </rPh>
    <rPh sb="1" eb="2">
      <t>ヒ</t>
    </rPh>
    <rPh sb="2" eb="4">
      <t>セイゲン</t>
    </rPh>
    <phoneticPr fontId="9"/>
  </si>
  <si>
    <t>風致地区</t>
    <rPh sb="0" eb="4">
      <t>フウチチク</t>
    </rPh>
    <phoneticPr fontId="9"/>
  </si>
  <si>
    <t>緑化地域</t>
    <rPh sb="0" eb="4">
      <t>リョクカチイキ</t>
    </rPh>
    <phoneticPr fontId="9"/>
  </si>
  <si>
    <t>防火地域</t>
    <rPh sb="0" eb="4">
      <t>ボウカチイキ</t>
    </rPh>
    <phoneticPr fontId="9"/>
  </si>
  <si>
    <t>駐車場等</t>
    <rPh sb="0" eb="3">
      <t>チュウシャジョウ</t>
    </rPh>
    <rPh sb="3" eb="4">
      <t>トウ</t>
    </rPh>
    <phoneticPr fontId="9"/>
  </si>
  <si>
    <t>他規制等</t>
    <rPh sb="0" eb="1">
      <t>タ</t>
    </rPh>
    <rPh sb="1" eb="3">
      <t>キセイ</t>
    </rPh>
    <rPh sb="3" eb="4">
      <t>トウ</t>
    </rPh>
    <phoneticPr fontId="9"/>
  </si>
  <si>
    <t>外〇名</t>
    <rPh sb="0" eb="1">
      <t>ホカ</t>
    </rPh>
    <rPh sb="2" eb="3">
      <t>メイ</t>
    </rPh>
    <phoneticPr fontId="9"/>
  </si>
  <si>
    <t>外〇筆</t>
    <rPh sb="0" eb="1">
      <t>ホカ</t>
    </rPh>
    <rPh sb="2" eb="3">
      <t>フデ</t>
    </rPh>
    <phoneticPr fontId="9"/>
  </si>
  <si>
    <t>現況変更</t>
    <rPh sb="0" eb="2">
      <t>ゲンキョウ</t>
    </rPh>
    <rPh sb="2" eb="4">
      <t>ヘンコウ</t>
    </rPh>
    <phoneticPr fontId="9"/>
  </si>
  <si>
    <t>階数一覧</t>
    <rPh sb="0" eb="1">
      <t>カイ</t>
    </rPh>
    <rPh sb="1" eb="2">
      <t>スウ</t>
    </rPh>
    <rPh sb="2" eb="4">
      <t>イチラン</t>
    </rPh>
    <phoneticPr fontId="9"/>
  </si>
  <si>
    <t>方位距離</t>
    <rPh sb="0" eb="2">
      <t>ホウイ</t>
    </rPh>
    <rPh sb="2" eb="4">
      <t>キョリ</t>
    </rPh>
    <phoneticPr fontId="9"/>
  </si>
  <si>
    <t>有の選択</t>
    <rPh sb="0" eb="1">
      <t>ユウ</t>
    </rPh>
    <rPh sb="2" eb="4">
      <t>センタク</t>
    </rPh>
    <phoneticPr fontId="9"/>
  </si>
  <si>
    <t>有無選択</t>
    <rPh sb="0" eb="2">
      <t>ウム</t>
    </rPh>
    <rPh sb="2" eb="4">
      <t>センタク</t>
    </rPh>
    <phoneticPr fontId="9"/>
  </si>
  <si>
    <t>費用負担</t>
    <rPh sb="0" eb="4">
      <t>ヒヨウフタン</t>
    </rPh>
    <phoneticPr fontId="9"/>
  </si>
  <si>
    <t>利用分類</t>
    <rPh sb="0" eb="2">
      <t>リヨウ</t>
    </rPh>
    <rPh sb="2" eb="4">
      <t>ブンルイ</t>
    </rPh>
    <phoneticPr fontId="9"/>
  </si>
  <si>
    <t>住宅「自用」</t>
    <rPh sb="3" eb="5">
      <t>ジヨウ</t>
    </rPh>
    <phoneticPr fontId="88"/>
  </si>
  <si>
    <t>住宅「賃貸」</t>
  </si>
  <si>
    <t>住宅「販売」</t>
  </si>
  <si>
    <t>商業施設「自用」</t>
    <rPh sb="0" eb="4">
      <t>ショウギョウシセツ</t>
    </rPh>
    <phoneticPr fontId="88"/>
  </si>
  <si>
    <t>商業施設「賃貸」</t>
    <rPh sb="0" eb="4">
      <t>ショウギョウシセツ</t>
    </rPh>
    <phoneticPr fontId="88"/>
  </si>
  <si>
    <t>商業施設「販売」</t>
    <rPh sb="0" eb="4">
      <t>ショウギョウシセツ</t>
    </rPh>
    <phoneticPr fontId="88"/>
  </si>
  <si>
    <t>生産施設</t>
    <rPh sb="0" eb="2">
      <t>セイサン</t>
    </rPh>
    <rPh sb="2" eb="4">
      <t>シセツ</t>
    </rPh>
    <phoneticPr fontId="88"/>
  </si>
  <si>
    <t>レクリエーション施設</t>
    <rPh sb="8" eb="10">
      <t>シセツ</t>
    </rPh>
    <phoneticPr fontId="88"/>
  </si>
  <si>
    <t>ゴルフ場</t>
    <rPh sb="3" eb="4">
      <t>ジョウ</t>
    </rPh>
    <phoneticPr fontId="88"/>
  </si>
  <si>
    <t>別荘「自用」</t>
    <rPh sb="0" eb="2">
      <t>ベッソウ</t>
    </rPh>
    <rPh sb="3" eb="5">
      <t>ジヨウ</t>
    </rPh>
    <phoneticPr fontId="88"/>
  </si>
  <si>
    <t>別荘「賃貸」</t>
    <rPh sb="0" eb="2">
      <t>ベッソウ</t>
    </rPh>
    <phoneticPr fontId="88"/>
  </si>
  <si>
    <t>別荘「販売」</t>
    <rPh sb="0" eb="2">
      <t>ベッソウ</t>
    </rPh>
    <phoneticPr fontId="88"/>
  </si>
  <si>
    <t>林業</t>
    <rPh sb="0" eb="2">
      <t>リンギョウ</t>
    </rPh>
    <phoneticPr fontId="88"/>
  </si>
  <si>
    <t>農業・畜産業・水産業</t>
    <rPh sb="0" eb="2">
      <t>ノウギョウ</t>
    </rPh>
    <rPh sb="3" eb="6">
      <t>チクサンギョウ</t>
    </rPh>
    <rPh sb="7" eb="10">
      <t>スイサンギョウ</t>
    </rPh>
    <phoneticPr fontId="88"/>
  </si>
  <si>
    <t>駐車場</t>
    <rPh sb="0" eb="3">
      <t>チュウシャジョウ</t>
    </rPh>
    <phoneticPr fontId="88"/>
  </si>
  <si>
    <t>病院等その他の利用目的</t>
    <rPh sb="0" eb="3">
      <t>ビョウインナド</t>
    </rPh>
    <rPh sb="5" eb="6">
      <t>タ</t>
    </rPh>
    <rPh sb="7" eb="9">
      <t>リヨウ</t>
    </rPh>
    <rPh sb="9" eb="11">
      <t>モクテキ</t>
    </rPh>
    <phoneticPr fontId="88"/>
  </si>
  <si>
    <t>資産保有・転売等目的</t>
    <rPh sb="0" eb="2">
      <t>シサン</t>
    </rPh>
    <rPh sb="2" eb="4">
      <t>ホユウ</t>
    </rPh>
    <rPh sb="5" eb="8">
      <t>テンバイナド</t>
    </rPh>
    <rPh sb="8" eb="10">
      <t>モクテキ</t>
    </rPh>
    <phoneticPr fontId="88"/>
  </si>
  <si>
    <t>その他</t>
    <rPh sb="2" eb="3">
      <t>ホカ</t>
    </rPh>
    <phoneticPr fontId="88"/>
  </si>
  <si>
    <t>業務施設_構造</t>
    <rPh sb="0" eb="4">
      <t>ギョウムシセツ</t>
    </rPh>
    <phoneticPr fontId="88"/>
  </si>
  <si>
    <t>生産施設_構造</t>
  </si>
  <si>
    <t>物流倉庫_構造</t>
  </si>
  <si>
    <t>地下駐車_構造</t>
  </si>
  <si>
    <t>指定以外_構造</t>
    <rPh sb="0" eb="2">
      <t>シテイ</t>
    </rPh>
    <rPh sb="2" eb="4">
      <t>イガイ</t>
    </rPh>
    <phoneticPr fontId="88"/>
  </si>
  <si>
    <t>棟数築年</t>
    <rPh sb="3" eb="4">
      <t>ネン</t>
    </rPh>
    <phoneticPr fontId="9"/>
  </si>
  <si>
    <t>戸建面積</t>
    <rPh sb="0" eb="2">
      <t>コダテ</t>
    </rPh>
    <phoneticPr fontId="88"/>
  </si>
  <si>
    <t>共同面積</t>
    <rPh sb="0" eb="2">
      <t>キョウドウ</t>
    </rPh>
    <phoneticPr fontId="88"/>
  </si>
  <si>
    <t>貸付面積</t>
    <rPh sb="0" eb="2">
      <t>カシツケ</t>
    </rPh>
    <rPh sb="2" eb="4">
      <t>メンセキ</t>
    </rPh>
    <phoneticPr fontId="88"/>
  </si>
  <si>
    <t>建物面積</t>
    <rPh sb="0" eb="2">
      <t>タテモノ</t>
    </rPh>
    <phoneticPr fontId="88"/>
  </si>
  <si>
    <t>土地面積</t>
    <rPh sb="0" eb="4">
      <t>トチメンセキ</t>
    </rPh>
    <phoneticPr fontId="88"/>
  </si>
  <si>
    <t>貸付期間</t>
    <rPh sb="0" eb="4">
      <t>カシツケキカン</t>
    </rPh>
    <phoneticPr fontId="88"/>
  </si>
  <si>
    <t>平均価格</t>
    <rPh sb="2" eb="4">
      <t>カカク</t>
    </rPh>
    <phoneticPr fontId="88"/>
  </si>
  <si>
    <t>月額賃料</t>
    <rPh sb="0" eb="4">
      <t>ゲツガクチンリョウ</t>
    </rPh>
    <phoneticPr fontId="88"/>
  </si>
  <si>
    <t>土地地代</t>
    <rPh sb="0" eb="2">
      <t>トチ</t>
    </rPh>
    <rPh sb="2" eb="4">
      <t>チダイ</t>
    </rPh>
    <phoneticPr fontId="88"/>
  </si>
  <si>
    <t>建設費用</t>
    <rPh sb="0" eb="4">
      <t>ケンセツヒヨウ</t>
    </rPh>
    <phoneticPr fontId="88"/>
  </si>
  <si>
    <t>利回り等</t>
    <rPh sb="0" eb="2">
      <t>リマワ</t>
    </rPh>
    <rPh sb="3" eb="4">
      <t>トウ</t>
    </rPh>
    <phoneticPr fontId="88"/>
  </si>
  <si>
    <t>土地現況</t>
    <rPh sb="0" eb="2">
      <t>トチ</t>
    </rPh>
    <rPh sb="2" eb="3">
      <t>ゲン</t>
    </rPh>
    <rPh sb="3" eb="4">
      <t>キョウ</t>
    </rPh>
    <phoneticPr fontId="89"/>
  </si>
  <si>
    <t>工作物等</t>
    <rPh sb="0" eb="3">
      <t>コウサクブツ</t>
    </rPh>
    <rPh sb="3" eb="4">
      <t>トウ</t>
    </rPh>
    <phoneticPr fontId="88"/>
  </si>
  <si>
    <t>構造階数</t>
    <phoneticPr fontId="9"/>
  </si>
  <si>
    <t>樹種本数</t>
    <phoneticPr fontId="9"/>
  </si>
  <si>
    <t>築年延床</t>
    <rPh sb="0" eb="2">
      <t>チクネン</t>
    </rPh>
    <rPh sb="2" eb="4">
      <t>ノベユカ</t>
    </rPh>
    <phoneticPr fontId="9"/>
  </si>
  <si>
    <t>樹齢面積</t>
    <phoneticPr fontId="9"/>
  </si>
  <si>
    <t>林業樹種</t>
  </si>
  <si>
    <t>林業本数</t>
  </si>
  <si>
    <t>林業樹齢</t>
  </si>
  <si>
    <t>林業面積</t>
  </si>
  <si>
    <t>県名市名削除の設定</t>
    <rPh sb="0" eb="2">
      <t>ケンメイ</t>
    </rPh>
    <rPh sb="2" eb="4">
      <t>シメイ</t>
    </rPh>
    <rPh sb="4" eb="6">
      <t>サクジョ</t>
    </rPh>
    <rPh sb="7" eb="9">
      <t>セッテイ</t>
    </rPh>
    <phoneticPr fontId="9"/>
  </si>
  <si>
    <t>国名一覧</t>
    <rPh sb="0" eb="2">
      <t>コクメイ</t>
    </rPh>
    <rPh sb="2" eb="4">
      <t>イチラン</t>
    </rPh>
    <phoneticPr fontId="9"/>
  </si>
  <si>
    <t>都道府県</t>
    <rPh sb="0" eb="4">
      <t>トドウフケン</t>
    </rPh>
    <phoneticPr fontId="88"/>
  </si>
  <si>
    <t>市区町村</t>
    <rPh sb="0" eb="2">
      <t>シク</t>
    </rPh>
    <rPh sb="2" eb="4">
      <t>チョウソン</t>
    </rPh>
    <phoneticPr fontId="9"/>
  </si>
  <si>
    <t>横浜市鶴見区</t>
    <rPh sb="0" eb="6">
      <t>ヨコハマシツルミク</t>
    </rPh>
    <phoneticPr fontId="9"/>
  </si>
  <si>
    <t>横浜市神奈川区</t>
    <rPh sb="3" eb="7">
      <t>カナガワク</t>
    </rPh>
    <phoneticPr fontId="9"/>
  </si>
  <si>
    <t>横浜市西区</t>
    <rPh sb="3" eb="5">
      <t>ニシク</t>
    </rPh>
    <phoneticPr fontId="9"/>
  </si>
  <si>
    <t>横浜市中区</t>
    <rPh sb="3" eb="5">
      <t>ナカク</t>
    </rPh>
    <phoneticPr fontId="9"/>
  </si>
  <si>
    <t>横浜市南区</t>
    <rPh sb="3" eb="5">
      <t>ミナミク</t>
    </rPh>
    <phoneticPr fontId="9"/>
  </si>
  <si>
    <t>横浜市港南区</t>
    <rPh sb="3" eb="6">
      <t>コウナンク</t>
    </rPh>
    <phoneticPr fontId="9"/>
  </si>
  <si>
    <t>横浜市保土ケ谷区</t>
    <rPh sb="3" eb="8">
      <t>ホドガヤク</t>
    </rPh>
    <phoneticPr fontId="9"/>
  </si>
  <si>
    <t>横浜市旭区</t>
    <rPh sb="3" eb="5">
      <t>アサヒク</t>
    </rPh>
    <phoneticPr fontId="9"/>
  </si>
  <si>
    <t>横浜市磯子区</t>
    <rPh sb="3" eb="6">
      <t>イソゴク</t>
    </rPh>
    <phoneticPr fontId="9"/>
  </si>
  <si>
    <t>横浜市金沢区</t>
    <rPh sb="3" eb="6">
      <t>カナザワク</t>
    </rPh>
    <phoneticPr fontId="9"/>
  </si>
  <si>
    <t>横浜市港北区</t>
    <rPh sb="3" eb="6">
      <t>コウホクク</t>
    </rPh>
    <phoneticPr fontId="9"/>
  </si>
  <si>
    <t>横浜市緑区</t>
    <rPh sb="3" eb="5">
      <t>ミドリク</t>
    </rPh>
    <phoneticPr fontId="9"/>
  </si>
  <si>
    <t>横浜市青葉区</t>
    <rPh sb="3" eb="6">
      <t>アオバク</t>
    </rPh>
    <phoneticPr fontId="9"/>
  </si>
  <si>
    <t>横浜市都筑区</t>
    <rPh sb="3" eb="6">
      <t>ツヅキク</t>
    </rPh>
    <phoneticPr fontId="9"/>
  </si>
  <si>
    <t>横浜市戸塚区</t>
    <rPh sb="3" eb="6">
      <t>トツカク</t>
    </rPh>
    <phoneticPr fontId="9"/>
  </si>
  <si>
    <t>横浜市栄区</t>
    <rPh sb="3" eb="5">
      <t>サカエク</t>
    </rPh>
    <phoneticPr fontId="9"/>
  </si>
  <si>
    <t>横浜市泉区</t>
    <rPh sb="3" eb="5">
      <t>イズミク</t>
    </rPh>
    <phoneticPr fontId="9"/>
  </si>
  <si>
    <t>東京都千代田区</t>
    <rPh sb="0" eb="3">
      <t>トウキョウト</t>
    </rPh>
    <rPh sb="3" eb="7">
      <t>チヨダク</t>
    </rPh>
    <phoneticPr fontId="85"/>
  </si>
  <si>
    <t>東京都中央区</t>
    <rPh sb="3" eb="6">
      <t>チュウオウク</t>
    </rPh>
    <phoneticPr fontId="85"/>
  </si>
  <si>
    <t>東京都港区</t>
    <rPh sb="3" eb="5">
      <t>ミナトク</t>
    </rPh>
    <phoneticPr fontId="85"/>
  </si>
  <si>
    <t>東京都新宿区</t>
    <rPh sb="3" eb="6">
      <t>シンジュクク</t>
    </rPh>
    <phoneticPr fontId="85"/>
  </si>
  <si>
    <t>東京都文京区</t>
    <rPh sb="0" eb="6">
      <t>トウキョウトブンキョウク</t>
    </rPh>
    <phoneticPr fontId="85"/>
  </si>
  <si>
    <t>東京都台東区</t>
    <rPh sb="0" eb="6">
      <t>トウキョウトタイトウク</t>
    </rPh>
    <phoneticPr fontId="85"/>
  </si>
  <si>
    <t>東京都墨田区</t>
    <rPh sb="0" eb="6">
      <t>トウキョウトスミダク</t>
    </rPh>
    <phoneticPr fontId="85"/>
  </si>
  <si>
    <t>東京都江東区</t>
    <rPh sb="0" eb="3">
      <t>トウキョウト</t>
    </rPh>
    <rPh sb="3" eb="5">
      <t>コウトウ</t>
    </rPh>
    <rPh sb="5" eb="6">
      <t>ク</t>
    </rPh>
    <phoneticPr fontId="85"/>
  </si>
  <si>
    <t>東京都品川区</t>
    <rPh sb="0" eb="6">
      <t>トウキョウトシナガワク</t>
    </rPh>
    <phoneticPr fontId="85"/>
  </si>
  <si>
    <t>東京都目黒区</t>
    <rPh sb="0" eb="3">
      <t>トウキョウト</t>
    </rPh>
    <rPh sb="3" eb="6">
      <t>メグロク</t>
    </rPh>
    <phoneticPr fontId="85"/>
  </si>
  <si>
    <t>東京都大田区</t>
    <rPh sb="0" eb="3">
      <t>トウキョウト</t>
    </rPh>
    <rPh sb="3" eb="6">
      <t>オオタク</t>
    </rPh>
    <phoneticPr fontId="85"/>
  </si>
  <si>
    <t>東京都世田谷区</t>
    <rPh sb="0" eb="3">
      <t>トウキョウト</t>
    </rPh>
    <rPh sb="3" eb="7">
      <t>セタガヤク</t>
    </rPh>
    <phoneticPr fontId="85"/>
  </si>
  <si>
    <t>東京都渋谷区</t>
    <rPh sb="0" eb="3">
      <t>トウキョウト</t>
    </rPh>
    <rPh sb="3" eb="6">
      <t>シブヤク</t>
    </rPh>
    <phoneticPr fontId="85"/>
  </si>
  <si>
    <t>東京都中野区</t>
    <rPh sb="0" eb="3">
      <t>トウキョウト</t>
    </rPh>
    <rPh sb="3" eb="6">
      <t>ナカノク</t>
    </rPh>
    <phoneticPr fontId="85"/>
  </si>
  <si>
    <t>東京都杉並区</t>
    <rPh sb="0" eb="3">
      <t>トウキョウト</t>
    </rPh>
    <rPh sb="3" eb="6">
      <t>スギナミク</t>
    </rPh>
    <phoneticPr fontId="85"/>
  </si>
  <si>
    <t>東京都豊島区</t>
    <rPh sb="0" eb="3">
      <t>トウキョウト</t>
    </rPh>
    <rPh sb="3" eb="6">
      <t>トシマク</t>
    </rPh>
    <phoneticPr fontId="85"/>
  </si>
  <si>
    <t>東京都北区</t>
    <rPh sb="0" eb="5">
      <t>トウキョウトキタク</t>
    </rPh>
    <phoneticPr fontId="85"/>
  </si>
  <si>
    <t>東京都荒川区</t>
    <rPh sb="0" eb="3">
      <t>トウキョウト</t>
    </rPh>
    <rPh sb="3" eb="6">
      <t>アラカワク</t>
    </rPh>
    <phoneticPr fontId="85"/>
  </si>
  <si>
    <t>東京都板橋区</t>
    <rPh sb="0" eb="3">
      <t>トウキョウト</t>
    </rPh>
    <rPh sb="3" eb="6">
      <t>イタバシク</t>
    </rPh>
    <phoneticPr fontId="85"/>
  </si>
  <si>
    <t>東京都練馬区</t>
    <rPh sb="0" eb="3">
      <t>トウキョウト</t>
    </rPh>
    <rPh sb="3" eb="6">
      <t>ネリマク</t>
    </rPh>
    <phoneticPr fontId="85"/>
  </si>
  <si>
    <t>東京都足立区</t>
    <rPh sb="0" eb="3">
      <t>トウキョウト</t>
    </rPh>
    <rPh sb="3" eb="6">
      <t>アダチク</t>
    </rPh>
    <phoneticPr fontId="85"/>
  </si>
  <si>
    <t>東京都葛飾区</t>
    <rPh sb="0" eb="3">
      <t>トウキョウト</t>
    </rPh>
    <rPh sb="3" eb="6">
      <t>カツシカク</t>
    </rPh>
    <phoneticPr fontId="85"/>
  </si>
  <si>
    <t>江戸川区</t>
    <rPh sb="0" eb="4">
      <t>エドガワク</t>
    </rPh>
    <phoneticPr fontId="85"/>
  </si>
  <si>
    <t>路線一覧</t>
    <rPh sb="0" eb="1">
      <t>ロ</t>
    </rPh>
    <rPh sb="2" eb="4">
      <t>イチラン</t>
    </rPh>
    <phoneticPr fontId="9"/>
  </si>
  <si>
    <t>ＪＲ東海道線</t>
  </si>
  <si>
    <t>ＪＲ横須賀線</t>
    <rPh sb="2" eb="5">
      <t>ヨコスカ</t>
    </rPh>
    <phoneticPr fontId="9"/>
  </si>
  <si>
    <t>ＪＲ京浜東北線</t>
    <rPh sb="2" eb="6">
      <t>ケイヒントウホク</t>
    </rPh>
    <phoneticPr fontId="9"/>
  </si>
  <si>
    <t>ＪＲ根岸線</t>
    <rPh sb="2" eb="5">
      <t>ネギシセン</t>
    </rPh>
    <phoneticPr fontId="9"/>
  </si>
  <si>
    <t>ＪＲ横浜線</t>
    <rPh sb="2" eb="5">
      <t>ヨコハマセン</t>
    </rPh>
    <phoneticPr fontId="9"/>
  </si>
  <si>
    <t>ＪＲ南武線</t>
    <rPh sb="2" eb="5">
      <t>ナンブセン</t>
    </rPh>
    <phoneticPr fontId="9"/>
  </si>
  <si>
    <t>ＪＲ鶴見線</t>
    <rPh sb="2" eb="5">
      <t>ツルミセン</t>
    </rPh>
    <phoneticPr fontId="9"/>
  </si>
  <si>
    <t>ＪＲ浜川崎線</t>
    <rPh sb="2" eb="5">
      <t>ハマカワサキ</t>
    </rPh>
    <rPh sb="5" eb="6">
      <t>セン</t>
    </rPh>
    <phoneticPr fontId="9"/>
  </si>
  <si>
    <t>東急東横線</t>
    <rPh sb="0" eb="2">
      <t>トウキュウ</t>
    </rPh>
    <rPh sb="2" eb="5">
      <t>トウヨコセン</t>
    </rPh>
    <phoneticPr fontId="9"/>
  </si>
  <si>
    <t>東急新横浜線</t>
    <rPh sb="0" eb="2">
      <t>トウキュウ</t>
    </rPh>
    <rPh sb="2" eb="3">
      <t>シン</t>
    </rPh>
    <rPh sb="3" eb="6">
      <t>ヨコハマセン</t>
    </rPh>
    <phoneticPr fontId="9"/>
  </si>
  <si>
    <t>東急田園都市線</t>
    <rPh sb="0" eb="2">
      <t>トウキュウ</t>
    </rPh>
    <rPh sb="2" eb="7">
      <t>デンエントシセン</t>
    </rPh>
    <phoneticPr fontId="9"/>
  </si>
  <si>
    <t>東急こどもの国線</t>
    <rPh sb="0" eb="2">
      <t>トウキュウ</t>
    </rPh>
    <rPh sb="6" eb="7">
      <t>クニ</t>
    </rPh>
    <rPh sb="7" eb="8">
      <t>セン</t>
    </rPh>
    <phoneticPr fontId="9"/>
  </si>
  <si>
    <t>みなとみらい線</t>
    <rPh sb="6" eb="7">
      <t>セン</t>
    </rPh>
    <phoneticPr fontId="9"/>
  </si>
  <si>
    <t>京急本線</t>
    <rPh sb="0" eb="2">
      <t>ケイキュウ</t>
    </rPh>
    <rPh sb="2" eb="4">
      <t>ホンセン</t>
    </rPh>
    <phoneticPr fontId="9"/>
  </si>
  <si>
    <t>京急逗子線</t>
    <rPh sb="0" eb="5">
      <t>ケイキュウズシセン</t>
    </rPh>
    <phoneticPr fontId="9"/>
  </si>
  <si>
    <t>相鉄本線</t>
    <rPh sb="0" eb="4">
      <t>ソウテツホンセン</t>
    </rPh>
    <phoneticPr fontId="9"/>
  </si>
  <si>
    <t>相鉄いずみ野線</t>
    <rPh sb="0" eb="2">
      <t>ソウテツ</t>
    </rPh>
    <rPh sb="5" eb="7">
      <t>ノセン</t>
    </rPh>
    <phoneticPr fontId="9"/>
  </si>
  <si>
    <t>相鉄新横浜線</t>
    <rPh sb="0" eb="2">
      <t>ソウテツ</t>
    </rPh>
    <rPh sb="2" eb="5">
      <t>シンヨコハマ</t>
    </rPh>
    <rPh sb="5" eb="6">
      <t>セン</t>
    </rPh>
    <phoneticPr fontId="9"/>
  </si>
  <si>
    <t>地下鉄ブルーライン</t>
    <rPh sb="0" eb="3">
      <t>チカテツ</t>
    </rPh>
    <phoneticPr fontId="9"/>
  </si>
  <si>
    <t>地下鉄グリーンライン</t>
    <rPh sb="0" eb="3">
      <t>チカテツ</t>
    </rPh>
    <phoneticPr fontId="9"/>
  </si>
  <si>
    <t>金沢シーサイドライン</t>
    <rPh sb="0" eb="2">
      <t>カナザワ</t>
    </rPh>
    <phoneticPr fontId="9"/>
  </si>
  <si>
    <t>小田急線</t>
    <rPh sb="0" eb="4">
      <t>オダキュウセン</t>
    </rPh>
    <phoneticPr fontId="9"/>
  </si>
  <si>
    <t>小田急江ノ島線</t>
    <rPh sb="0" eb="3">
      <t>オダキュウ</t>
    </rPh>
    <rPh sb="3" eb="4">
      <t>エ</t>
    </rPh>
    <rPh sb="5" eb="6">
      <t>シマ</t>
    </rPh>
    <rPh sb="6" eb="7">
      <t>セン</t>
    </rPh>
    <phoneticPr fontId="9"/>
  </si>
  <si>
    <t>個人</t>
    <rPh sb="0" eb="2">
      <t>コジン</t>
    </rPh>
    <phoneticPr fontId="88"/>
  </si>
  <si>
    <t>代表取締役</t>
  </si>
  <si>
    <t>不動産業</t>
    <rPh sb="0" eb="3">
      <t>フドウサン</t>
    </rPh>
    <rPh sb="3" eb="4">
      <t>ギョウ</t>
    </rPh>
    <phoneticPr fontId="9"/>
  </si>
  <si>
    <t>ファンド</t>
  </si>
  <si>
    <t>一筆ごとに届出</t>
    <phoneticPr fontId="9"/>
  </si>
  <si>
    <t>田</t>
  </si>
  <si>
    <t>移転</t>
    <rPh sb="0" eb="2">
      <t>イテン</t>
    </rPh>
    <phoneticPr fontId="88"/>
  </si>
  <si>
    <t>該当</t>
    <rPh sb="0" eb="2">
      <t>ガイトウ</t>
    </rPh>
    <phoneticPr fontId="88"/>
  </si>
  <si>
    <t>都市計画区域外</t>
    <rPh sb="0" eb="2">
      <t>トシ</t>
    </rPh>
    <rPh sb="2" eb="4">
      <t>ケイカク</t>
    </rPh>
    <rPh sb="4" eb="6">
      <t>クイキ</t>
    </rPh>
    <rPh sb="6" eb="7">
      <t>ガイ</t>
    </rPh>
    <phoneticPr fontId="88"/>
  </si>
  <si>
    <t>無指定</t>
  </si>
  <si>
    <t>１低専（30/60）</t>
  </si>
  <si>
    <t>第1種高度地区</t>
  </si>
  <si>
    <t>高さ制限なし、日影規制なし</t>
    <rPh sb="0" eb="1">
      <t>タカ</t>
    </rPh>
    <rPh sb="2" eb="4">
      <t>セイゲン</t>
    </rPh>
    <phoneticPr fontId="9"/>
  </si>
  <si>
    <t>風致なし</t>
  </si>
  <si>
    <t>周辺地区又は自動車ふくそう地区</t>
  </si>
  <si>
    <t>宅地造成工事規制区域</t>
  </si>
  <si>
    <t>外１名</t>
    <rPh sb="0" eb="1">
      <t>ホカ</t>
    </rPh>
    <rPh sb="2" eb="3">
      <t>メイ</t>
    </rPh>
    <phoneticPr fontId="9"/>
  </si>
  <si>
    <t>外１筆</t>
    <rPh sb="0" eb="1">
      <t>ホカ</t>
    </rPh>
    <phoneticPr fontId="9"/>
  </si>
  <si>
    <t>有（造成のみ）</t>
    <rPh sb="0" eb="1">
      <t>アリ</t>
    </rPh>
    <rPh sb="2" eb="4">
      <t>ゾウセイ</t>
    </rPh>
    <phoneticPr fontId="9"/>
  </si>
  <si>
    <t>1Ｆ</t>
  </si>
  <si>
    <t>東方向へ約ｍ</t>
    <rPh sb="0" eb="1">
      <t>ヒガシ</t>
    </rPh>
    <phoneticPr fontId="9"/>
  </si>
  <si>
    <t>有</t>
    <rPh sb="0" eb="1">
      <t>ア</t>
    </rPh>
    <phoneticPr fontId="88"/>
  </si>
  <si>
    <t>譲渡人</t>
    <rPh sb="1" eb="2">
      <t>ワタ</t>
    </rPh>
    <phoneticPr fontId="9"/>
  </si>
  <si>
    <t>戸建住宅「自用」</t>
  </si>
  <si>
    <t>戸建住宅「賃貸」</t>
  </si>
  <si>
    <t>戸建住宅「販売」</t>
  </si>
  <si>
    <t>事務所「自用」</t>
  </si>
  <si>
    <t>劇場</t>
  </si>
  <si>
    <t>通常コース</t>
  </si>
  <si>
    <t>別荘「自用」</t>
  </si>
  <si>
    <t>別荘「賃貸」</t>
  </si>
  <si>
    <t>別荘「販売」</t>
  </si>
  <si>
    <t>農業用温室</t>
  </si>
  <si>
    <t>立体駐車場（地下あり）</t>
  </si>
  <si>
    <t>病院</t>
  </si>
  <si>
    <t>資産保有</t>
  </si>
  <si>
    <t>担保目的</t>
  </si>
  <si>
    <t>田「自用」</t>
    <rPh sb="0" eb="1">
      <t>タ</t>
    </rPh>
    <phoneticPr fontId="11"/>
  </si>
  <si>
    <t>W（木造）、1Ｆ</t>
  </si>
  <si>
    <t>S（鉄骨造）、1Ｆ</t>
  </si>
  <si>
    <t>RC（鉄筋コンクリート造）、B1F</t>
  </si>
  <si>
    <t>工作物なし</t>
  </si>
  <si>
    <t>戸数、建築（竣工）年月</t>
    <rPh sb="0" eb="2">
      <t>コスウ</t>
    </rPh>
    <rPh sb="3" eb="5">
      <t>ケンチク</t>
    </rPh>
    <rPh sb="6" eb="8">
      <t>シュンコウ</t>
    </rPh>
    <rPh sb="9" eb="11">
      <t>ネンゲツ</t>
    </rPh>
    <phoneticPr fontId="88"/>
  </si>
  <si>
    <t>建物面積</t>
  </si>
  <si>
    <t>貸付期間「10年：R40.3.31まで」</t>
    <rPh sb="0" eb="2">
      <t>カシツケ</t>
    </rPh>
    <rPh sb="2" eb="4">
      <t>キカン</t>
    </rPh>
    <phoneticPr fontId="88"/>
  </si>
  <si>
    <t>平均販売価格（100万円単位で可）</t>
  </si>
  <si>
    <t>月額賃料（100万円単位で可）</t>
  </si>
  <si>
    <t>地代「9000円（000円/㎡）」</t>
  </si>
  <si>
    <t>建設費用（100万円単位で可）</t>
  </si>
  <si>
    <t>経費率：10.0％、利回り4.0％（実質）</t>
    <rPh sb="0" eb="3">
      <t>ケイヒリツ</t>
    </rPh>
    <rPh sb="10" eb="12">
      <t>リマワ</t>
    </rPh>
    <rPh sb="18" eb="20">
      <t>ジッシツ</t>
    </rPh>
    <phoneticPr fontId="88"/>
  </si>
  <si>
    <t>田</t>
    <rPh sb="0" eb="1">
      <t>タ</t>
    </rPh>
    <phoneticPr fontId="91"/>
  </si>
  <si>
    <t>戸建住宅「自用」</t>
    <rPh sb="0" eb="2">
      <t>コダテ</t>
    </rPh>
    <rPh sb="2" eb="4">
      <t>ジュウタク</t>
    </rPh>
    <phoneticPr fontId="34"/>
  </si>
  <si>
    <t>建設年、延床面積</t>
  </si>
  <si>
    <t>樹種</t>
  </si>
  <si>
    <t>本数</t>
  </si>
  <si>
    <t>樹齢</t>
  </si>
  <si>
    <t>植栽面積</t>
  </si>
  <si>
    <t>神奈川県</t>
    <rPh sb="0" eb="4">
      <t>カナガワケン</t>
    </rPh>
    <phoneticPr fontId="9"/>
  </si>
  <si>
    <t>ＪＲ東海道線</t>
    <phoneticPr fontId="9"/>
  </si>
  <si>
    <t>川崎</t>
    <rPh sb="0" eb="2">
      <t>カワサキ</t>
    </rPh>
    <phoneticPr fontId="9"/>
  </si>
  <si>
    <t>武蔵小杉</t>
    <rPh sb="0" eb="4">
      <t>ムサシコスギ</t>
    </rPh>
    <phoneticPr fontId="9"/>
  </si>
  <si>
    <t>桜木町</t>
    <rPh sb="0" eb="3">
      <t>サクラギチョウ</t>
    </rPh>
    <phoneticPr fontId="9"/>
  </si>
  <si>
    <t>東神奈川</t>
    <rPh sb="0" eb="4">
      <t>ヒガシカナガワ</t>
    </rPh>
    <phoneticPr fontId="9"/>
  </si>
  <si>
    <t>鶴見</t>
    <rPh sb="0" eb="2">
      <t>ツルミ</t>
    </rPh>
    <phoneticPr fontId="9"/>
  </si>
  <si>
    <t>浜川崎</t>
    <rPh sb="0" eb="3">
      <t>ハマカワサキ</t>
    </rPh>
    <phoneticPr fontId="9"/>
  </si>
  <si>
    <t>日吉</t>
    <rPh sb="0" eb="2">
      <t>ヒヨシ</t>
    </rPh>
    <phoneticPr fontId="9"/>
  </si>
  <si>
    <t>鷺沼</t>
    <rPh sb="0" eb="2">
      <t>サギヌマ</t>
    </rPh>
    <phoneticPr fontId="9"/>
  </si>
  <si>
    <t>長津田</t>
    <rPh sb="0" eb="3">
      <t>ナガツタ</t>
    </rPh>
    <phoneticPr fontId="9"/>
  </si>
  <si>
    <t>横浜</t>
    <rPh sb="0" eb="2">
      <t>ヨコハマ</t>
    </rPh>
    <phoneticPr fontId="9"/>
  </si>
  <si>
    <t>京急川崎</t>
    <rPh sb="0" eb="4">
      <t>ケイキュウカワサキ</t>
    </rPh>
    <phoneticPr fontId="9"/>
  </si>
  <si>
    <t>金沢八景</t>
    <rPh sb="0" eb="4">
      <t>カナザワハッケイ</t>
    </rPh>
    <phoneticPr fontId="9"/>
  </si>
  <si>
    <t>西横浜</t>
    <rPh sb="0" eb="3">
      <t>ニシヨコハマ</t>
    </rPh>
    <phoneticPr fontId="9"/>
  </si>
  <si>
    <t>二俣川</t>
    <rPh sb="0" eb="3">
      <t>フタマタガワ</t>
    </rPh>
    <phoneticPr fontId="9"/>
  </si>
  <si>
    <t>新横浜</t>
    <rPh sb="0" eb="3">
      <t>シンヨコハマ</t>
    </rPh>
    <phoneticPr fontId="9"/>
  </si>
  <si>
    <t>あざみ野</t>
    <rPh sb="3" eb="4">
      <t>ノ</t>
    </rPh>
    <phoneticPr fontId="9"/>
  </si>
  <si>
    <t>新杉田</t>
    <rPh sb="0" eb="3">
      <t>シンスギタ</t>
    </rPh>
    <phoneticPr fontId="9"/>
  </si>
  <si>
    <t>新百合ケ丘</t>
    <rPh sb="0" eb="5">
      <t>シンユリガオカ</t>
    </rPh>
    <phoneticPr fontId="9"/>
  </si>
  <si>
    <t>相模大野</t>
    <rPh sb="0" eb="4">
      <t>サガミオオノ</t>
    </rPh>
    <phoneticPr fontId="9"/>
  </si>
  <si>
    <t>法人</t>
    <rPh sb="0" eb="2">
      <t>ホウジン</t>
    </rPh>
    <phoneticPr fontId="88"/>
  </si>
  <si>
    <t>代表取締役社長</t>
  </si>
  <si>
    <t>投資法人</t>
  </si>
  <si>
    <t>現況地目や共有持分割合等の単位にまとめて届出</t>
    <phoneticPr fontId="9"/>
  </si>
  <si>
    <t>畑</t>
  </si>
  <si>
    <t>地上権</t>
  </si>
  <si>
    <t>設定</t>
    <rPh sb="0" eb="2">
      <t>セッテイ</t>
    </rPh>
    <phoneticPr fontId="88"/>
  </si>
  <si>
    <t>該当せず</t>
    <rPh sb="0" eb="2">
      <t>ガイトウ</t>
    </rPh>
    <phoneticPr fontId="88"/>
  </si>
  <si>
    <t>市街化区域</t>
    <rPh sb="0" eb="5">
      <t>シガイカクイキ</t>
    </rPh>
    <phoneticPr fontId="88"/>
  </si>
  <si>
    <t>第１種低層住居専用地域</t>
  </si>
  <si>
    <t>１低専（40/60）</t>
  </si>
  <si>
    <t>第1種高度地区、最低敷地100㎡</t>
  </si>
  <si>
    <t>高さ制限なし、5ｍ超→日影規制</t>
  </si>
  <si>
    <t>風致地区（第1種）</t>
  </si>
  <si>
    <t>緑化なし</t>
    <rPh sb="0" eb="2">
      <t>リョクカ</t>
    </rPh>
    <phoneticPr fontId="9"/>
  </si>
  <si>
    <t>準防火地域</t>
    <rPh sb="0" eb="5">
      <t>ジュンボウカチイキ</t>
    </rPh>
    <phoneticPr fontId="9"/>
  </si>
  <si>
    <t>商業地域又は近隣商業地域</t>
  </si>
  <si>
    <t>地区計画あり</t>
    <rPh sb="0" eb="4">
      <t>チクケイカク</t>
    </rPh>
    <phoneticPr fontId="9"/>
  </si>
  <si>
    <t>外２名</t>
    <rPh sb="0" eb="1">
      <t>ホカ</t>
    </rPh>
    <rPh sb="2" eb="3">
      <t>メイ</t>
    </rPh>
    <phoneticPr fontId="9"/>
  </si>
  <si>
    <t>外２筆</t>
    <rPh sb="0" eb="1">
      <t>ホカ</t>
    </rPh>
    <phoneticPr fontId="9"/>
  </si>
  <si>
    <t>有（造成&amp;建設）</t>
    <rPh sb="0" eb="1">
      <t>アリ</t>
    </rPh>
    <rPh sb="2" eb="4">
      <t>ゾウセイ</t>
    </rPh>
    <rPh sb="5" eb="7">
      <t>ケンセツ</t>
    </rPh>
    <phoneticPr fontId="9"/>
  </si>
  <si>
    <t>2Ｆ</t>
  </si>
  <si>
    <t>南東方向へ約ｍ</t>
    <rPh sb="0" eb="2">
      <t>ナントウ</t>
    </rPh>
    <phoneticPr fontId="9"/>
  </si>
  <si>
    <t>無</t>
    <rPh sb="0" eb="1">
      <t>ナ</t>
    </rPh>
    <phoneticPr fontId="88"/>
  </si>
  <si>
    <t>譲受人</t>
    <phoneticPr fontId="9"/>
  </si>
  <si>
    <t>共同住宅「販売」</t>
  </si>
  <si>
    <t>物品販売店舗（大型）「自用」</t>
  </si>
  <si>
    <t>資材置場</t>
  </si>
  <si>
    <t>パチンコ店</t>
  </si>
  <si>
    <t>ショートコース</t>
  </si>
  <si>
    <t>畜舎</t>
  </si>
  <si>
    <t>立体駐車場（地下なし）</t>
  </si>
  <si>
    <t>砂利等採取</t>
  </si>
  <si>
    <t>転売</t>
  </si>
  <si>
    <t>取下げ</t>
  </si>
  <si>
    <t>田「賃貸」</t>
    <rPh sb="0" eb="1">
      <t>タ</t>
    </rPh>
    <phoneticPr fontId="11"/>
  </si>
  <si>
    <t>W（木造）、2Ｆ</t>
  </si>
  <si>
    <t>戸、R00/00建築</t>
    <rPh sb="0" eb="1">
      <t>コ</t>
    </rPh>
    <phoneticPr fontId="88"/>
  </si>
  <si>
    <t>貸付期間「20年：R40.3.31まで」</t>
    <rPh sb="0" eb="2">
      <t>カシツケ</t>
    </rPh>
    <rPh sb="2" eb="4">
      <t>キカン</t>
    </rPh>
    <phoneticPr fontId="88"/>
  </si>
  <si>
    <t>1000万円/戸</t>
    <rPh sb="4" eb="6">
      <t>マンエン</t>
    </rPh>
    <rPh sb="7" eb="8">
      <t>コ</t>
    </rPh>
    <phoneticPr fontId="88"/>
  </si>
  <si>
    <t>地代「9000円（000円/坪）」</t>
    <rPh sb="14" eb="15">
      <t>ツボ</t>
    </rPh>
    <phoneticPr fontId="88"/>
  </si>
  <si>
    <t>※1億以上は1000万円単位で可</t>
    <rPh sb="2" eb="3">
      <t>オク</t>
    </rPh>
    <rPh sb="3" eb="5">
      <t>イジョウ</t>
    </rPh>
    <phoneticPr fontId="88"/>
  </si>
  <si>
    <t>田「造成中」</t>
    <rPh sb="0" eb="1">
      <t>タ</t>
    </rPh>
    <phoneticPr fontId="91"/>
  </si>
  <si>
    <t>戸建住宅「賃貸」</t>
    <rPh sb="0" eb="2">
      <t>コダテ</t>
    </rPh>
    <rPh sb="2" eb="4">
      <t>ジュウタク</t>
    </rPh>
    <phoneticPr fontId="34"/>
  </si>
  <si>
    <t>W、1Ｆ</t>
  </si>
  <si>
    <t>スギ、本</t>
  </si>
  <si>
    <t>R07、1,234.56㎡</t>
  </si>
  <si>
    <t>年、1,234.56ha</t>
    <rPh sb="0" eb="1">
      <t>ネン</t>
    </rPh>
    <phoneticPr fontId="88"/>
  </si>
  <si>
    <t>スギ</t>
  </si>
  <si>
    <t>本</t>
  </si>
  <si>
    <t>年</t>
    <rPh sb="0" eb="1">
      <t>ネン</t>
    </rPh>
    <phoneticPr fontId="88"/>
  </si>
  <si>
    <t>1,234.56ha</t>
  </si>
  <si>
    <t>横浜市</t>
    <rPh sb="0" eb="3">
      <t>ヨコハマシ</t>
    </rPh>
    <phoneticPr fontId="9"/>
  </si>
  <si>
    <t>新川崎</t>
    <rPh sb="0" eb="3">
      <t>シンカワサキ</t>
    </rPh>
    <phoneticPr fontId="9"/>
  </si>
  <si>
    <t>関内</t>
    <rPh sb="0" eb="2">
      <t>カンナイ</t>
    </rPh>
    <phoneticPr fontId="9"/>
  </si>
  <si>
    <t>大口</t>
    <rPh sb="0" eb="2">
      <t>オオグチ</t>
    </rPh>
    <phoneticPr fontId="9"/>
  </si>
  <si>
    <t>尻手</t>
    <rPh sb="0" eb="2">
      <t>シッテ</t>
    </rPh>
    <phoneticPr fontId="9"/>
  </si>
  <si>
    <t>国道</t>
    <rPh sb="0" eb="2">
      <t>コクドウ</t>
    </rPh>
    <phoneticPr fontId="9"/>
  </si>
  <si>
    <t>八丁畷</t>
    <rPh sb="0" eb="3">
      <t>ハッチョウナワテ</t>
    </rPh>
    <phoneticPr fontId="9"/>
  </si>
  <si>
    <t>元住吉</t>
    <rPh sb="0" eb="3">
      <t>モトスミヨシ</t>
    </rPh>
    <phoneticPr fontId="9"/>
  </si>
  <si>
    <t>新綱島</t>
    <rPh sb="0" eb="3">
      <t>シンツナシマ</t>
    </rPh>
    <phoneticPr fontId="9"/>
  </si>
  <si>
    <t>たまプラーザ</t>
  </si>
  <si>
    <t>恩田</t>
    <rPh sb="0" eb="2">
      <t>オンダ</t>
    </rPh>
    <phoneticPr fontId="9"/>
  </si>
  <si>
    <t>新高島</t>
    <rPh sb="0" eb="3">
      <t>シンタカシマ</t>
    </rPh>
    <phoneticPr fontId="9"/>
  </si>
  <si>
    <t>鶴見市場</t>
    <rPh sb="0" eb="4">
      <t>ツルミイチバ</t>
    </rPh>
    <phoneticPr fontId="9"/>
  </si>
  <si>
    <t>六浦</t>
    <rPh sb="0" eb="2">
      <t>ムツウラ</t>
    </rPh>
    <phoneticPr fontId="9"/>
  </si>
  <si>
    <t>天王町</t>
    <rPh sb="0" eb="3">
      <t>テンノウチョウ</t>
    </rPh>
    <phoneticPr fontId="9"/>
  </si>
  <si>
    <t>南万騎が原</t>
    <rPh sb="0" eb="3">
      <t>ミナミマキ</t>
    </rPh>
    <rPh sb="4" eb="5">
      <t>ハラ</t>
    </rPh>
    <phoneticPr fontId="9"/>
  </si>
  <si>
    <t>羽沢横浜国大</t>
    <rPh sb="0" eb="6">
      <t>ハザワヨコハマコクダイ</t>
    </rPh>
    <phoneticPr fontId="9"/>
  </si>
  <si>
    <t>中川</t>
    <rPh sb="0" eb="2">
      <t>ナカガワ</t>
    </rPh>
    <phoneticPr fontId="9"/>
  </si>
  <si>
    <t>日吉本町</t>
    <rPh sb="0" eb="4">
      <t>ヒヨシホンチョウ</t>
    </rPh>
    <phoneticPr fontId="9"/>
  </si>
  <si>
    <t>南部市場</t>
    <rPh sb="0" eb="2">
      <t>ナンブ</t>
    </rPh>
    <rPh sb="2" eb="4">
      <t>シジョウ</t>
    </rPh>
    <phoneticPr fontId="9"/>
  </si>
  <si>
    <t>柿生</t>
    <rPh sb="0" eb="2">
      <t>カキオ</t>
    </rPh>
    <phoneticPr fontId="9"/>
  </si>
  <si>
    <t>東林間</t>
    <rPh sb="0" eb="3">
      <t>ヒガシリンカン</t>
    </rPh>
    <phoneticPr fontId="9"/>
  </si>
  <si>
    <t>取締役社長</t>
  </si>
  <si>
    <t>ＳＰＣ</t>
  </si>
  <si>
    <t>賃借権</t>
  </si>
  <si>
    <t>市街化調整区域</t>
    <rPh sb="0" eb="3">
      <t>シガイカ</t>
    </rPh>
    <rPh sb="3" eb="7">
      <t>チョウセイクイキ</t>
    </rPh>
    <phoneticPr fontId="88"/>
  </si>
  <si>
    <t>第２種低層住居専用地域</t>
  </si>
  <si>
    <t>１低専（40/80）</t>
  </si>
  <si>
    <t>第1種高度地区、最低敷地125㎡</t>
  </si>
  <si>
    <t>高さ制限なし、7ｍ超→日影規制</t>
  </si>
  <si>
    <t>風致地区（第2種）</t>
  </si>
  <si>
    <t>防火なし</t>
    <rPh sb="0" eb="2">
      <t>ボウカ</t>
    </rPh>
    <phoneticPr fontId="9"/>
  </si>
  <si>
    <t>駐車場整備なし</t>
  </si>
  <si>
    <t>工業集積地域（5000㎡以上）</t>
  </si>
  <si>
    <t>外３名</t>
    <rPh sb="0" eb="1">
      <t>ホカ</t>
    </rPh>
    <rPh sb="2" eb="3">
      <t>メイ</t>
    </rPh>
    <phoneticPr fontId="9"/>
  </si>
  <si>
    <t>外３筆</t>
    <rPh sb="0" eb="1">
      <t>ホカ</t>
    </rPh>
    <phoneticPr fontId="9"/>
  </si>
  <si>
    <t>有（解体のみ）</t>
  </si>
  <si>
    <t>3Ｆ</t>
  </si>
  <si>
    <t>南方向へ約ｍ</t>
    <rPh sb="0" eb="1">
      <t>ミナミ</t>
    </rPh>
    <phoneticPr fontId="9"/>
  </si>
  <si>
    <t>寄宿舎「自用」</t>
  </si>
  <si>
    <t>寄宿舎「賃貸」</t>
  </si>
  <si>
    <t>寄宿舎「販売」</t>
  </si>
  <si>
    <t>物品販売店舗（中・小型）「自用」</t>
  </si>
  <si>
    <t>倉庫</t>
  </si>
  <si>
    <t>スポーツ施設</t>
  </si>
  <si>
    <t>養魚場</t>
  </si>
  <si>
    <t>平屋駐車場</t>
  </si>
  <si>
    <t>産業廃棄物処理場</t>
  </si>
  <si>
    <t>その他（資産・転売）</t>
    <rPh sb="4" eb="6">
      <t>シサン</t>
    </rPh>
    <rPh sb="7" eb="9">
      <t>テンバイ</t>
    </rPh>
    <phoneticPr fontId="88"/>
  </si>
  <si>
    <t>その他（その他）</t>
  </si>
  <si>
    <t>畑「自用」</t>
    <rPh sb="0" eb="1">
      <t>ハタケ</t>
    </rPh>
    <phoneticPr fontId="11"/>
  </si>
  <si>
    <t>S（鉄骨造）、3Ｆ</t>
  </si>
  <si>
    <t>戸、R00/00竣工</t>
    <rPh sb="0" eb="1">
      <t>コ</t>
    </rPh>
    <phoneticPr fontId="88"/>
  </si>
  <si>
    <t>貸付期間「30年：R40.3.31まで」</t>
    <rPh sb="0" eb="2">
      <t>カシツケ</t>
    </rPh>
    <rPh sb="2" eb="4">
      <t>キカン</t>
    </rPh>
    <phoneticPr fontId="88"/>
  </si>
  <si>
    <t>1000万円/区画</t>
    <rPh sb="4" eb="6">
      <t>マンエン</t>
    </rPh>
    <rPh sb="7" eb="9">
      <t>クカク</t>
    </rPh>
    <phoneticPr fontId="88"/>
  </si>
  <si>
    <t>造成費：1000万円</t>
    <rPh sb="0" eb="3">
      <t>ゾウセイヒ</t>
    </rPh>
    <phoneticPr fontId="88"/>
  </si>
  <si>
    <t>畑</t>
    <rPh sb="0" eb="1">
      <t>ハタケ</t>
    </rPh>
    <phoneticPr fontId="91"/>
  </si>
  <si>
    <t>戸建住宅「販売」</t>
    <rPh sb="0" eb="2">
      <t>コダテ</t>
    </rPh>
    <rPh sb="2" eb="4">
      <t>ジュウタク</t>
    </rPh>
    <phoneticPr fontId="34"/>
  </si>
  <si>
    <t>W、2Ｆ</t>
  </si>
  <si>
    <t>ヒノキ、本</t>
  </si>
  <si>
    <t>H25、1,234.56㎡</t>
  </si>
  <si>
    <t>年、1,234.56㎡</t>
    <rPh sb="0" eb="1">
      <t>ネン</t>
    </rPh>
    <phoneticPr fontId="88"/>
  </si>
  <si>
    <t>ヒノキ</t>
  </si>
  <si>
    <t>1,234.56㎡</t>
  </si>
  <si>
    <t>東京都</t>
    <rPh sb="0" eb="3">
      <t>トウキョウト</t>
    </rPh>
    <phoneticPr fontId="9"/>
  </si>
  <si>
    <t>戸塚</t>
    <rPh sb="0" eb="2">
      <t>トツカ</t>
    </rPh>
    <phoneticPr fontId="9"/>
  </si>
  <si>
    <t>新子安</t>
    <rPh sb="0" eb="3">
      <t>シンコヤス</t>
    </rPh>
    <phoneticPr fontId="9"/>
  </si>
  <si>
    <t>石川町</t>
    <rPh sb="0" eb="3">
      <t>イシカワチョウ</t>
    </rPh>
    <phoneticPr fontId="9"/>
  </si>
  <si>
    <t>菊名</t>
    <rPh sb="0" eb="2">
      <t>キクナ</t>
    </rPh>
    <phoneticPr fontId="9"/>
  </si>
  <si>
    <t>矢向</t>
    <rPh sb="0" eb="2">
      <t>ヤコウ</t>
    </rPh>
    <phoneticPr fontId="9"/>
  </si>
  <si>
    <t>鶴見小野</t>
    <rPh sb="0" eb="4">
      <t>ツルミオノ</t>
    </rPh>
    <phoneticPr fontId="9"/>
  </si>
  <si>
    <t>こどもの国</t>
    <rPh sb="4" eb="5">
      <t>クニ</t>
    </rPh>
    <phoneticPr fontId="9"/>
  </si>
  <si>
    <t>みなとみらい</t>
  </si>
  <si>
    <t>京急鶴見</t>
    <rPh sb="0" eb="4">
      <t>ケイキュウツルミ</t>
    </rPh>
    <phoneticPr fontId="9"/>
  </si>
  <si>
    <t>神武寺</t>
    <rPh sb="0" eb="3">
      <t>ジンムジ</t>
    </rPh>
    <phoneticPr fontId="9"/>
  </si>
  <si>
    <t>星川</t>
    <rPh sb="0" eb="2">
      <t>ホシカワ</t>
    </rPh>
    <phoneticPr fontId="9"/>
  </si>
  <si>
    <t>緑園都市</t>
    <rPh sb="0" eb="4">
      <t>リョクエントシ</t>
    </rPh>
    <phoneticPr fontId="9"/>
  </si>
  <si>
    <t>西谷</t>
    <rPh sb="0" eb="2">
      <t>ニシヤ</t>
    </rPh>
    <phoneticPr fontId="9"/>
  </si>
  <si>
    <t>センター北</t>
    <rPh sb="4" eb="5">
      <t>キタ</t>
    </rPh>
    <phoneticPr fontId="9"/>
  </si>
  <si>
    <t>高田</t>
    <rPh sb="0" eb="2">
      <t>タカタ</t>
    </rPh>
    <phoneticPr fontId="9"/>
  </si>
  <si>
    <t>鳥浜</t>
    <rPh sb="0" eb="2">
      <t>トリハマ</t>
    </rPh>
    <phoneticPr fontId="9"/>
  </si>
  <si>
    <t>鶴川</t>
    <rPh sb="0" eb="2">
      <t>ツルカワ</t>
    </rPh>
    <phoneticPr fontId="9"/>
  </si>
  <si>
    <t>中央林間</t>
    <rPh sb="0" eb="4">
      <t>チュウオウリンカン</t>
    </rPh>
    <phoneticPr fontId="9"/>
  </si>
  <si>
    <t>取締役</t>
  </si>
  <si>
    <t>学校法人</t>
  </si>
  <si>
    <t>牧場</t>
    <rPh sb="0" eb="2">
      <t>ボクジョウ</t>
    </rPh>
    <phoneticPr fontId="92"/>
  </si>
  <si>
    <t>信託受益権</t>
    <rPh sb="0" eb="5">
      <t>シンタクジュエキケン</t>
    </rPh>
    <phoneticPr fontId="88"/>
  </si>
  <si>
    <t>非線引きの都市計画区域</t>
    <rPh sb="0" eb="3">
      <t>ヒセンビ</t>
    </rPh>
    <rPh sb="5" eb="9">
      <t>トシケイカク</t>
    </rPh>
    <rPh sb="9" eb="11">
      <t>クイキ</t>
    </rPh>
    <phoneticPr fontId="88"/>
  </si>
  <si>
    <t>第１種中高層住居専用地域</t>
  </si>
  <si>
    <t>１低専（50/80）</t>
  </si>
  <si>
    <t>第1種高度地区、最低敷地165㎡</t>
  </si>
  <si>
    <t>高さ制限なし、7.5ｍ超→日影規制</t>
  </si>
  <si>
    <t>風致地区（第3種）</t>
  </si>
  <si>
    <t>防火なし（建築基準法第22条による区域）</t>
    <rPh sb="0" eb="2">
      <t>ボウカ</t>
    </rPh>
    <phoneticPr fontId="9"/>
  </si>
  <si>
    <t>駐車場整備なし、外壁後退１ｍ</t>
  </si>
  <si>
    <t>区画整理地区</t>
    <rPh sb="0" eb="6">
      <t>クカクセイリチク</t>
    </rPh>
    <phoneticPr fontId="9"/>
  </si>
  <si>
    <t>外４名</t>
    <rPh sb="0" eb="1">
      <t>ホカ</t>
    </rPh>
    <rPh sb="2" eb="3">
      <t>メイ</t>
    </rPh>
    <phoneticPr fontId="9"/>
  </si>
  <si>
    <t>外４筆</t>
    <rPh sb="0" eb="1">
      <t>ホカ</t>
    </rPh>
    <phoneticPr fontId="9"/>
  </si>
  <si>
    <t>有（解体&amp;建設）</t>
    <rPh sb="0" eb="1">
      <t>アリ</t>
    </rPh>
    <phoneticPr fontId="9"/>
  </si>
  <si>
    <t>4Ｆ</t>
  </si>
  <si>
    <t>南西方向へ約ｍ</t>
    <rPh sb="0" eb="2">
      <t>ナンセイ</t>
    </rPh>
    <phoneticPr fontId="9"/>
  </si>
  <si>
    <t>飲食店「自用」</t>
  </si>
  <si>
    <t>流通施設（生産）</t>
  </si>
  <si>
    <t>スキー場</t>
  </si>
  <si>
    <t>その他（農業等）</t>
    <rPh sb="6" eb="7">
      <t>ナド</t>
    </rPh>
    <phoneticPr fontId="88"/>
  </si>
  <si>
    <t>地下駐車場</t>
  </si>
  <si>
    <t>一般廃棄物処理場</t>
  </si>
  <si>
    <t>畑「賃貸」</t>
    <rPh sb="0" eb="1">
      <t>ハタケ</t>
    </rPh>
    <phoneticPr fontId="11"/>
  </si>
  <si>
    <t>LS（軽量鉄骨造）、1Ｆ</t>
  </si>
  <si>
    <t>SRC（鉄骨鉄筋コンクリート造）、B1F</t>
  </si>
  <si>
    <t>棟、R00/00建築</t>
    <rPh sb="0" eb="1">
      <t>トウ</t>
    </rPh>
    <phoneticPr fontId="88"/>
  </si>
  <si>
    <t>貸付期間「40年：R40.3.31まで」</t>
  </si>
  <si>
    <t>1億1000万円/戸</t>
    <rPh sb="1" eb="2">
      <t>オク</t>
    </rPh>
    <rPh sb="6" eb="8">
      <t>マンエン</t>
    </rPh>
    <rPh sb="9" eb="10">
      <t>コ</t>
    </rPh>
    <phoneticPr fontId="88"/>
  </si>
  <si>
    <t>造成費：1億1000万円</t>
    <rPh sb="0" eb="3">
      <t>ゾウセイヒ</t>
    </rPh>
    <phoneticPr fontId="88"/>
  </si>
  <si>
    <t>畑「造成中」</t>
    <rPh sb="0" eb="1">
      <t>ハタケ</t>
    </rPh>
    <rPh sb="2" eb="5">
      <t>ゾウセイチュウ</t>
    </rPh>
    <phoneticPr fontId="91"/>
  </si>
  <si>
    <t>S、1Ｆ</t>
  </si>
  <si>
    <t>カラマツ、本</t>
  </si>
  <si>
    <t>S55、1,234.56㎡</t>
  </si>
  <si>
    <t>カラマツ</t>
  </si>
  <si>
    <t>大船</t>
    <rPh sb="0" eb="2">
      <t>オオフナ</t>
    </rPh>
    <phoneticPr fontId="9"/>
  </si>
  <si>
    <t>保土ケ谷</t>
    <rPh sb="0" eb="4">
      <t>ホドガヤ</t>
    </rPh>
    <phoneticPr fontId="9"/>
  </si>
  <si>
    <t>山手</t>
    <rPh sb="0" eb="2">
      <t>ヤマテ</t>
    </rPh>
    <phoneticPr fontId="9"/>
  </si>
  <si>
    <t>鹿島田</t>
    <rPh sb="0" eb="3">
      <t>カシマダ</t>
    </rPh>
    <phoneticPr fontId="9"/>
  </si>
  <si>
    <t>弁天橋</t>
    <rPh sb="0" eb="3">
      <t>ベンテンバシ</t>
    </rPh>
    <phoneticPr fontId="9"/>
  </si>
  <si>
    <t>綱島</t>
    <rPh sb="0" eb="2">
      <t>ツナシマ</t>
    </rPh>
    <phoneticPr fontId="9"/>
  </si>
  <si>
    <t>江田</t>
    <rPh sb="0" eb="2">
      <t>エダ</t>
    </rPh>
    <phoneticPr fontId="9"/>
  </si>
  <si>
    <t>馬車道</t>
    <rPh sb="0" eb="3">
      <t>バシャミチ</t>
    </rPh>
    <phoneticPr fontId="9"/>
  </si>
  <si>
    <t>花月園前</t>
    <rPh sb="0" eb="4">
      <t>カゲツエンマエ</t>
    </rPh>
    <phoneticPr fontId="9"/>
  </si>
  <si>
    <t>和田町</t>
    <rPh sb="0" eb="3">
      <t>ワダマチ</t>
    </rPh>
    <phoneticPr fontId="9"/>
  </si>
  <si>
    <t>弥生台</t>
    <rPh sb="0" eb="3">
      <t>ヤヨイダイ</t>
    </rPh>
    <phoneticPr fontId="9"/>
  </si>
  <si>
    <t>センター南</t>
    <rPh sb="4" eb="5">
      <t>ミナミ</t>
    </rPh>
    <phoneticPr fontId="9"/>
  </si>
  <si>
    <t>東山田</t>
    <rPh sb="0" eb="3">
      <t>ヒガシヤマダ</t>
    </rPh>
    <phoneticPr fontId="9"/>
  </si>
  <si>
    <t>並木北</t>
    <rPh sb="0" eb="3">
      <t>ナミキキタ</t>
    </rPh>
    <phoneticPr fontId="9"/>
  </si>
  <si>
    <t>玉川学園</t>
    <rPh sb="0" eb="2">
      <t>タマガワ</t>
    </rPh>
    <rPh sb="2" eb="4">
      <t>ガクエン</t>
    </rPh>
    <phoneticPr fontId="9"/>
  </si>
  <si>
    <t>南林間</t>
    <rPh sb="0" eb="3">
      <t>ミナミリンカン</t>
    </rPh>
    <phoneticPr fontId="9"/>
  </si>
  <si>
    <t>執行役社長</t>
  </si>
  <si>
    <t>医療法人</t>
  </si>
  <si>
    <t>第２種中高層住居専用地域</t>
  </si>
  <si>
    <t>１低専（50/100）</t>
  </si>
  <si>
    <t>第2種高度地区</t>
  </si>
  <si>
    <t>高さ制限なし、10ｍ超→日影規制</t>
  </si>
  <si>
    <t>風致地区（第4種）</t>
  </si>
  <si>
    <t>中央地区駐車場整備地区</t>
  </si>
  <si>
    <t>不燃化推進地域</t>
  </si>
  <si>
    <t>外５名</t>
    <rPh sb="0" eb="1">
      <t>ホカ</t>
    </rPh>
    <rPh sb="2" eb="3">
      <t>メイ</t>
    </rPh>
    <phoneticPr fontId="9"/>
  </si>
  <si>
    <t>外５筆</t>
    <rPh sb="0" eb="1">
      <t>ホカ</t>
    </rPh>
    <phoneticPr fontId="9"/>
  </si>
  <si>
    <t>有（解体&amp;造成）</t>
    <rPh sb="0" eb="1">
      <t>アリ</t>
    </rPh>
    <rPh sb="5" eb="7">
      <t>ゾウセイ</t>
    </rPh>
    <phoneticPr fontId="9"/>
  </si>
  <si>
    <t>5Ｆ</t>
  </si>
  <si>
    <t>西方向へ約ｍ</t>
    <rPh sb="0" eb="1">
      <t>ニシ</t>
    </rPh>
    <phoneticPr fontId="9"/>
  </si>
  <si>
    <t>その他「自用」</t>
  </si>
  <si>
    <t>銀行「自用」</t>
  </si>
  <si>
    <t>共同選果場</t>
  </si>
  <si>
    <t>アミューズメント施設</t>
  </si>
  <si>
    <t>その他（駐車場）</t>
  </si>
  <si>
    <t>残土処理場</t>
  </si>
  <si>
    <t>牧場「自用」</t>
    <rPh sb="0" eb="2">
      <t>ボクジョウ</t>
    </rPh>
    <phoneticPr fontId="75"/>
  </si>
  <si>
    <t>LS（軽量鉄骨造）、2Ｆ</t>
  </si>
  <si>
    <t>棟、R00/00竣工</t>
  </si>
  <si>
    <t>貸付期間「50年：R40.3.31まで」</t>
    <rPh sb="0" eb="2">
      <t>カシツケ</t>
    </rPh>
    <rPh sb="2" eb="4">
      <t>キカン</t>
    </rPh>
    <phoneticPr fontId="88"/>
  </si>
  <si>
    <t>1億1000万円/区画</t>
    <rPh sb="1" eb="2">
      <t>オク</t>
    </rPh>
    <rPh sb="6" eb="8">
      <t>マンエン</t>
    </rPh>
    <rPh sb="9" eb="11">
      <t>クカク</t>
    </rPh>
    <phoneticPr fontId="88"/>
  </si>
  <si>
    <t>解体費：1000万円、造成費：1000万円</t>
    <rPh sb="0" eb="2">
      <t>カイタイ</t>
    </rPh>
    <rPh sb="2" eb="3">
      <t>ヒ</t>
    </rPh>
    <phoneticPr fontId="88"/>
  </si>
  <si>
    <t>牧場</t>
    <rPh sb="0" eb="2">
      <t>ボクジョウ</t>
    </rPh>
    <phoneticPr fontId="75"/>
  </si>
  <si>
    <t>マツ、本</t>
  </si>
  <si>
    <t>マツ</t>
  </si>
  <si>
    <t>東戸塚</t>
    <rPh sb="0" eb="3">
      <t>ヒガシトツカ</t>
    </rPh>
    <phoneticPr fontId="9"/>
  </si>
  <si>
    <t>根岸</t>
    <rPh sb="0" eb="2">
      <t>ネギシ</t>
    </rPh>
    <phoneticPr fontId="9"/>
  </si>
  <si>
    <t>小机</t>
    <rPh sb="0" eb="2">
      <t>コヅクエ</t>
    </rPh>
    <phoneticPr fontId="9"/>
  </si>
  <si>
    <t>平間</t>
    <rPh sb="0" eb="2">
      <t>ヒラマ</t>
    </rPh>
    <phoneticPr fontId="9"/>
  </si>
  <si>
    <t>安善</t>
    <rPh sb="0" eb="2">
      <t>アンゼン</t>
    </rPh>
    <phoneticPr fontId="9"/>
  </si>
  <si>
    <t>大倉山</t>
    <rPh sb="0" eb="3">
      <t>オオクラヤマ</t>
    </rPh>
    <phoneticPr fontId="9"/>
  </si>
  <si>
    <t>市が尾</t>
    <rPh sb="0" eb="1">
      <t>イチ</t>
    </rPh>
    <rPh sb="2" eb="3">
      <t>オ</t>
    </rPh>
    <phoneticPr fontId="9"/>
  </si>
  <si>
    <t>日本大通り</t>
    <rPh sb="0" eb="4">
      <t>ニホンオオドオ</t>
    </rPh>
    <phoneticPr fontId="9"/>
  </si>
  <si>
    <t>生麦</t>
    <rPh sb="0" eb="2">
      <t>ナマムギ</t>
    </rPh>
    <phoneticPr fontId="9"/>
  </si>
  <si>
    <t>上星川</t>
    <rPh sb="0" eb="3">
      <t>カミホシカワ</t>
    </rPh>
    <phoneticPr fontId="9"/>
  </si>
  <si>
    <t>いずみ野</t>
    <rPh sb="3" eb="4">
      <t>ノ</t>
    </rPh>
    <phoneticPr fontId="9"/>
  </si>
  <si>
    <t>仲町台</t>
    <rPh sb="0" eb="3">
      <t>ナカマチダイ</t>
    </rPh>
    <phoneticPr fontId="9"/>
  </si>
  <si>
    <t>北山田</t>
    <rPh sb="0" eb="3">
      <t>キタヤマタ</t>
    </rPh>
    <phoneticPr fontId="9"/>
  </si>
  <si>
    <t>並木中央</t>
    <rPh sb="0" eb="4">
      <t>ナミキチュウオウ</t>
    </rPh>
    <phoneticPr fontId="9"/>
  </si>
  <si>
    <t>町田</t>
    <rPh sb="0" eb="2">
      <t>マチダ</t>
    </rPh>
    <phoneticPr fontId="9"/>
  </si>
  <si>
    <t>鶴間</t>
    <rPh sb="0" eb="2">
      <t>ツルマ</t>
    </rPh>
    <phoneticPr fontId="9"/>
  </si>
  <si>
    <t>執行役</t>
  </si>
  <si>
    <t>社会福祉法人</t>
  </si>
  <si>
    <t>山林</t>
  </si>
  <si>
    <t>第１種住居地域</t>
  </si>
  <si>
    <t>１低専（60/100）</t>
  </si>
  <si>
    <t>第2種高度地区、最低敷地125㎡</t>
  </si>
  <si>
    <t>新横浜北部地区駐車場整備地区</t>
  </si>
  <si>
    <t>外壁後退１ｍ</t>
    <rPh sb="0" eb="4">
      <t>ガイヘキコウタイ</t>
    </rPh>
    <phoneticPr fontId="93"/>
  </si>
  <si>
    <t>外６名</t>
    <rPh sb="0" eb="1">
      <t>ホカ</t>
    </rPh>
    <rPh sb="2" eb="3">
      <t>メイ</t>
    </rPh>
    <phoneticPr fontId="9"/>
  </si>
  <si>
    <t>外６筆</t>
    <rPh sb="0" eb="1">
      <t>ホカ</t>
    </rPh>
    <phoneticPr fontId="9"/>
  </si>
  <si>
    <t>有（解体&amp;造成&amp;建設）</t>
    <rPh sb="0" eb="1">
      <t>アリ</t>
    </rPh>
    <rPh sb="5" eb="7">
      <t>ゾウセイ</t>
    </rPh>
    <phoneticPr fontId="9"/>
  </si>
  <si>
    <t>6Ｆ</t>
  </si>
  <si>
    <t>北西方向へ約ｍ</t>
    <rPh sb="0" eb="2">
      <t>ホクセイ</t>
    </rPh>
    <phoneticPr fontId="9"/>
  </si>
  <si>
    <t>ホテル「自用」</t>
  </si>
  <si>
    <t>交通ターミナル</t>
  </si>
  <si>
    <t>クアハウス</t>
  </si>
  <si>
    <t>リサイクル施設</t>
  </si>
  <si>
    <t>牧場「賃貸」</t>
    <rPh sb="0" eb="2">
      <t>ボクジョウ</t>
    </rPh>
    <phoneticPr fontId="75"/>
  </si>
  <si>
    <t>LS（軽量鉄骨造）、3Ｆ</t>
  </si>
  <si>
    <t>戸、H00/00建築</t>
    <rPh sb="0" eb="1">
      <t>コ</t>
    </rPh>
    <phoneticPr fontId="88"/>
  </si>
  <si>
    <t>解体費：1000万円、造成費：1億1000万円</t>
    <rPh sb="0" eb="2">
      <t>カイタイ</t>
    </rPh>
    <rPh sb="2" eb="3">
      <t>ヒ</t>
    </rPh>
    <phoneticPr fontId="88"/>
  </si>
  <si>
    <t>共同住宅「販売」</t>
    <rPh sb="5" eb="7">
      <t>ハンバイ</t>
    </rPh>
    <phoneticPr fontId="34"/>
  </si>
  <si>
    <t>LS、1Ｆ</t>
  </si>
  <si>
    <t>その他針葉樹、本</t>
  </si>
  <si>
    <t>その他針葉樹</t>
  </si>
  <si>
    <t>磯子</t>
    <rPh sb="0" eb="2">
      <t>イソゴ</t>
    </rPh>
    <phoneticPr fontId="9"/>
  </si>
  <si>
    <t>鴨居</t>
    <rPh sb="0" eb="2">
      <t>カモイ</t>
    </rPh>
    <phoneticPr fontId="9"/>
  </si>
  <si>
    <t>向河原</t>
    <rPh sb="0" eb="3">
      <t>ムカイガワラ</t>
    </rPh>
    <phoneticPr fontId="9"/>
  </si>
  <si>
    <t>新芝浦</t>
    <rPh sb="0" eb="3">
      <t>シンシバウラ</t>
    </rPh>
    <phoneticPr fontId="9"/>
  </si>
  <si>
    <t>藤が丘</t>
    <rPh sb="0" eb="1">
      <t>フジ</t>
    </rPh>
    <rPh sb="2" eb="3">
      <t>オカ</t>
    </rPh>
    <phoneticPr fontId="9"/>
  </si>
  <si>
    <t>元町・中華街</t>
    <rPh sb="0" eb="2">
      <t>モトマチ</t>
    </rPh>
    <rPh sb="3" eb="6">
      <t>チュウカガイ</t>
    </rPh>
    <phoneticPr fontId="9"/>
  </si>
  <si>
    <t>京急新子安</t>
    <rPh sb="0" eb="5">
      <t>ケイキュウシンコヤス</t>
    </rPh>
    <phoneticPr fontId="9"/>
  </si>
  <si>
    <t>いずみ中央</t>
    <rPh sb="3" eb="5">
      <t>チュウオウ</t>
    </rPh>
    <phoneticPr fontId="9"/>
  </si>
  <si>
    <t>新羽</t>
    <rPh sb="0" eb="2">
      <t>ニッパ</t>
    </rPh>
    <phoneticPr fontId="9"/>
  </si>
  <si>
    <t>幸浦</t>
    <rPh sb="0" eb="2">
      <t>サチウラ</t>
    </rPh>
    <phoneticPr fontId="9"/>
  </si>
  <si>
    <t>大和</t>
    <rPh sb="0" eb="2">
      <t>ヤマト</t>
    </rPh>
    <phoneticPr fontId="9"/>
  </si>
  <si>
    <t>執行役員</t>
  </si>
  <si>
    <t>宗教法人</t>
  </si>
  <si>
    <t>第２種住居地域</t>
  </si>
  <si>
    <t>２低専（40/80）</t>
  </si>
  <si>
    <t>第2種高度地区、最低敷地165㎡</t>
  </si>
  <si>
    <t>風致なし、宅地造成工事規制区域</t>
  </si>
  <si>
    <t>港北ニュータウン第一駐車場整備地区</t>
  </si>
  <si>
    <t>宅地造成工事規制区域、外壁後退１ｍ</t>
  </si>
  <si>
    <t>外７名</t>
    <rPh sb="0" eb="1">
      <t>ホカ</t>
    </rPh>
    <rPh sb="2" eb="3">
      <t>メイ</t>
    </rPh>
    <phoneticPr fontId="9"/>
  </si>
  <si>
    <t>外７筆</t>
    <rPh sb="0" eb="1">
      <t>ホカ</t>
    </rPh>
    <phoneticPr fontId="9"/>
  </si>
  <si>
    <t>無（継続利用）</t>
    <rPh sb="0" eb="1">
      <t>ナシ</t>
    </rPh>
    <rPh sb="2" eb="4">
      <t>ケイゾク</t>
    </rPh>
    <rPh sb="4" eb="6">
      <t>リヨウ</t>
    </rPh>
    <phoneticPr fontId="9"/>
  </si>
  <si>
    <t>7Ｆ</t>
  </si>
  <si>
    <t>北方向へ約ｍ</t>
  </si>
  <si>
    <t>流通施設（商業）「自用」</t>
  </si>
  <si>
    <t>電気・ガス等供給施設</t>
  </si>
  <si>
    <t>キャンプ場</t>
  </si>
  <si>
    <t>文化施設</t>
  </si>
  <si>
    <t>原野「自用」</t>
  </si>
  <si>
    <t>RC（鉄筋コンクリート造）、1Ｆ</t>
  </si>
  <si>
    <t>棟、H00/00竣工</t>
  </si>
  <si>
    <t>造成費：1000万円、建設費：1000万円</t>
    <rPh sb="0" eb="3">
      <t>ゾウセイヒ</t>
    </rPh>
    <rPh sb="11" eb="14">
      <t>ケンセツヒ</t>
    </rPh>
    <phoneticPr fontId="88"/>
  </si>
  <si>
    <t>LS、2Ｆ</t>
  </si>
  <si>
    <t>その他広葉樹、本</t>
  </si>
  <si>
    <t>その他広葉樹</t>
  </si>
  <si>
    <t>洋光台</t>
    <rPh sb="0" eb="3">
      <t>ヨウコウダイ</t>
    </rPh>
    <phoneticPr fontId="9"/>
  </si>
  <si>
    <t>中山</t>
    <rPh sb="0" eb="2">
      <t>ナカヤマ</t>
    </rPh>
    <phoneticPr fontId="9"/>
  </si>
  <si>
    <t>海芝浦</t>
    <rPh sb="0" eb="3">
      <t>ウミシバウラ</t>
    </rPh>
    <phoneticPr fontId="9"/>
  </si>
  <si>
    <t>妙蓮寺</t>
    <rPh sb="0" eb="3">
      <t>ミョウレンジ</t>
    </rPh>
    <phoneticPr fontId="9"/>
  </si>
  <si>
    <t>青葉台</t>
    <rPh sb="0" eb="3">
      <t>アオバダイ</t>
    </rPh>
    <phoneticPr fontId="9"/>
  </si>
  <si>
    <t>子安</t>
    <rPh sb="0" eb="2">
      <t>コヤス</t>
    </rPh>
    <phoneticPr fontId="9"/>
  </si>
  <si>
    <t>鶴ケ峰</t>
    <rPh sb="0" eb="3">
      <t>ツルガミネ</t>
    </rPh>
    <phoneticPr fontId="9"/>
  </si>
  <si>
    <t>ゆめが丘</t>
    <rPh sb="3" eb="4">
      <t>オカ</t>
    </rPh>
    <phoneticPr fontId="9"/>
  </si>
  <si>
    <t>北新横浜</t>
    <rPh sb="0" eb="4">
      <t>キタシンヨコハマ</t>
    </rPh>
    <phoneticPr fontId="9"/>
  </si>
  <si>
    <t>産業振興センター</t>
    <rPh sb="0" eb="4">
      <t>サンギョウシンコウ</t>
    </rPh>
    <phoneticPr fontId="9"/>
  </si>
  <si>
    <t>桜ヶ丘</t>
    <rPh sb="0" eb="3">
      <t>サクラガオカ</t>
    </rPh>
    <phoneticPr fontId="9"/>
  </si>
  <si>
    <t>職務執行者</t>
  </si>
  <si>
    <t>農業（農業的サービスを除く）</t>
  </si>
  <si>
    <t>準住居地域</t>
  </si>
  <si>
    <t>２低専（50/80）</t>
  </si>
  <si>
    <t>第3種高度地区</t>
  </si>
  <si>
    <t>高さ制限5ｍ、7ｍ超→日影規制</t>
    <rPh sb="9" eb="10">
      <t>コ</t>
    </rPh>
    <rPh sb="11" eb="15">
      <t>ヒカゲキセイ</t>
    </rPh>
    <phoneticPr fontId="9"/>
  </si>
  <si>
    <t>風致なし、外壁後退１ｍ</t>
  </si>
  <si>
    <t>港北ニュータウン第二駐車場整備地区</t>
  </si>
  <si>
    <t>外８名</t>
    <rPh sb="0" eb="1">
      <t>ホカ</t>
    </rPh>
    <rPh sb="2" eb="3">
      <t>メイ</t>
    </rPh>
    <phoneticPr fontId="9"/>
  </si>
  <si>
    <t>外８筆</t>
    <rPh sb="0" eb="1">
      <t>ホカ</t>
    </rPh>
    <phoneticPr fontId="9"/>
  </si>
  <si>
    <t>無（リフォームのみ）</t>
    <rPh sb="0" eb="1">
      <t>ナシ</t>
    </rPh>
    <phoneticPr fontId="9"/>
  </si>
  <si>
    <t>8Ｆ</t>
  </si>
  <si>
    <t>北東方向へ約ｍ</t>
    <rPh sb="1" eb="2">
      <t>トウ</t>
    </rPh>
    <phoneticPr fontId="9"/>
  </si>
  <si>
    <t>レクリエーション施設</t>
  </si>
  <si>
    <t>自動車整備工場「自用」</t>
  </si>
  <si>
    <t>電報・電話局</t>
  </si>
  <si>
    <t>庭園</t>
  </si>
  <si>
    <t>研修施設</t>
  </si>
  <si>
    <t>原野「賃貸」</t>
  </si>
  <si>
    <t>RC（鉄筋コンクリート造）、2Ｆ</t>
  </si>
  <si>
    <t>棟、S00/00建築</t>
    <rPh sb="0" eb="1">
      <t>トウ</t>
    </rPh>
    <phoneticPr fontId="88"/>
  </si>
  <si>
    <t>造成費：1000万円、建設費：1億1000万円</t>
    <rPh sb="0" eb="3">
      <t>ゾウセイヒ</t>
    </rPh>
    <rPh sb="11" eb="14">
      <t>ケンセツヒ</t>
    </rPh>
    <phoneticPr fontId="88"/>
  </si>
  <si>
    <t>RC、1Ｆ</t>
  </si>
  <si>
    <t>※３つまで指定可</t>
    <rPh sb="5" eb="7">
      <t>シテイ</t>
    </rPh>
    <rPh sb="7" eb="8">
      <t>カ</t>
    </rPh>
    <phoneticPr fontId="9"/>
  </si>
  <si>
    <t>港南台</t>
    <rPh sb="0" eb="3">
      <t>コウナンダイ</t>
    </rPh>
    <phoneticPr fontId="9"/>
  </si>
  <si>
    <t>十日市場</t>
    <rPh sb="0" eb="4">
      <t>トオカイチバ</t>
    </rPh>
    <phoneticPr fontId="9"/>
  </si>
  <si>
    <t>武蔵中原</t>
    <rPh sb="0" eb="4">
      <t>ムサシナカハラ</t>
    </rPh>
    <phoneticPr fontId="9"/>
  </si>
  <si>
    <t>武蔵白石</t>
    <rPh sb="0" eb="4">
      <t>ムサシシライシ</t>
    </rPh>
    <phoneticPr fontId="9"/>
  </si>
  <si>
    <t>白楽</t>
    <rPh sb="0" eb="2">
      <t>ハクラク</t>
    </rPh>
    <phoneticPr fontId="9"/>
  </si>
  <si>
    <t>田奈</t>
    <rPh sb="0" eb="2">
      <t>タナ</t>
    </rPh>
    <phoneticPr fontId="9"/>
  </si>
  <si>
    <t>神奈川新町</t>
    <rPh sb="0" eb="5">
      <t>カナガワシンマチ</t>
    </rPh>
    <phoneticPr fontId="9"/>
  </si>
  <si>
    <t>湘南台</t>
    <rPh sb="0" eb="3">
      <t>ショウナンダイ</t>
    </rPh>
    <phoneticPr fontId="9"/>
  </si>
  <si>
    <t>都筑ふれあいの丘</t>
    <rPh sb="0" eb="2">
      <t>ツヅキ</t>
    </rPh>
    <rPh sb="7" eb="8">
      <t>オカ</t>
    </rPh>
    <phoneticPr fontId="9"/>
  </si>
  <si>
    <t>福浦</t>
    <rPh sb="0" eb="2">
      <t>フクウラ</t>
    </rPh>
    <phoneticPr fontId="9"/>
  </si>
  <si>
    <t>高座渋谷</t>
    <rPh sb="0" eb="4">
      <t>コウザシブヤ</t>
    </rPh>
    <phoneticPr fontId="9"/>
  </si>
  <si>
    <t>支社長</t>
  </si>
  <si>
    <t>農業的サービス業</t>
  </si>
  <si>
    <t>近隣商業地域</t>
  </si>
  <si>
    <t>２低専（50/100）</t>
  </si>
  <si>
    <t>第4種高度地区</t>
  </si>
  <si>
    <t>高さ制限10ｍ、5ｍ超→日影規制</t>
  </si>
  <si>
    <t>戸塚駅周辺駐車場整備地区</t>
  </si>
  <si>
    <t>外９名</t>
    <rPh sb="0" eb="1">
      <t>ホカ</t>
    </rPh>
    <rPh sb="2" eb="3">
      <t>メイ</t>
    </rPh>
    <phoneticPr fontId="9"/>
  </si>
  <si>
    <t>外９筆</t>
    <rPh sb="0" eb="1">
      <t>ホカ</t>
    </rPh>
    <phoneticPr fontId="9"/>
  </si>
  <si>
    <t>無</t>
    <rPh sb="0" eb="1">
      <t>ナシ</t>
    </rPh>
    <phoneticPr fontId="9"/>
  </si>
  <si>
    <t>9Ｆ</t>
  </si>
  <si>
    <t>東方向へ約km</t>
    <rPh sb="0" eb="1">
      <t>ヒガシ</t>
    </rPh>
    <phoneticPr fontId="9"/>
  </si>
  <si>
    <t>ゴルフ場</t>
  </si>
  <si>
    <t>ガソリンスタンド「自用」</t>
  </si>
  <si>
    <t>その他（生産）</t>
  </si>
  <si>
    <t>菜園</t>
  </si>
  <si>
    <t>山林「自用」</t>
  </si>
  <si>
    <t>RC（鉄筋コンクリート造）、3Ｆ</t>
  </si>
  <si>
    <t>棟、S00/00竣工</t>
  </si>
  <si>
    <t>造成費：1億1000万円、建設費：1億1000万円</t>
    <rPh sb="0" eb="3">
      <t>ゾウセイヒ</t>
    </rPh>
    <rPh sb="13" eb="16">
      <t>ケンセツヒ</t>
    </rPh>
    <phoneticPr fontId="88"/>
  </si>
  <si>
    <t>RC、2Ｆ</t>
  </si>
  <si>
    <t>所管の県、市区町村</t>
    <rPh sb="0" eb="2">
      <t>ショカン</t>
    </rPh>
    <rPh sb="3" eb="4">
      <t>ケン</t>
    </rPh>
    <rPh sb="5" eb="9">
      <t>シクチョウソン</t>
    </rPh>
    <phoneticPr fontId="9"/>
  </si>
  <si>
    <t>本郷台</t>
    <rPh sb="0" eb="3">
      <t>ホンゴウダイ</t>
    </rPh>
    <phoneticPr fontId="9"/>
  </si>
  <si>
    <t>武蔵新城</t>
    <rPh sb="0" eb="4">
      <t>ムサシシンジョウ</t>
    </rPh>
    <phoneticPr fontId="9"/>
  </si>
  <si>
    <t>大川</t>
    <rPh sb="0" eb="2">
      <t>オオカワ</t>
    </rPh>
    <phoneticPr fontId="9"/>
  </si>
  <si>
    <t>東白楽</t>
    <rPh sb="0" eb="3">
      <t>ヒガシハクラク</t>
    </rPh>
    <phoneticPr fontId="9"/>
  </si>
  <si>
    <t>仲木戸</t>
    <rPh sb="0" eb="3">
      <t>ナカキド</t>
    </rPh>
    <phoneticPr fontId="9"/>
  </si>
  <si>
    <t>希望ヶ丘</t>
    <rPh sb="0" eb="4">
      <t>キボウガオカ</t>
    </rPh>
    <phoneticPr fontId="9"/>
  </si>
  <si>
    <t>岸根公園</t>
    <rPh sb="0" eb="4">
      <t>キシネコウエン</t>
    </rPh>
    <phoneticPr fontId="9"/>
  </si>
  <si>
    <t>川和町</t>
    <rPh sb="0" eb="3">
      <t>カワワチョウ</t>
    </rPh>
    <phoneticPr fontId="9"/>
  </si>
  <si>
    <t>市大医学部</t>
    <rPh sb="0" eb="5">
      <t>シダイイガクブ</t>
    </rPh>
    <phoneticPr fontId="9"/>
  </si>
  <si>
    <t>長後</t>
    <rPh sb="0" eb="2">
      <t>チョウゴ</t>
    </rPh>
    <phoneticPr fontId="9"/>
  </si>
  <si>
    <t>理事長</t>
  </si>
  <si>
    <t>林業・狩猟業</t>
  </si>
  <si>
    <t>商業地域</t>
  </si>
  <si>
    <t>２低専（60/100）</t>
  </si>
  <si>
    <t>第5種高度地区</t>
  </si>
  <si>
    <t>高さ制限12ｍ、5ｍ超→日影規制</t>
  </si>
  <si>
    <t>上大岡駅周辺駐車場整備地区</t>
  </si>
  <si>
    <t>外１０名</t>
    <rPh sb="0" eb="1">
      <t>ホカ</t>
    </rPh>
    <rPh sb="3" eb="4">
      <t>メイ</t>
    </rPh>
    <phoneticPr fontId="9"/>
  </si>
  <si>
    <t>外１０筆</t>
    <rPh sb="0" eb="1">
      <t>ホカ</t>
    </rPh>
    <phoneticPr fontId="9"/>
  </si>
  <si>
    <t>10Ｆ</t>
  </si>
  <si>
    <t>南東方向へ約km</t>
    <rPh sb="0" eb="2">
      <t>ナントウ</t>
    </rPh>
    <phoneticPr fontId="9"/>
  </si>
  <si>
    <t>別荘「自用」</t>
    <rPh sb="0" eb="2">
      <t>ベッソウ</t>
    </rPh>
    <phoneticPr fontId="88"/>
  </si>
  <si>
    <t>その他（レク施設）</t>
    <rPh sb="6" eb="8">
      <t>シセツ</t>
    </rPh>
    <phoneticPr fontId="88"/>
  </si>
  <si>
    <t>学校</t>
  </si>
  <si>
    <t>山林「賃貸」</t>
  </si>
  <si>
    <t>SRC（鉄骨鉄筋コンクリート造）、1F</t>
  </si>
  <si>
    <t>解体費：1000万円、造成費：1000万円、建設費：1000万円</t>
    <rPh sb="11" eb="14">
      <t>ゾウセイヒ</t>
    </rPh>
    <rPh sb="22" eb="25">
      <t>ケンセツヒ</t>
    </rPh>
    <phoneticPr fontId="88"/>
  </si>
  <si>
    <t>寄宿舎寮（社員寮「自用」）</t>
    <rPh sb="5" eb="8">
      <t>シャインリョウ</t>
    </rPh>
    <phoneticPr fontId="88"/>
  </si>
  <si>
    <t>RC、3Ｆ</t>
  </si>
  <si>
    <t>及び東京都</t>
    <phoneticPr fontId="9"/>
  </si>
  <si>
    <t>成瀬</t>
    <rPh sb="0" eb="2">
      <t>ナルセ</t>
    </rPh>
    <phoneticPr fontId="9"/>
  </si>
  <si>
    <t>武蔵溝ノ口</t>
    <rPh sb="0" eb="3">
      <t>ムサシミゾ</t>
    </rPh>
    <rPh sb="4" eb="5">
      <t>クチ</t>
    </rPh>
    <phoneticPr fontId="9"/>
  </si>
  <si>
    <t>反町</t>
    <rPh sb="0" eb="2">
      <t>タンマチ</t>
    </rPh>
    <phoneticPr fontId="9"/>
  </si>
  <si>
    <t>つくし野</t>
    <rPh sb="3" eb="4">
      <t>ノ</t>
    </rPh>
    <phoneticPr fontId="9"/>
  </si>
  <si>
    <t>神奈川</t>
    <rPh sb="0" eb="3">
      <t>カナガワ</t>
    </rPh>
    <phoneticPr fontId="9"/>
  </si>
  <si>
    <t>三ツ境</t>
    <rPh sb="0" eb="1">
      <t>ミ</t>
    </rPh>
    <rPh sb="2" eb="3">
      <t>キョウ</t>
    </rPh>
    <phoneticPr fontId="9"/>
  </si>
  <si>
    <t>三ツ沢上町</t>
    <rPh sb="0" eb="1">
      <t>ミ</t>
    </rPh>
    <rPh sb="2" eb="5">
      <t>ザワカミチョウ</t>
    </rPh>
    <phoneticPr fontId="9"/>
  </si>
  <si>
    <t>八景島</t>
    <rPh sb="0" eb="3">
      <t>ハッケイジマ</t>
    </rPh>
    <phoneticPr fontId="9"/>
  </si>
  <si>
    <t>代表社員</t>
    <rPh sb="0" eb="4">
      <t>ダイヒョウシャイン</t>
    </rPh>
    <phoneticPr fontId="9"/>
  </si>
  <si>
    <t>漁業</t>
    <rPh sb="0" eb="2">
      <t>ギョギョウ</t>
    </rPh>
    <phoneticPr fontId="9"/>
  </si>
  <si>
    <t>地上権売買</t>
    <rPh sb="0" eb="3">
      <t>チジョウケン</t>
    </rPh>
    <rPh sb="3" eb="5">
      <t>バイバイ</t>
    </rPh>
    <phoneticPr fontId="34"/>
  </si>
  <si>
    <t>準工業地域</t>
  </si>
  <si>
    <t>１中専（60/150）</t>
  </si>
  <si>
    <t>第6種高度地区</t>
  </si>
  <si>
    <t>高さ制限20ｍ、7.5ｍ超→日影規制</t>
  </si>
  <si>
    <t>周辺地区</t>
  </si>
  <si>
    <t>外１１名</t>
    <rPh sb="0" eb="1">
      <t>ホカ</t>
    </rPh>
    <rPh sb="3" eb="4">
      <t>メイ</t>
    </rPh>
    <phoneticPr fontId="9"/>
  </si>
  <si>
    <t>外１１筆</t>
    <rPh sb="0" eb="1">
      <t>ホカ</t>
    </rPh>
    <phoneticPr fontId="9"/>
  </si>
  <si>
    <t>1Ｆ、B1F</t>
  </si>
  <si>
    <t>南方向へ約km</t>
    <rPh sb="0" eb="1">
      <t>ミナミ</t>
    </rPh>
    <phoneticPr fontId="9"/>
  </si>
  <si>
    <t>福祉関連施設</t>
  </si>
  <si>
    <t>保安林「自用」</t>
  </si>
  <si>
    <t>解体費：1億1000万円、造成費：1000万円、建設費：1億1000万円</t>
    <rPh sb="21" eb="24">
      <t>ゾウセイヒ</t>
    </rPh>
    <rPh sb="32" eb="35">
      <t>ケンセツヒ</t>
    </rPh>
    <phoneticPr fontId="88"/>
  </si>
  <si>
    <t>RC、4Ｆ</t>
  </si>
  <si>
    <t>すずかけ台</t>
    <rPh sb="4" eb="5">
      <t>ダイ</t>
    </rPh>
    <phoneticPr fontId="9"/>
  </si>
  <si>
    <t>瀬谷</t>
    <rPh sb="0" eb="2">
      <t>セヤ</t>
    </rPh>
    <phoneticPr fontId="9"/>
  </si>
  <si>
    <t>三ツ沢下町</t>
    <rPh sb="0" eb="1">
      <t>ミ</t>
    </rPh>
    <rPh sb="2" eb="5">
      <t>ザワシモチョウ</t>
    </rPh>
    <phoneticPr fontId="9"/>
  </si>
  <si>
    <t>海の公園芝口</t>
    <rPh sb="0" eb="1">
      <t>ウミ</t>
    </rPh>
    <rPh sb="2" eb="4">
      <t>コウエン</t>
    </rPh>
    <rPh sb="4" eb="6">
      <t>シバグチ</t>
    </rPh>
    <phoneticPr fontId="9"/>
  </si>
  <si>
    <t>六会日大前</t>
    <rPh sb="0" eb="5">
      <t>ムツアイニチダイマエ</t>
    </rPh>
    <phoneticPr fontId="9"/>
  </si>
  <si>
    <t>会長</t>
    <rPh sb="0" eb="2">
      <t>カイチョウ</t>
    </rPh>
    <phoneticPr fontId="9"/>
  </si>
  <si>
    <t>水産養殖業</t>
  </si>
  <si>
    <t>賃借権売買</t>
    <rPh sb="0" eb="3">
      <t>チンシャクケン</t>
    </rPh>
    <rPh sb="3" eb="5">
      <t>バイバイ</t>
    </rPh>
    <phoneticPr fontId="34"/>
  </si>
  <si>
    <t>２中専（60/150）</t>
  </si>
  <si>
    <t>第7種高度地区</t>
  </si>
  <si>
    <t>高さ制限20ｍ、10ｍ超→日影規制</t>
  </si>
  <si>
    <t>自動車ふくそう地区</t>
  </si>
  <si>
    <t>外１２名</t>
    <rPh sb="0" eb="1">
      <t>ホカ</t>
    </rPh>
    <rPh sb="3" eb="4">
      <t>メイ</t>
    </rPh>
    <phoneticPr fontId="9"/>
  </si>
  <si>
    <t>外１２筆</t>
    <rPh sb="0" eb="1">
      <t>ホカ</t>
    </rPh>
    <phoneticPr fontId="9"/>
  </si>
  <si>
    <t>2Ｆ、B1F</t>
  </si>
  <si>
    <t>南西方向へ約km</t>
    <rPh sb="0" eb="2">
      <t>ナンセイ</t>
    </rPh>
    <phoneticPr fontId="9"/>
  </si>
  <si>
    <t>宗教法人施設</t>
  </si>
  <si>
    <t>保安林「賃貸」</t>
  </si>
  <si>
    <t>CB（コンクリートブロック造）、1Ｆ</t>
  </si>
  <si>
    <t>解体費：1億1000万円、造成費：1億1000万円、建設費：1億1000万円</t>
    <rPh sb="13" eb="16">
      <t>ゾウセイヒ</t>
    </rPh>
    <rPh sb="26" eb="29">
      <t>ケンセツヒ</t>
    </rPh>
    <phoneticPr fontId="88"/>
  </si>
  <si>
    <t>RC、5Ｆ</t>
  </si>
  <si>
    <t>つきみ野</t>
    <rPh sb="3" eb="4">
      <t>ノ</t>
    </rPh>
    <phoneticPr fontId="9"/>
  </si>
  <si>
    <t>戸部</t>
    <rPh sb="0" eb="2">
      <t>トベ</t>
    </rPh>
    <phoneticPr fontId="9"/>
  </si>
  <si>
    <t>海の公園南口</t>
    <rPh sb="0" eb="1">
      <t>ウミ</t>
    </rPh>
    <rPh sb="2" eb="6">
      <t>コウエンミナミグチ</t>
    </rPh>
    <phoneticPr fontId="9"/>
  </si>
  <si>
    <t>善行</t>
    <rPh sb="0" eb="2">
      <t>ゼンギョウ</t>
    </rPh>
    <phoneticPr fontId="9"/>
  </si>
  <si>
    <t>金属鉱業</t>
  </si>
  <si>
    <t>工業専用地域</t>
  </si>
  <si>
    <t>１住居（60/200）</t>
  </si>
  <si>
    <t>高さ制限20ｍ</t>
  </si>
  <si>
    <t>外１３名</t>
    <rPh sb="0" eb="1">
      <t>ホカ</t>
    </rPh>
    <rPh sb="3" eb="4">
      <t>メイ</t>
    </rPh>
    <phoneticPr fontId="9"/>
  </si>
  <si>
    <t>外１３筆</t>
    <rPh sb="0" eb="1">
      <t>ホカ</t>
    </rPh>
    <phoneticPr fontId="9"/>
  </si>
  <si>
    <t>3Ｆ、B1F</t>
  </si>
  <si>
    <t>西方向へ約km</t>
    <rPh sb="0" eb="1">
      <t>ニシ</t>
    </rPh>
    <phoneticPr fontId="9"/>
  </si>
  <si>
    <t>集会所</t>
  </si>
  <si>
    <t>雑種地「自用」</t>
  </si>
  <si>
    <t>CB（コンクリートブロック造）、2Ｆ</t>
  </si>
  <si>
    <t>※未確定の場合は想定の坪単価で可</t>
    <rPh sb="1" eb="4">
      <t>ミカクテイ</t>
    </rPh>
    <rPh sb="5" eb="7">
      <t>バアイ</t>
    </rPh>
    <rPh sb="8" eb="10">
      <t>ソウテイ</t>
    </rPh>
    <rPh sb="11" eb="14">
      <t>ツボタンカ</t>
    </rPh>
    <rPh sb="15" eb="16">
      <t>カ</t>
    </rPh>
    <phoneticPr fontId="88"/>
  </si>
  <si>
    <t>宅地「造成中」</t>
    <rPh sb="0" eb="2">
      <t>タクチ</t>
    </rPh>
    <phoneticPr fontId="89"/>
  </si>
  <si>
    <t>商業施設（大型店舗「自用」）</t>
    <rPh sb="5" eb="7">
      <t>オオガタ</t>
    </rPh>
    <rPh sb="7" eb="9">
      <t>テンポ</t>
    </rPh>
    <rPh sb="10" eb="12">
      <t>ジヨウ</t>
    </rPh>
    <phoneticPr fontId="88"/>
  </si>
  <si>
    <t>RC、6Ｆ</t>
  </si>
  <si>
    <t>日ノ出町</t>
    <rPh sb="0" eb="1">
      <t>ヒ</t>
    </rPh>
    <rPh sb="2" eb="4">
      <t>デチョウ</t>
    </rPh>
    <phoneticPr fontId="9"/>
  </si>
  <si>
    <t>高島町</t>
    <rPh sb="0" eb="3">
      <t>タカシマチョウ</t>
    </rPh>
    <phoneticPr fontId="9"/>
  </si>
  <si>
    <t>野島公園</t>
    <rPh sb="0" eb="4">
      <t>ノジマコウエン</t>
    </rPh>
    <phoneticPr fontId="9"/>
  </si>
  <si>
    <t>藤沢</t>
    <rPh sb="0" eb="2">
      <t>フジサワ</t>
    </rPh>
    <phoneticPr fontId="9"/>
  </si>
  <si>
    <t>石炭・亜炭鉱業</t>
  </si>
  <si>
    <t>田園住居地域</t>
  </si>
  <si>
    <t>２住居（60/200）</t>
  </si>
  <si>
    <t>高さ制限30ｍ</t>
  </si>
  <si>
    <t>外１４名</t>
    <rPh sb="0" eb="1">
      <t>ホカ</t>
    </rPh>
    <rPh sb="3" eb="4">
      <t>メイ</t>
    </rPh>
    <phoneticPr fontId="9"/>
  </si>
  <si>
    <t>外１４筆</t>
    <rPh sb="0" eb="1">
      <t>ホカ</t>
    </rPh>
    <phoneticPr fontId="9"/>
  </si>
  <si>
    <t>4Ｆ、B1F</t>
  </si>
  <si>
    <t>北西方向へ約km</t>
    <rPh sb="0" eb="2">
      <t>ホクセイ</t>
    </rPh>
    <phoneticPr fontId="9"/>
  </si>
  <si>
    <t>農業・畜産業・水産業</t>
  </si>
  <si>
    <t>墓園、墓地</t>
  </si>
  <si>
    <t>雑種地「賃貸」</t>
  </si>
  <si>
    <t>RC（鉄筋コンクリート造）、8Ｆ、B1F</t>
  </si>
  <si>
    <t>UC（無筋コンクリート造）、1Ｆ</t>
  </si>
  <si>
    <t>解体費：100万円/坪、造成費：10万円/坪、建設費：100万円/坪</t>
    <rPh sb="10" eb="11">
      <t>ツボ</t>
    </rPh>
    <rPh sb="12" eb="15">
      <t>ゾウセイヒ</t>
    </rPh>
    <rPh sb="23" eb="26">
      <t>ケンセツヒ</t>
    </rPh>
    <phoneticPr fontId="88"/>
  </si>
  <si>
    <t>宅地「整備済」</t>
    <rPh sb="0" eb="2">
      <t>タクチ</t>
    </rPh>
    <phoneticPr fontId="89"/>
  </si>
  <si>
    <t>商業施設（大型店舗「賃貸」）</t>
    <rPh sb="5" eb="7">
      <t>オオガタ</t>
    </rPh>
    <rPh sb="7" eb="9">
      <t>テンポ</t>
    </rPh>
    <rPh sb="10" eb="12">
      <t>チンタイ</t>
    </rPh>
    <phoneticPr fontId="88"/>
  </si>
  <si>
    <t>RC、7Ｆ</t>
  </si>
  <si>
    <t>黄金町</t>
    <rPh sb="0" eb="3">
      <t>コガネチョウ</t>
    </rPh>
    <phoneticPr fontId="9"/>
  </si>
  <si>
    <t>原油・天然ガス鉱業</t>
  </si>
  <si>
    <t>準住居（60/200）</t>
  </si>
  <si>
    <t>高さ制限8ｍ、外壁後退3ｍ</t>
    <rPh sb="7" eb="11">
      <t>ガイヘキコウタイ</t>
    </rPh>
    <phoneticPr fontId="9"/>
  </si>
  <si>
    <t>外１５名</t>
    <rPh sb="0" eb="1">
      <t>ホカ</t>
    </rPh>
    <rPh sb="3" eb="4">
      <t>メイ</t>
    </rPh>
    <phoneticPr fontId="9"/>
  </si>
  <si>
    <t>外１５筆</t>
    <rPh sb="0" eb="1">
      <t>ホカ</t>
    </rPh>
    <phoneticPr fontId="9"/>
  </si>
  <si>
    <t>5Ｆ、B1F</t>
  </si>
  <si>
    <t>北方向へ約km</t>
  </si>
  <si>
    <t>駐車場</t>
  </si>
  <si>
    <t>その他（病院等）</t>
  </si>
  <si>
    <t>宅地「自用」</t>
    <rPh sb="0" eb="2">
      <t>タクチ</t>
    </rPh>
    <phoneticPr fontId="89"/>
  </si>
  <si>
    <t>SRC（鉄骨鉄筋コンクリート造）、1Ｆ、B1F</t>
  </si>
  <si>
    <t>UC（無筋コンクリート造）、2Ｆ</t>
  </si>
  <si>
    <t>商業施設（大型店舗「販売」）</t>
    <rPh sb="5" eb="7">
      <t>オオガタ</t>
    </rPh>
    <rPh sb="7" eb="9">
      <t>テンポ</t>
    </rPh>
    <rPh sb="10" eb="12">
      <t>ハンバイ</t>
    </rPh>
    <phoneticPr fontId="88"/>
  </si>
  <si>
    <t>RC、8Ｆ、B1F</t>
  </si>
  <si>
    <t>南太田</t>
    <rPh sb="0" eb="3">
      <t>ミナミオオタ</t>
    </rPh>
    <phoneticPr fontId="9"/>
  </si>
  <si>
    <t>非金属鉱業</t>
  </si>
  <si>
    <t>停止（解除）条件付契約</t>
    <rPh sb="3" eb="5">
      <t>カイジョ</t>
    </rPh>
    <phoneticPr fontId="34"/>
  </si>
  <si>
    <t>近商（80/200）</t>
  </si>
  <si>
    <t>高さ制限10ｍ、外壁後退2ｍ</t>
    <rPh sb="8" eb="12">
      <t>ガイヘキコウタイ</t>
    </rPh>
    <phoneticPr fontId="9"/>
  </si>
  <si>
    <t>外１６名</t>
    <rPh sb="0" eb="1">
      <t>ホカ</t>
    </rPh>
    <rPh sb="3" eb="4">
      <t>メイ</t>
    </rPh>
    <phoneticPr fontId="9"/>
  </si>
  <si>
    <t>外１６筆</t>
    <rPh sb="0" eb="1">
      <t>ホカ</t>
    </rPh>
    <phoneticPr fontId="9"/>
  </si>
  <si>
    <t>6Ｆ、B1F</t>
  </si>
  <si>
    <t>北東方向へ約km</t>
    <rPh sb="1" eb="2">
      <t>トウ</t>
    </rPh>
    <phoneticPr fontId="9"/>
  </si>
  <si>
    <t>病院等その他の利用目的</t>
  </si>
  <si>
    <t>高速道路（道路部分）</t>
  </si>
  <si>
    <t>宅地「賃貸」</t>
    <rPh sb="0" eb="2">
      <t>タクチ</t>
    </rPh>
    <phoneticPr fontId="89"/>
  </si>
  <si>
    <t>SRC（鉄骨鉄筋コンクリート造）、2Ｆ、B1F</t>
  </si>
  <si>
    <t>PS（プレストレスコンクリート造）、1Ｆ</t>
  </si>
  <si>
    <t>商業施設（小売店舗「自用」）</t>
    <rPh sb="10" eb="12">
      <t>ジヨウ</t>
    </rPh>
    <phoneticPr fontId="88"/>
  </si>
  <si>
    <t>RC、9Ｆ、B1F</t>
  </si>
  <si>
    <t>井土ヶ谷</t>
    <rPh sb="0" eb="4">
      <t>イドガヤ</t>
    </rPh>
    <phoneticPr fontId="9"/>
  </si>
  <si>
    <t>伊勢佐木長者町</t>
    <rPh sb="0" eb="7">
      <t>イセザキチョウジャマチ</t>
    </rPh>
    <phoneticPr fontId="9"/>
  </si>
  <si>
    <t>電気業</t>
  </si>
  <si>
    <t>近商（80/300）</t>
  </si>
  <si>
    <t>高さ制限15ｍ、外壁後退2ｍ</t>
    <rPh sb="8" eb="12">
      <t>ガイヘキコウタイ</t>
    </rPh>
    <phoneticPr fontId="9"/>
  </si>
  <si>
    <t>外１７名</t>
    <rPh sb="0" eb="1">
      <t>ホカ</t>
    </rPh>
    <rPh sb="3" eb="4">
      <t>メイ</t>
    </rPh>
    <phoneticPr fontId="9"/>
  </si>
  <si>
    <t>外１７筆</t>
    <rPh sb="0" eb="1">
      <t>ホカ</t>
    </rPh>
    <phoneticPr fontId="9"/>
  </si>
  <si>
    <t>7Ｆ、B1F</t>
  </si>
  <si>
    <t>資産保有・転売等目的</t>
  </si>
  <si>
    <t>宅地「販売」</t>
    <rPh sb="0" eb="2">
      <t>タクチ</t>
    </rPh>
    <phoneticPr fontId="89"/>
  </si>
  <si>
    <t>RC（鉄筋コンクリート造）、9Ｆ、B1F</t>
  </si>
  <si>
    <t>SRC（鉄骨鉄筋コンクリート造）、3Ｆ、B1F</t>
  </si>
  <si>
    <t>PS（プレストレスコンクリート造）、2Ｆ</t>
  </si>
  <si>
    <t>商業施設（小売店舗「賃貸」）</t>
    <rPh sb="10" eb="12">
      <t>チンタイ</t>
    </rPh>
    <phoneticPr fontId="88"/>
  </si>
  <si>
    <t>RC、10Ｆ、B1F</t>
  </si>
  <si>
    <t>弘明寺</t>
    <rPh sb="0" eb="3">
      <t>グミョウジ</t>
    </rPh>
    <phoneticPr fontId="9"/>
  </si>
  <si>
    <t>阪東橋</t>
    <rPh sb="0" eb="3">
      <t>バンドウバシ</t>
    </rPh>
    <phoneticPr fontId="9"/>
  </si>
  <si>
    <t>ガス業</t>
  </si>
  <si>
    <t>近商（80/400）</t>
  </si>
  <si>
    <t>外１８名</t>
    <rPh sb="0" eb="1">
      <t>ホカ</t>
    </rPh>
    <rPh sb="3" eb="4">
      <t>メイ</t>
    </rPh>
    <phoneticPr fontId="9"/>
  </si>
  <si>
    <t>外１８筆</t>
    <rPh sb="0" eb="1">
      <t>ホカ</t>
    </rPh>
    <phoneticPr fontId="9"/>
  </si>
  <si>
    <t>8Ｆ、B1F</t>
  </si>
  <si>
    <t>RC（鉄筋コンクリート造）、10Ｆ、B1F</t>
  </si>
  <si>
    <t>SRC（鉄骨鉄筋コンクリート造）、4Ｆ、B1F</t>
  </si>
  <si>
    <t>PC（プレキャストコンクリート造）、1Ｆ</t>
  </si>
  <si>
    <t>商業施設（小売店舗「販売」）</t>
    <rPh sb="10" eb="12">
      <t>ハンバイ</t>
    </rPh>
    <phoneticPr fontId="88"/>
  </si>
  <si>
    <t>横浜市瀬谷区</t>
    <rPh sb="3" eb="6">
      <t>セヤク</t>
    </rPh>
    <phoneticPr fontId="9"/>
  </si>
  <si>
    <t>上大岡</t>
    <rPh sb="0" eb="3">
      <t>カミオオオカ</t>
    </rPh>
    <phoneticPr fontId="9"/>
  </si>
  <si>
    <t>吉野町</t>
    <rPh sb="0" eb="3">
      <t>ヨシノチョウ</t>
    </rPh>
    <phoneticPr fontId="9"/>
  </si>
  <si>
    <t>宿泊業</t>
  </si>
  <si>
    <t>商業（80/400）</t>
  </si>
  <si>
    <t>外１９名</t>
    <rPh sb="0" eb="1">
      <t>ホカ</t>
    </rPh>
    <rPh sb="3" eb="4">
      <t>メイ</t>
    </rPh>
    <phoneticPr fontId="9"/>
  </si>
  <si>
    <t>外１９筆</t>
    <rPh sb="0" eb="1">
      <t>ホカ</t>
    </rPh>
    <phoneticPr fontId="9"/>
  </si>
  <si>
    <t>9Ｆ、B1F</t>
  </si>
  <si>
    <t>SRC（鉄骨鉄筋コンクリート造）、5Ｆ、B1F</t>
  </si>
  <si>
    <t>PC（プレキャストコンクリート造）、2Ｆ</t>
  </si>
  <si>
    <t>商業施設（デパート「自用」）</t>
    <rPh sb="10" eb="12">
      <t>ジヨウ</t>
    </rPh>
    <phoneticPr fontId="88"/>
  </si>
  <si>
    <t>東京都千代田区</t>
    <rPh sb="0" eb="3">
      <t>トウキョウト</t>
    </rPh>
    <rPh sb="3" eb="7">
      <t>チヨダク</t>
    </rPh>
    <phoneticPr fontId="94"/>
  </si>
  <si>
    <t>屏風浦</t>
    <rPh sb="0" eb="3">
      <t>ビョウブガウラ</t>
    </rPh>
    <phoneticPr fontId="9"/>
  </si>
  <si>
    <t>蒔田</t>
    <rPh sb="0" eb="2">
      <t>マイタ</t>
    </rPh>
    <phoneticPr fontId="9"/>
  </si>
  <si>
    <t>飲食店</t>
  </si>
  <si>
    <t>商業（80/500）</t>
  </si>
  <si>
    <t>外２０名</t>
    <rPh sb="0" eb="1">
      <t>ホカ</t>
    </rPh>
    <rPh sb="3" eb="4">
      <t>メイ</t>
    </rPh>
    <phoneticPr fontId="9"/>
  </si>
  <si>
    <t>外２０筆</t>
    <rPh sb="0" eb="1">
      <t>ホカ</t>
    </rPh>
    <phoneticPr fontId="9"/>
  </si>
  <si>
    <t>10Ｆ、B2F</t>
  </si>
  <si>
    <t>SRC（鉄骨鉄筋コンクリート造）、6Ｆ、B1F</t>
  </si>
  <si>
    <t>ALC（軽量気泡コンクリート造）、1Ｆ</t>
  </si>
  <si>
    <t>商業施設（デパート「賃貸」）</t>
    <rPh sb="10" eb="12">
      <t>チンタイ</t>
    </rPh>
    <phoneticPr fontId="88"/>
  </si>
  <si>
    <t>東京都中央区</t>
    <rPh sb="3" eb="6">
      <t>チュウオウク</t>
    </rPh>
    <phoneticPr fontId="94"/>
  </si>
  <si>
    <t>杉田</t>
    <rPh sb="0" eb="2">
      <t>スギタ</t>
    </rPh>
    <phoneticPr fontId="9"/>
  </si>
  <si>
    <t>対個人サービス業</t>
  </si>
  <si>
    <t>商業（80/600）</t>
  </si>
  <si>
    <t>11F、B2F</t>
  </si>
  <si>
    <t>SRC（鉄骨鉄筋コンクリート造）、7Ｆ、B1F</t>
  </si>
  <si>
    <t>ALC（軽量気泡コンクリート造）、2Ｆ</t>
  </si>
  <si>
    <t>商業施設（デパート「販売」）</t>
    <rPh sb="10" eb="12">
      <t>ハンバイ</t>
    </rPh>
    <phoneticPr fontId="88"/>
  </si>
  <si>
    <t>東京都港区</t>
    <rPh sb="3" eb="5">
      <t>ミナトク</t>
    </rPh>
    <phoneticPr fontId="94"/>
  </si>
  <si>
    <t>京急富岡</t>
    <rPh sb="0" eb="4">
      <t>ケイキュウトミオカ</t>
    </rPh>
    <phoneticPr fontId="9"/>
  </si>
  <si>
    <t>対事務所サービス業</t>
  </si>
  <si>
    <t>商業（80/700）</t>
  </si>
  <si>
    <t>12F、B2F</t>
  </si>
  <si>
    <t>SRC（鉄骨鉄筋コンクリート造）、8Ｆ、B1F</t>
  </si>
  <si>
    <t>ETC（その他非木造）、1Ｆ</t>
  </si>
  <si>
    <t>商業施設（量販店「自用」）</t>
    <rPh sb="9" eb="11">
      <t>ジヨウ</t>
    </rPh>
    <phoneticPr fontId="88"/>
  </si>
  <si>
    <t>東京都新宿区</t>
    <rPh sb="3" eb="6">
      <t>シンジュクク</t>
    </rPh>
    <phoneticPr fontId="94"/>
  </si>
  <si>
    <t>能見台</t>
    <rPh sb="0" eb="3">
      <t>ノウケンダイ</t>
    </rPh>
    <phoneticPr fontId="9"/>
  </si>
  <si>
    <t>港南中央</t>
    <rPh sb="0" eb="4">
      <t>コウナンチュウオウ</t>
    </rPh>
    <phoneticPr fontId="9"/>
  </si>
  <si>
    <t>放送業</t>
  </si>
  <si>
    <t>商業（80/800）</t>
  </si>
  <si>
    <t>13F、B2F</t>
  </si>
  <si>
    <t>ETC（その他非木造）、2Ｆ</t>
  </si>
  <si>
    <t>商業施設（量販店「賃貸」）</t>
    <rPh sb="9" eb="11">
      <t>チンタイ</t>
    </rPh>
    <phoneticPr fontId="88"/>
  </si>
  <si>
    <t>東京都文京区</t>
    <rPh sb="0" eb="6">
      <t>トウキョウトブンキョウク</t>
    </rPh>
    <phoneticPr fontId="94"/>
  </si>
  <si>
    <t>金沢文庫</t>
    <rPh sb="0" eb="4">
      <t>カナザワブンコ</t>
    </rPh>
    <phoneticPr fontId="9"/>
  </si>
  <si>
    <t>上永谷</t>
    <rPh sb="0" eb="3">
      <t>カミナガヤ</t>
    </rPh>
    <phoneticPr fontId="9"/>
  </si>
  <si>
    <t>自動車整備・駐車場業及びその他の修理業</t>
  </si>
  <si>
    <t>準工業（60/200）</t>
  </si>
  <si>
    <t>14F、B2F</t>
  </si>
  <si>
    <t>戸建住宅「建設中」</t>
    <rPh sb="0" eb="2">
      <t>コダテ</t>
    </rPh>
    <rPh sb="2" eb="4">
      <t>ジュウタク</t>
    </rPh>
    <phoneticPr fontId="91"/>
  </si>
  <si>
    <t>商業施設（量販店「販売」）</t>
    <rPh sb="9" eb="11">
      <t>ハンバイ</t>
    </rPh>
    <phoneticPr fontId="88"/>
  </si>
  <si>
    <t>東京都台東区</t>
    <rPh sb="0" eb="6">
      <t>トウキョウトタイトウク</t>
    </rPh>
    <phoneticPr fontId="94"/>
  </si>
  <si>
    <t>下永谷</t>
    <rPh sb="0" eb="3">
      <t>シモナガヤ</t>
    </rPh>
    <phoneticPr fontId="9"/>
  </si>
  <si>
    <t>娯楽業</t>
  </si>
  <si>
    <t>準工業（60/400）</t>
  </si>
  <si>
    <t>15F、B2F</t>
  </si>
  <si>
    <t>戸建住宅「自用」</t>
    <rPh sb="0" eb="2">
      <t>コダテ</t>
    </rPh>
    <rPh sb="2" eb="4">
      <t>ジュウタク</t>
    </rPh>
    <phoneticPr fontId="11"/>
  </si>
  <si>
    <t>AL（アルミ造）、2Ｆ</t>
  </si>
  <si>
    <t>戸建住宅「自用」</t>
    <rPh sb="0" eb="2">
      <t>コダテ</t>
    </rPh>
    <rPh sb="2" eb="4">
      <t>ジュウタク</t>
    </rPh>
    <phoneticPr fontId="91"/>
  </si>
  <si>
    <t>商業施設（スーパー「自用」）</t>
    <rPh sb="10" eb="12">
      <t>ジヨウ</t>
    </rPh>
    <phoneticPr fontId="88"/>
  </si>
  <si>
    <t>東京都墨田区</t>
    <rPh sb="0" eb="6">
      <t>トウキョウトスミダク</t>
    </rPh>
    <phoneticPr fontId="94"/>
  </si>
  <si>
    <t>追浜</t>
    <rPh sb="0" eb="2">
      <t>オッパマ</t>
    </rPh>
    <phoneticPr fontId="9"/>
  </si>
  <si>
    <t>舞岡</t>
    <rPh sb="0" eb="2">
      <t>マイオカ</t>
    </rPh>
    <phoneticPr fontId="9"/>
  </si>
  <si>
    <t>その他のサービス業</t>
  </si>
  <si>
    <t>工業（60/200）</t>
  </si>
  <si>
    <t>16F、B2F</t>
  </si>
  <si>
    <t>戸建住宅「賃貸」</t>
    <rPh sb="0" eb="2">
      <t>コダテ</t>
    </rPh>
    <rPh sb="2" eb="4">
      <t>ジュウタク</t>
    </rPh>
    <phoneticPr fontId="11"/>
  </si>
  <si>
    <t>戸建住宅「賃貸」</t>
    <rPh sb="0" eb="2">
      <t>コダテ</t>
    </rPh>
    <rPh sb="2" eb="4">
      <t>ジュウタク</t>
    </rPh>
    <phoneticPr fontId="91"/>
  </si>
  <si>
    <t>商業施設（スーパー「賃貸」）</t>
    <rPh sb="10" eb="12">
      <t>チンタイ</t>
    </rPh>
    <phoneticPr fontId="88"/>
  </si>
  <si>
    <t>東京都江東区</t>
    <rPh sb="0" eb="3">
      <t>トウキョウト</t>
    </rPh>
    <rPh sb="3" eb="5">
      <t>コウトウ</t>
    </rPh>
    <rPh sb="5" eb="6">
      <t>ク</t>
    </rPh>
    <phoneticPr fontId="94"/>
  </si>
  <si>
    <t>その他の産業</t>
  </si>
  <si>
    <t>工業（60/300）</t>
  </si>
  <si>
    <t>17F、B2F</t>
  </si>
  <si>
    <t>戸建住宅「販売」</t>
    <rPh sb="0" eb="2">
      <t>コダテ</t>
    </rPh>
    <rPh sb="2" eb="4">
      <t>ジュウタク</t>
    </rPh>
    <phoneticPr fontId="11"/>
  </si>
  <si>
    <t>SRC（鉄骨鉄筋コンクリート造）、9Ｆ、B1F</t>
  </si>
  <si>
    <t>CFT（コンクリート充填鋼管構造）、2Ｆ</t>
  </si>
  <si>
    <t>戸建住宅「販売」</t>
    <rPh sb="0" eb="2">
      <t>コダテ</t>
    </rPh>
    <rPh sb="2" eb="4">
      <t>ジュウタク</t>
    </rPh>
    <phoneticPr fontId="91"/>
  </si>
  <si>
    <t>商業施設（スーパー「販売」）</t>
    <rPh sb="10" eb="12">
      <t>ハンバイ</t>
    </rPh>
    <phoneticPr fontId="88"/>
  </si>
  <si>
    <t>東京都品川区</t>
    <rPh sb="0" eb="6">
      <t>トウキョウトシナガワク</t>
    </rPh>
    <phoneticPr fontId="94"/>
  </si>
  <si>
    <t>踊場</t>
    <rPh sb="0" eb="2">
      <t>オドリバ</t>
    </rPh>
    <phoneticPr fontId="9"/>
  </si>
  <si>
    <t>工専（40/200）</t>
  </si>
  <si>
    <t>18F、B2F</t>
  </si>
  <si>
    <t>SRC（鉄骨鉄筋コンクリート造）、10Ｆ、B2F</t>
  </si>
  <si>
    <t>商業施設（飲食店「自用」）</t>
    <rPh sb="9" eb="11">
      <t>ジヨウ</t>
    </rPh>
    <phoneticPr fontId="88"/>
  </si>
  <si>
    <t>東京都目黒区</t>
    <rPh sb="0" eb="3">
      <t>トウキョウト</t>
    </rPh>
    <rPh sb="3" eb="6">
      <t>メグロク</t>
    </rPh>
    <phoneticPr fontId="94"/>
  </si>
  <si>
    <t>中田</t>
    <rPh sb="0" eb="2">
      <t>ナカダ</t>
    </rPh>
    <phoneticPr fontId="9"/>
  </si>
  <si>
    <t>工専（60/200）</t>
  </si>
  <si>
    <t>19F、B2F</t>
  </si>
  <si>
    <t>SRC（鉄骨鉄筋コンクリート造）、11F、B2F</t>
  </si>
  <si>
    <t>商業施設（飲食店「賃貸」）</t>
    <rPh sb="9" eb="11">
      <t>チンタイ</t>
    </rPh>
    <phoneticPr fontId="88"/>
  </si>
  <si>
    <t>東京都大田区</t>
    <rPh sb="0" eb="3">
      <t>トウキョウト</t>
    </rPh>
    <rPh sb="3" eb="6">
      <t>オオタク</t>
    </rPh>
    <phoneticPr fontId="94"/>
  </si>
  <si>
    <t>立場</t>
    <rPh sb="0" eb="2">
      <t>タテバ</t>
    </rPh>
    <phoneticPr fontId="9"/>
  </si>
  <si>
    <t>調区（40/80）</t>
  </si>
  <si>
    <t>20F、B2F</t>
  </si>
  <si>
    <t>共同住宅「販売」</t>
    <rPh sb="5" eb="7">
      <t>ハンバイ</t>
    </rPh>
    <phoneticPr fontId="11"/>
  </si>
  <si>
    <t>SRC（鉄骨鉄筋コンクリート造）、12F、B2F</t>
  </si>
  <si>
    <t>商業施設（飲食店「販売」）</t>
    <rPh sb="9" eb="11">
      <t>ハンバイ</t>
    </rPh>
    <phoneticPr fontId="88"/>
  </si>
  <si>
    <t>東京都世田谷区</t>
    <rPh sb="0" eb="3">
      <t>トウキョウト</t>
    </rPh>
    <rPh sb="3" eb="7">
      <t>セタガヤク</t>
    </rPh>
    <phoneticPr fontId="94"/>
  </si>
  <si>
    <t>下飯田</t>
    <rPh sb="0" eb="3">
      <t>シモイイダ</t>
    </rPh>
    <phoneticPr fontId="9"/>
  </si>
  <si>
    <t>調区</t>
  </si>
  <si>
    <t>21F、B3F</t>
  </si>
  <si>
    <t>SRC（鉄骨鉄筋コンクリート造）、13F、B2F</t>
  </si>
  <si>
    <t>共同住宅「販売」</t>
    <rPh sb="5" eb="7">
      <t>ハンバイ</t>
    </rPh>
    <phoneticPr fontId="91"/>
  </si>
  <si>
    <t>商業施設（銀行「自用」）</t>
    <rPh sb="8" eb="10">
      <t>ジヨウ</t>
    </rPh>
    <phoneticPr fontId="88"/>
  </si>
  <si>
    <t>東京都渋谷区</t>
    <rPh sb="0" eb="3">
      <t>トウキョウト</t>
    </rPh>
    <rPh sb="3" eb="6">
      <t>シブヤク</t>
    </rPh>
    <phoneticPr fontId="94"/>
  </si>
  <si>
    <t>調区外</t>
    <rPh sb="2" eb="3">
      <t>ガイ</t>
    </rPh>
    <phoneticPr fontId="9"/>
  </si>
  <si>
    <t>22F、B3F</t>
  </si>
  <si>
    <t>SRC（鉄骨鉄筋コンクリート造）、14F、B2F</t>
  </si>
  <si>
    <t>G（土蔵造）、2Ｆ</t>
  </si>
  <si>
    <t>商業施設（銀行「賃貸」）</t>
    <rPh sb="8" eb="10">
      <t>チンタイ</t>
    </rPh>
    <phoneticPr fontId="88"/>
  </si>
  <si>
    <t>東京都中野区</t>
    <rPh sb="0" eb="3">
      <t>トウキョウト</t>
    </rPh>
    <rPh sb="3" eb="6">
      <t>ナカノク</t>
    </rPh>
    <phoneticPr fontId="94"/>
  </si>
  <si>
    <t>都計外</t>
    <rPh sb="0" eb="1">
      <t>ト</t>
    </rPh>
    <rPh sb="1" eb="2">
      <t>ケイ</t>
    </rPh>
    <rPh sb="2" eb="3">
      <t>ホ</t>
    </rPh>
    <phoneticPr fontId="9"/>
  </si>
  <si>
    <t>23F、B3F</t>
  </si>
  <si>
    <t>SRC（鉄骨鉄筋コンクリート造）、15F、B2F</t>
  </si>
  <si>
    <t>商業施設（銀行「販売」）</t>
    <rPh sb="8" eb="10">
      <t>ハンバイ</t>
    </rPh>
    <phoneticPr fontId="88"/>
  </si>
  <si>
    <t>東京都杉並区</t>
    <rPh sb="0" eb="3">
      <t>トウキョウト</t>
    </rPh>
    <rPh sb="3" eb="6">
      <t>スギナミク</t>
    </rPh>
    <phoneticPr fontId="94"/>
  </si>
  <si>
    <t>田園住居（30/60）</t>
    <rPh sb="0" eb="2">
      <t>デンエン</t>
    </rPh>
    <rPh sb="2" eb="4">
      <t>ジュウキョ</t>
    </rPh>
    <phoneticPr fontId="9"/>
  </si>
  <si>
    <t>24F、B3F</t>
  </si>
  <si>
    <t>寄宿舎寮（社員寮「自用」）</t>
    <rPh sb="5" eb="8">
      <t>シャインリョウ</t>
    </rPh>
    <phoneticPr fontId="89"/>
  </si>
  <si>
    <t>SRC（鉄骨鉄筋コンクリート造）、16F、B2F</t>
  </si>
  <si>
    <t>商業施設（自動車店「自用」）</t>
    <rPh sb="5" eb="8">
      <t>ジドウシャ</t>
    </rPh>
    <rPh sb="10" eb="12">
      <t>ジヨウ</t>
    </rPh>
    <phoneticPr fontId="88"/>
  </si>
  <si>
    <t>東京都豊島区</t>
    <rPh sb="0" eb="3">
      <t>トウキョウト</t>
    </rPh>
    <rPh sb="3" eb="6">
      <t>トシマク</t>
    </rPh>
    <phoneticPr fontId="94"/>
  </si>
  <si>
    <t>田園住居（40/60）</t>
    <rPh sb="0" eb="2">
      <t>デンエン</t>
    </rPh>
    <rPh sb="2" eb="4">
      <t>ジュウキョ</t>
    </rPh>
    <phoneticPr fontId="9"/>
  </si>
  <si>
    <t>25F、B3F</t>
  </si>
  <si>
    <t>SRC（鉄骨鉄筋コンクリート造）、17F、B2F</t>
  </si>
  <si>
    <t>商業施設（自動車店「賃貸」）</t>
    <rPh sb="10" eb="12">
      <t>チンタイ</t>
    </rPh>
    <phoneticPr fontId="88"/>
  </si>
  <si>
    <t>東京都北区</t>
    <rPh sb="0" eb="5">
      <t>トウキョウトキタク</t>
    </rPh>
    <phoneticPr fontId="94"/>
  </si>
  <si>
    <t>田園住居（40/80）</t>
    <rPh sb="0" eb="2">
      <t>デンエン</t>
    </rPh>
    <rPh sb="2" eb="4">
      <t>ジュウキョ</t>
    </rPh>
    <phoneticPr fontId="9"/>
  </si>
  <si>
    <t>26F、B3F</t>
  </si>
  <si>
    <t>SRC（鉄骨鉄筋コンクリート造）、18F、B2F</t>
  </si>
  <si>
    <t>寄宿舎寮（社員寮「建設中」）</t>
    <rPh sb="5" eb="8">
      <t>シャインリョウ</t>
    </rPh>
    <phoneticPr fontId="89"/>
  </si>
  <si>
    <t>商業施設（自動車店「販売」）</t>
    <rPh sb="10" eb="12">
      <t>ハンバイ</t>
    </rPh>
    <phoneticPr fontId="88"/>
  </si>
  <si>
    <t>東京都荒川区</t>
    <rPh sb="0" eb="3">
      <t>トウキョウト</t>
    </rPh>
    <rPh sb="3" eb="6">
      <t>アラカワク</t>
    </rPh>
    <phoneticPr fontId="94"/>
  </si>
  <si>
    <t>田園住居（50/80）</t>
    <rPh sb="0" eb="2">
      <t>デンエン</t>
    </rPh>
    <rPh sb="2" eb="4">
      <t>ジュウキョ</t>
    </rPh>
    <phoneticPr fontId="9"/>
  </si>
  <si>
    <t>27F、B3F</t>
  </si>
  <si>
    <t>商業施設（大型店舗「自用」）</t>
    <rPh sb="5" eb="7">
      <t>オオガタ</t>
    </rPh>
    <rPh sb="7" eb="9">
      <t>テンポ</t>
    </rPh>
    <rPh sb="10" eb="12">
      <t>ジヨウ</t>
    </rPh>
    <phoneticPr fontId="89"/>
  </si>
  <si>
    <t>SRC（鉄骨鉄筋コンクリート造）、19F、B2F</t>
  </si>
  <si>
    <t>商業施設（給油所「自用」）</t>
    <rPh sb="9" eb="11">
      <t>ジヨウ</t>
    </rPh>
    <phoneticPr fontId="88"/>
  </si>
  <si>
    <t>東京都板橋区</t>
    <rPh sb="0" eb="3">
      <t>トウキョウト</t>
    </rPh>
    <rPh sb="3" eb="6">
      <t>イタバシク</t>
    </rPh>
    <phoneticPr fontId="94"/>
  </si>
  <si>
    <t>田園住居（50/100）</t>
    <rPh sb="0" eb="2">
      <t>デンエン</t>
    </rPh>
    <rPh sb="2" eb="4">
      <t>ジュウキョ</t>
    </rPh>
    <phoneticPr fontId="9"/>
  </si>
  <si>
    <t>28F、B3F</t>
  </si>
  <si>
    <t>商業施設（大型店舗「賃貸」）</t>
    <rPh sb="5" eb="7">
      <t>オオガタ</t>
    </rPh>
    <rPh sb="7" eb="9">
      <t>テンポ</t>
    </rPh>
    <rPh sb="10" eb="12">
      <t>チンタイ</t>
    </rPh>
    <phoneticPr fontId="89"/>
  </si>
  <si>
    <t>SRC（鉄骨鉄筋コンクリート造）、20F、B2F</t>
  </si>
  <si>
    <t>商業施設（給油所「賃貸」）</t>
    <rPh sb="9" eb="11">
      <t>チンタイ</t>
    </rPh>
    <phoneticPr fontId="88"/>
  </si>
  <si>
    <t>東京都練馬区</t>
    <rPh sb="0" eb="3">
      <t>トウキョウト</t>
    </rPh>
    <rPh sb="3" eb="6">
      <t>ネリマク</t>
    </rPh>
    <phoneticPr fontId="94"/>
  </si>
  <si>
    <t>田園住居（60/100）</t>
    <rPh sb="0" eb="2">
      <t>デンエン</t>
    </rPh>
    <rPh sb="2" eb="4">
      <t>ジュウキョ</t>
    </rPh>
    <phoneticPr fontId="9"/>
  </si>
  <si>
    <t>29F、B3F</t>
  </si>
  <si>
    <t>商業施設（大型店舗「販売」）</t>
    <rPh sb="5" eb="7">
      <t>オオガタ</t>
    </rPh>
    <rPh sb="7" eb="9">
      <t>テンポ</t>
    </rPh>
    <rPh sb="10" eb="12">
      <t>ハンバイ</t>
    </rPh>
    <phoneticPr fontId="89"/>
  </si>
  <si>
    <t>SRC（鉄骨鉄筋コンクリート造）、21F、B3F</t>
  </si>
  <si>
    <t>商業施設（給油所「販売」）</t>
    <rPh sb="9" eb="11">
      <t>ハンバイ</t>
    </rPh>
    <phoneticPr fontId="88"/>
  </si>
  <si>
    <t>東京都足立区</t>
    <rPh sb="0" eb="3">
      <t>トウキョウト</t>
    </rPh>
    <rPh sb="3" eb="6">
      <t>アダチク</t>
    </rPh>
    <phoneticPr fontId="94"/>
  </si>
  <si>
    <t>田園住居（60/150）</t>
  </si>
  <si>
    <t>30F、B3F</t>
  </si>
  <si>
    <t>商業施設（小売店舗「自用」）</t>
    <rPh sb="5" eb="9">
      <t>コウリテンポ</t>
    </rPh>
    <rPh sb="10" eb="12">
      <t>ジヨウ</t>
    </rPh>
    <phoneticPr fontId="89"/>
  </si>
  <si>
    <t>SRC（鉄骨鉄筋コンクリート造）、22F、B3F</t>
  </si>
  <si>
    <t>商業施設（大型店舗「建設中」）</t>
    <rPh sb="5" eb="7">
      <t>オオガタ</t>
    </rPh>
    <rPh sb="7" eb="9">
      <t>テンポ</t>
    </rPh>
    <rPh sb="10" eb="13">
      <t>ケンセツチュウ</t>
    </rPh>
    <phoneticPr fontId="89"/>
  </si>
  <si>
    <t>商業施設（立体駐車場「自用」）</t>
    <rPh sb="5" eb="10">
      <t>リッタイチュウシャジョウ</t>
    </rPh>
    <phoneticPr fontId="88"/>
  </si>
  <si>
    <t>東京都葛飾区</t>
    <rPh sb="0" eb="3">
      <t>トウキョウト</t>
    </rPh>
    <rPh sb="3" eb="6">
      <t>カツシカク</t>
    </rPh>
    <phoneticPr fontId="94"/>
  </si>
  <si>
    <t>田園住居（60/200）</t>
  </si>
  <si>
    <t>商業施設（小売店舗「賃貸」）</t>
    <rPh sb="5" eb="9">
      <t>コウリテンポ</t>
    </rPh>
    <rPh sb="10" eb="12">
      <t>チンタイ</t>
    </rPh>
    <phoneticPr fontId="89"/>
  </si>
  <si>
    <t>SRC（鉄骨鉄筋コンクリート造）、23F、B3F</t>
  </si>
  <si>
    <t>商業施設（立体駐車場「賃貸」）</t>
    <rPh sb="5" eb="7">
      <t>リッタイ</t>
    </rPh>
    <rPh sb="7" eb="10">
      <t>チュウシャジョウ</t>
    </rPh>
    <phoneticPr fontId="88"/>
  </si>
  <si>
    <t>東京都江戸川区</t>
    <rPh sb="3" eb="7">
      <t>エドガワク</t>
    </rPh>
    <phoneticPr fontId="94"/>
  </si>
  <si>
    <t>商業施設（小売店舗「販売」）</t>
    <rPh sb="5" eb="9">
      <t>コウリテンポ</t>
    </rPh>
    <rPh sb="10" eb="12">
      <t>ハンバイ</t>
    </rPh>
    <phoneticPr fontId="89"/>
  </si>
  <si>
    <t>SRC（鉄骨鉄筋コンクリート造）、24F、B3F</t>
  </si>
  <si>
    <t>商業施設（機械式駐車場「自用」）</t>
    <rPh sb="5" eb="8">
      <t>キカイシキ</t>
    </rPh>
    <phoneticPr fontId="88"/>
  </si>
  <si>
    <t>商業施設（デパート「自用」）</t>
    <rPh sb="10" eb="12">
      <t>ジヨウ</t>
    </rPh>
    <phoneticPr fontId="89"/>
  </si>
  <si>
    <t>SRC（鉄骨鉄筋コンクリート造）、25F、B3F</t>
  </si>
  <si>
    <t>商業施設（機械式駐車場「賃貸」）</t>
    <rPh sb="5" eb="8">
      <t>キカイシキ</t>
    </rPh>
    <phoneticPr fontId="88"/>
  </si>
  <si>
    <t>商業施設（デパート「賃貸」）</t>
    <rPh sb="10" eb="12">
      <t>チンタイ</t>
    </rPh>
    <phoneticPr fontId="89"/>
  </si>
  <si>
    <t>SRC（鉄骨鉄筋コンクリート造）、26F、B3F</t>
  </si>
  <si>
    <t>商業施設（小売店舗「建設中」）</t>
    <rPh sb="5" eb="9">
      <t>コウリテンポ</t>
    </rPh>
    <rPh sb="10" eb="13">
      <t>ケンセツチュウ</t>
    </rPh>
    <phoneticPr fontId="89"/>
  </si>
  <si>
    <t>商業施設（地下駐車場「自用」）</t>
  </si>
  <si>
    <t>商業施設（デパート「販売」）</t>
    <rPh sb="10" eb="12">
      <t>ハンバイ</t>
    </rPh>
    <phoneticPr fontId="89"/>
  </si>
  <si>
    <t>SRC（鉄骨鉄筋コンクリート造）、27F、B3F</t>
  </si>
  <si>
    <t>商業施設（地下駐車場「賃貸」）</t>
  </si>
  <si>
    <t>商業施設（量販店「自用」）</t>
    <rPh sb="9" eb="11">
      <t>ジヨウ</t>
    </rPh>
    <phoneticPr fontId="89"/>
  </si>
  <si>
    <t>SRC（鉄骨鉄筋コンクリート造）、28F、B3F</t>
  </si>
  <si>
    <t>業務施設（事務所「自用」）</t>
  </si>
  <si>
    <t>商業施設（量販店「賃貸」）</t>
    <rPh sb="9" eb="11">
      <t>チンタイ</t>
    </rPh>
    <phoneticPr fontId="89"/>
  </si>
  <si>
    <t>SRC（鉄骨鉄筋コンクリート造）、29F、B3F</t>
  </si>
  <si>
    <t>業務施設（事務所「賃貸」）</t>
  </si>
  <si>
    <t>商業施設（量販店「販売」）</t>
    <rPh sb="9" eb="11">
      <t>ハンバイ</t>
    </rPh>
    <phoneticPr fontId="89"/>
  </si>
  <si>
    <t>SRC（鉄骨鉄筋コンクリート造）、30F、B3F</t>
  </si>
  <si>
    <t>商業施設（デパート「建設中」）</t>
    <rPh sb="10" eb="12">
      <t>ケンセツ</t>
    </rPh>
    <rPh sb="12" eb="13">
      <t>チュウ</t>
    </rPh>
    <phoneticPr fontId="89"/>
  </si>
  <si>
    <t>業務施設（事務所「販売」）</t>
  </si>
  <si>
    <t>AL、2Ｆ</t>
  </si>
  <si>
    <t>商業施設（スーパー「自用」）</t>
    <rPh sb="10" eb="12">
      <t>ジヨウ</t>
    </rPh>
    <phoneticPr fontId="89"/>
  </si>
  <si>
    <t>CB、2Ｆ</t>
  </si>
  <si>
    <t>商業施設（スーパー「賃貸」）</t>
    <rPh sb="10" eb="12">
      <t>チンタイ</t>
    </rPh>
    <phoneticPr fontId="89"/>
  </si>
  <si>
    <t>CFT、2Ｆ</t>
  </si>
  <si>
    <t>商業施設（スーパー「販売」）</t>
    <rPh sb="10" eb="12">
      <t>ハンバイ</t>
    </rPh>
    <phoneticPr fontId="89"/>
  </si>
  <si>
    <t>UC、2Ｆ</t>
  </si>
  <si>
    <t>商業施設（飲食店「自用」）</t>
    <rPh sb="5" eb="8">
      <t>インショクテン</t>
    </rPh>
    <phoneticPr fontId="89"/>
  </si>
  <si>
    <t>商業施設（量販店「建設中」）</t>
    <rPh sb="9" eb="11">
      <t>ケンセツ</t>
    </rPh>
    <rPh sb="11" eb="12">
      <t>チュウ</t>
    </rPh>
    <phoneticPr fontId="89"/>
  </si>
  <si>
    <t>PS、2Ｆ</t>
  </si>
  <si>
    <t>商業施設（飲食店「賃貸」）</t>
    <rPh sb="5" eb="8">
      <t>インショクテン</t>
    </rPh>
    <phoneticPr fontId="89"/>
  </si>
  <si>
    <t>PC、2Ｆ</t>
  </si>
  <si>
    <t>商業施設（飲食店「販売」）</t>
    <rPh sb="5" eb="8">
      <t>インショクテン</t>
    </rPh>
    <phoneticPr fontId="89"/>
  </si>
  <si>
    <t>ALC、2Ｆ</t>
  </si>
  <si>
    <t>商業施設（銀行「自用」）</t>
    <rPh sb="5" eb="7">
      <t>ギンコウ</t>
    </rPh>
    <phoneticPr fontId="89"/>
  </si>
  <si>
    <t>G、2Ｆ</t>
  </si>
  <si>
    <t>商業施設（銀行「賃貸」）</t>
    <rPh sb="5" eb="7">
      <t>ギンコウ</t>
    </rPh>
    <phoneticPr fontId="89"/>
  </si>
  <si>
    <t>商業施設（スーパー「建設中」）</t>
    <rPh sb="10" eb="12">
      <t>ケンセツ</t>
    </rPh>
    <rPh sb="12" eb="13">
      <t>チュウ</t>
    </rPh>
    <phoneticPr fontId="89"/>
  </si>
  <si>
    <t>ETC、2Ｆ</t>
  </si>
  <si>
    <t>商業施設（銀行「販売」）</t>
    <rPh sb="5" eb="7">
      <t>ギンコウ</t>
    </rPh>
    <phoneticPr fontId="89"/>
  </si>
  <si>
    <t>商業施設（自動車店「自用」）</t>
    <rPh sb="5" eb="8">
      <t>ジドウシャ</t>
    </rPh>
    <rPh sb="10" eb="12">
      <t>ジヨウ</t>
    </rPh>
    <phoneticPr fontId="89"/>
  </si>
  <si>
    <t>商業施設（自動車店「賃貸」）</t>
    <rPh sb="10" eb="12">
      <t>チンタイ</t>
    </rPh>
    <phoneticPr fontId="89"/>
  </si>
  <si>
    <t>商業施設（自動車店「販売」）</t>
    <rPh sb="10" eb="12">
      <t>ハンバイ</t>
    </rPh>
    <phoneticPr fontId="89"/>
  </si>
  <si>
    <t>商業施設（飲食店「建設中」）</t>
    <rPh sb="5" eb="8">
      <t>インショクテン</t>
    </rPh>
    <phoneticPr fontId="89"/>
  </si>
  <si>
    <t>商業施設（給油所「自用」）</t>
    <rPh sb="9" eb="11">
      <t>ジヨウ</t>
    </rPh>
    <phoneticPr fontId="89"/>
  </si>
  <si>
    <t>商業施設（給油所「賃貸」）</t>
    <rPh sb="9" eb="11">
      <t>チンタイ</t>
    </rPh>
    <phoneticPr fontId="89"/>
  </si>
  <si>
    <t>商業施設（給油所「販売」）</t>
    <rPh sb="9" eb="11">
      <t>ハンバイ</t>
    </rPh>
    <phoneticPr fontId="89"/>
  </si>
  <si>
    <t>商業施設（事務所「自用」）</t>
    <rPh sb="5" eb="8">
      <t>ジムショ</t>
    </rPh>
    <rPh sb="9" eb="11">
      <t>ジヨウ</t>
    </rPh>
    <phoneticPr fontId="89"/>
  </si>
  <si>
    <t>商業施設（銀行「建設中」）</t>
    <rPh sb="5" eb="7">
      <t>ギンコウ</t>
    </rPh>
    <phoneticPr fontId="89"/>
  </si>
  <si>
    <t>商業施設（事務所「賃貸」）</t>
    <rPh sb="5" eb="8">
      <t>ジムショ</t>
    </rPh>
    <rPh sb="9" eb="11">
      <t>チンタイ</t>
    </rPh>
    <phoneticPr fontId="89"/>
  </si>
  <si>
    <t>商業施設（事務所「販売」）</t>
    <rPh sb="5" eb="8">
      <t>ジムショ</t>
    </rPh>
    <rPh sb="9" eb="11">
      <t>ハンバイ</t>
    </rPh>
    <phoneticPr fontId="89"/>
  </si>
  <si>
    <t>生産施設（製造工場「自用」）</t>
    <rPh sb="5" eb="7">
      <t>セイゾウ</t>
    </rPh>
    <rPh sb="7" eb="9">
      <t>コウジョウ</t>
    </rPh>
    <phoneticPr fontId="88"/>
  </si>
  <si>
    <t>商業施設（自動車店「建設中」）</t>
    <rPh sb="5" eb="8">
      <t>ジドウシャ</t>
    </rPh>
    <rPh sb="10" eb="12">
      <t>ケンセツ</t>
    </rPh>
    <rPh sb="12" eb="13">
      <t>チュウ</t>
    </rPh>
    <phoneticPr fontId="89"/>
  </si>
  <si>
    <t>生産施設（加工工場「自用」）</t>
    <rPh sb="5" eb="7">
      <t>カコウ</t>
    </rPh>
    <phoneticPr fontId="88"/>
  </si>
  <si>
    <t>商業施設（平屋駐車場「自用」）</t>
  </si>
  <si>
    <t>物流倉庫「自用」</t>
  </si>
  <si>
    <t>商業施設（平屋駐車場「賃貸」）</t>
  </si>
  <si>
    <t>物流倉庫「賃貸」</t>
  </si>
  <si>
    <t>商業施設（事務所「建設中」）</t>
    <rPh sb="5" eb="8">
      <t>ジムショ</t>
    </rPh>
    <rPh sb="9" eb="12">
      <t>ケンセツチュウ</t>
    </rPh>
    <phoneticPr fontId="89"/>
  </si>
  <si>
    <t>冷蔵倉庫「自用」</t>
    <rPh sb="0" eb="2">
      <t>レイゾウ</t>
    </rPh>
    <phoneticPr fontId="88"/>
  </si>
  <si>
    <t>冷蔵倉庫「賃貸」</t>
    <rPh sb="0" eb="2">
      <t>レイゾウ</t>
    </rPh>
    <phoneticPr fontId="88"/>
  </si>
  <si>
    <t>交通施設（車庫「自用」）</t>
    <rPh sb="0" eb="4">
      <t>コウツウシセツ</t>
    </rPh>
    <rPh sb="5" eb="7">
      <t>シャコ</t>
    </rPh>
    <phoneticPr fontId="88"/>
  </si>
  <si>
    <t>交通施設（車庫「賃貸」）</t>
    <rPh sb="0" eb="4">
      <t>コウツウシセツ</t>
    </rPh>
    <rPh sb="5" eb="7">
      <t>シャコ</t>
    </rPh>
    <phoneticPr fontId="88"/>
  </si>
  <si>
    <t>交通施設（高速道路「自用」）</t>
    <rPh sb="0" eb="4">
      <t>コウツウシセツ</t>
    </rPh>
    <phoneticPr fontId="88"/>
  </si>
  <si>
    <t>交通施設（高速道路「賃貸」）</t>
    <rPh sb="0" eb="4">
      <t>コウツウシセツ</t>
    </rPh>
    <phoneticPr fontId="88"/>
  </si>
  <si>
    <t>交通施設（交通ターミナル「自用」）</t>
    <rPh sb="0" eb="4">
      <t>コウツウシセツ</t>
    </rPh>
    <phoneticPr fontId="88"/>
  </si>
  <si>
    <t>交通施設（交通ターミナル「賃貸」）</t>
    <rPh sb="0" eb="4">
      <t>コウツウシセツ</t>
    </rPh>
    <phoneticPr fontId="88"/>
  </si>
  <si>
    <t>電力施設（発電所「自用」）</t>
    <rPh sb="5" eb="8">
      <t>ハツデンショ</t>
    </rPh>
    <phoneticPr fontId="88"/>
  </si>
  <si>
    <t>電力施設（変電所「自用」）</t>
    <rPh sb="5" eb="8">
      <t>ヘンデンショ</t>
    </rPh>
    <phoneticPr fontId="88"/>
  </si>
  <si>
    <t>電力施設（ガス等「自用」）</t>
    <rPh sb="7" eb="8">
      <t>トウ</t>
    </rPh>
    <phoneticPr fontId="88"/>
  </si>
  <si>
    <t>教育施設（幼稚園「自用」）</t>
    <rPh sb="0" eb="2">
      <t>キョウイク</t>
    </rPh>
    <rPh sb="2" eb="4">
      <t>シセツ</t>
    </rPh>
    <rPh sb="5" eb="8">
      <t>ヨウチエン</t>
    </rPh>
    <phoneticPr fontId="88"/>
  </si>
  <si>
    <t>教育施設（幼稚園「賃貸」）</t>
    <rPh sb="0" eb="2">
      <t>キョウイク</t>
    </rPh>
    <rPh sb="2" eb="4">
      <t>シセツ</t>
    </rPh>
    <rPh sb="5" eb="8">
      <t>ヨウチエン</t>
    </rPh>
    <phoneticPr fontId="88"/>
  </si>
  <si>
    <t>生産施設（製造工場「自用」）</t>
    <rPh sb="5" eb="7">
      <t>セイゾウ</t>
    </rPh>
    <rPh sb="7" eb="9">
      <t>コウジョウ</t>
    </rPh>
    <phoneticPr fontId="89"/>
  </si>
  <si>
    <t>教育施設（小中学校「自用」）</t>
    <rPh sb="0" eb="2">
      <t>キョウイク</t>
    </rPh>
    <rPh sb="2" eb="4">
      <t>シセツ</t>
    </rPh>
    <rPh sb="5" eb="9">
      <t>ショウチュウガッコウ</t>
    </rPh>
    <phoneticPr fontId="88"/>
  </si>
  <si>
    <t>教育施設（小中学校「賃貸」）</t>
    <rPh sb="0" eb="2">
      <t>キョウイク</t>
    </rPh>
    <rPh sb="2" eb="4">
      <t>シセツ</t>
    </rPh>
    <rPh sb="5" eb="9">
      <t>ショウチュウガッコウ</t>
    </rPh>
    <phoneticPr fontId="88"/>
  </si>
  <si>
    <t>教育施設（高等学校「自用」）</t>
    <rPh sb="0" eb="2">
      <t>キョウイク</t>
    </rPh>
    <rPh sb="2" eb="4">
      <t>シセツ</t>
    </rPh>
    <rPh sb="5" eb="6">
      <t>コウ</t>
    </rPh>
    <rPh sb="6" eb="7">
      <t>ナド</t>
    </rPh>
    <rPh sb="7" eb="9">
      <t>ガッコウ</t>
    </rPh>
    <phoneticPr fontId="88"/>
  </si>
  <si>
    <t>生産施設（加工工場「自用」）</t>
    <rPh sb="5" eb="7">
      <t>カコウ</t>
    </rPh>
    <phoneticPr fontId="89"/>
  </si>
  <si>
    <t>教育施設（高等学校「賃貸」）</t>
    <rPh sb="0" eb="2">
      <t>キョウイク</t>
    </rPh>
    <rPh sb="2" eb="4">
      <t>シセツ</t>
    </rPh>
    <rPh sb="5" eb="6">
      <t>コウ</t>
    </rPh>
    <rPh sb="6" eb="7">
      <t>ナド</t>
    </rPh>
    <rPh sb="7" eb="9">
      <t>ガッコウ</t>
    </rPh>
    <phoneticPr fontId="88"/>
  </si>
  <si>
    <t>教育施設（大学「自用」）</t>
    <rPh sb="0" eb="2">
      <t>キョウイク</t>
    </rPh>
    <rPh sb="2" eb="4">
      <t>シセツ</t>
    </rPh>
    <rPh sb="5" eb="7">
      <t>ダイガク</t>
    </rPh>
    <phoneticPr fontId="88"/>
  </si>
  <si>
    <t>教育施設（大学「賃貸」）</t>
    <rPh sb="0" eb="2">
      <t>キョウイク</t>
    </rPh>
    <rPh sb="2" eb="4">
      <t>シセツ</t>
    </rPh>
    <rPh sb="5" eb="7">
      <t>ダイガク</t>
    </rPh>
    <phoneticPr fontId="88"/>
  </si>
  <si>
    <t>教育施設（専門学校「自用」）</t>
    <rPh sb="0" eb="2">
      <t>キョウイク</t>
    </rPh>
    <rPh sb="2" eb="4">
      <t>シセツ</t>
    </rPh>
    <rPh sb="5" eb="9">
      <t>センモンガッコウ</t>
    </rPh>
    <rPh sb="10" eb="12">
      <t>ジヨウ</t>
    </rPh>
    <phoneticPr fontId="88"/>
  </si>
  <si>
    <t>教育施設（専門学校「賃貸」）</t>
    <rPh sb="0" eb="2">
      <t>キョウイク</t>
    </rPh>
    <rPh sb="2" eb="4">
      <t>シセツ</t>
    </rPh>
    <rPh sb="5" eb="9">
      <t>センモンガッコウ</t>
    </rPh>
    <rPh sb="10" eb="12">
      <t>チンタイ</t>
    </rPh>
    <phoneticPr fontId="88"/>
  </si>
  <si>
    <t>冷蔵倉庫「自用」</t>
    <rPh sb="0" eb="2">
      <t>レイゾウ</t>
    </rPh>
    <phoneticPr fontId="89"/>
  </si>
  <si>
    <t>宗教施設（神社「自用」）</t>
    <rPh sb="5" eb="7">
      <t>ジンジャ</t>
    </rPh>
    <phoneticPr fontId="88"/>
  </si>
  <si>
    <t>冷蔵倉庫「賃貸」</t>
    <rPh sb="0" eb="2">
      <t>レイゾウ</t>
    </rPh>
    <phoneticPr fontId="89"/>
  </si>
  <si>
    <t>宗教施設（神社「賃貸」）</t>
    <rPh sb="5" eb="7">
      <t>ジンジャ</t>
    </rPh>
    <phoneticPr fontId="88"/>
  </si>
  <si>
    <t>宗教施設（寺院「自用」）</t>
    <rPh sb="5" eb="7">
      <t>ジイン</t>
    </rPh>
    <phoneticPr fontId="88"/>
  </si>
  <si>
    <t>宗教施設（寺院「賃貸」）</t>
    <rPh sb="5" eb="7">
      <t>ジイン</t>
    </rPh>
    <phoneticPr fontId="88"/>
  </si>
  <si>
    <t>交通施設（車庫「自用」）</t>
    <rPh sb="0" eb="4">
      <t>コウツウシセツ</t>
    </rPh>
    <rPh sb="5" eb="7">
      <t>シャコ</t>
    </rPh>
    <phoneticPr fontId="89"/>
  </si>
  <si>
    <t>宗教施設（教会「自用」）</t>
    <rPh sb="5" eb="7">
      <t>キョウカイ</t>
    </rPh>
    <phoneticPr fontId="88"/>
  </si>
  <si>
    <t>交通施設（車庫「賃貸」）</t>
    <rPh sb="0" eb="4">
      <t>コウツウシセツ</t>
    </rPh>
    <rPh sb="5" eb="7">
      <t>シャコ</t>
    </rPh>
    <phoneticPr fontId="89"/>
  </si>
  <si>
    <t>宗教施設（教会「賃貸」）</t>
    <rPh sb="5" eb="7">
      <t>キョウカイ</t>
    </rPh>
    <phoneticPr fontId="88"/>
  </si>
  <si>
    <t>交通施設（高速道路「自用」）</t>
    <rPh sb="0" eb="4">
      <t>コウツウシセツ</t>
    </rPh>
    <phoneticPr fontId="89"/>
  </si>
  <si>
    <t>宗教施設（礼拝堂「自用」）</t>
    <rPh sb="5" eb="8">
      <t>レイハイドウ</t>
    </rPh>
    <phoneticPr fontId="88"/>
  </si>
  <si>
    <t>交通施設（高速道路「賃貸」）</t>
    <rPh sb="0" eb="4">
      <t>コウツウシセツ</t>
    </rPh>
    <phoneticPr fontId="89"/>
  </si>
  <si>
    <t>交通施設（交通ターミナル「自用」）</t>
    <rPh sb="0" eb="4">
      <t>コウツウシセツ</t>
    </rPh>
    <phoneticPr fontId="89"/>
  </si>
  <si>
    <t>研究施設（研究所「自用」）</t>
    <rPh sb="5" eb="8">
      <t>ケンキュウショ</t>
    </rPh>
    <phoneticPr fontId="88"/>
  </si>
  <si>
    <t>交通施設（交通ターミナル「賃貸」）</t>
    <rPh sb="0" eb="4">
      <t>コウツウシセツ</t>
    </rPh>
    <phoneticPr fontId="89"/>
  </si>
  <si>
    <t>電力施設（発電所「自用」）</t>
    <rPh sb="5" eb="8">
      <t>ハツデンショ</t>
    </rPh>
    <phoneticPr fontId="89"/>
  </si>
  <si>
    <t>生産施設（製造工場「建設中」）</t>
    <rPh sb="5" eb="7">
      <t>セイゾウ</t>
    </rPh>
    <rPh sb="7" eb="9">
      <t>コウジョウ</t>
    </rPh>
    <phoneticPr fontId="89"/>
  </si>
  <si>
    <t>研究施設（試験場「自用」）</t>
    <rPh sb="5" eb="8">
      <t>シケンジョウ</t>
    </rPh>
    <phoneticPr fontId="88"/>
  </si>
  <si>
    <t>研究施設（試験場「賃貸」）</t>
    <rPh sb="7" eb="8">
      <t>バ</t>
    </rPh>
    <phoneticPr fontId="88"/>
  </si>
  <si>
    <t>電力施設（変電所「自用」）</t>
    <rPh sb="5" eb="8">
      <t>ヘンデンショ</t>
    </rPh>
    <phoneticPr fontId="89"/>
  </si>
  <si>
    <t>医療施設（病院「自用」）</t>
    <rPh sb="5" eb="7">
      <t>ビョウイン</t>
    </rPh>
    <phoneticPr fontId="88"/>
  </si>
  <si>
    <t>電力施設（ガス等「自用」）</t>
    <rPh sb="7" eb="8">
      <t>トウ</t>
    </rPh>
    <phoneticPr fontId="89"/>
  </si>
  <si>
    <t>生産施設（加工工場「建設中」）</t>
    <rPh sb="5" eb="7">
      <t>カコウ</t>
    </rPh>
    <phoneticPr fontId="89"/>
  </si>
  <si>
    <t>医療施設（診療所「自用」）</t>
    <rPh sb="5" eb="8">
      <t>シンリョウショ</t>
    </rPh>
    <phoneticPr fontId="88"/>
  </si>
  <si>
    <t>教育施設（幼稚園「自用」）</t>
    <rPh sb="0" eb="2">
      <t>キョウイク</t>
    </rPh>
    <rPh sb="2" eb="4">
      <t>シセツ</t>
    </rPh>
    <rPh sb="5" eb="8">
      <t>ヨウチエン</t>
    </rPh>
    <phoneticPr fontId="89"/>
  </si>
  <si>
    <t>教育施設（幼稚園「賃貸」）</t>
    <rPh sb="0" eb="2">
      <t>キョウイク</t>
    </rPh>
    <rPh sb="2" eb="4">
      <t>シセツ</t>
    </rPh>
    <rPh sb="5" eb="8">
      <t>ヨウチエン</t>
    </rPh>
    <phoneticPr fontId="89"/>
  </si>
  <si>
    <t>教育施設（小中学校「自用」）</t>
    <rPh sb="0" eb="2">
      <t>キョウイク</t>
    </rPh>
    <rPh sb="2" eb="4">
      <t>シセツ</t>
    </rPh>
    <rPh sb="5" eb="9">
      <t>ショウチュウガッコウ</t>
    </rPh>
    <phoneticPr fontId="89"/>
  </si>
  <si>
    <t>物流倉庫「建設中」</t>
  </si>
  <si>
    <t>教育施設（小中学校「賃貸」）</t>
    <rPh sb="0" eb="2">
      <t>キョウイク</t>
    </rPh>
    <rPh sb="2" eb="4">
      <t>シセツ</t>
    </rPh>
    <rPh sb="5" eb="9">
      <t>ショウチュウガッコウ</t>
    </rPh>
    <phoneticPr fontId="89"/>
  </si>
  <si>
    <t>教育施設（高等学校「自用」）</t>
    <rPh sb="0" eb="2">
      <t>キョウイク</t>
    </rPh>
    <rPh sb="2" eb="4">
      <t>シセツ</t>
    </rPh>
    <rPh sb="5" eb="6">
      <t>コウ</t>
    </rPh>
    <rPh sb="6" eb="7">
      <t>ナド</t>
    </rPh>
    <rPh sb="7" eb="9">
      <t>ガッコウ</t>
    </rPh>
    <phoneticPr fontId="89"/>
  </si>
  <si>
    <t>教育施設（高等学校「賃貸」）</t>
    <rPh sb="0" eb="2">
      <t>キョウイク</t>
    </rPh>
    <rPh sb="2" eb="4">
      <t>シセツ</t>
    </rPh>
    <rPh sb="5" eb="6">
      <t>コウ</t>
    </rPh>
    <rPh sb="6" eb="7">
      <t>ナド</t>
    </rPh>
    <rPh sb="7" eb="9">
      <t>ガッコウ</t>
    </rPh>
    <phoneticPr fontId="89"/>
  </si>
  <si>
    <t>冷蔵倉庫「建設中」</t>
    <rPh sb="0" eb="2">
      <t>レイゾウ</t>
    </rPh>
    <phoneticPr fontId="89"/>
  </si>
  <si>
    <t>教育施設（大学「自用」）</t>
    <rPh sb="0" eb="2">
      <t>キョウイク</t>
    </rPh>
    <rPh sb="2" eb="4">
      <t>シセツ</t>
    </rPh>
    <rPh sb="5" eb="7">
      <t>ダイガク</t>
    </rPh>
    <phoneticPr fontId="89"/>
  </si>
  <si>
    <t>教育施設（大学「賃貸」）</t>
    <rPh sb="0" eb="2">
      <t>キョウイク</t>
    </rPh>
    <rPh sb="2" eb="4">
      <t>シセツ</t>
    </rPh>
    <rPh sb="5" eb="7">
      <t>ダイガク</t>
    </rPh>
    <phoneticPr fontId="89"/>
  </si>
  <si>
    <t>教育施設（専門学校「自用」）</t>
    <rPh sb="0" eb="2">
      <t>キョウイク</t>
    </rPh>
    <rPh sb="2" eb="4">
      <t>シセツ</t>
    </rPh>
    <rPh sb="5" eb="9">
      <t>センモンガッコウ</t>
    </rPh>
    <rPh sb="10" eb="12">
      <t>ジヨウ</t>
    </rPh>
    <phoneticPr fontId="89"/>
  </si>
  <si>
    <t>教育施設（専門学校「賃貸」）</t>
    <rPh sb="0" eb="2">
      <t>キョウイク</t>
    </rPh>
    <rPh sb="2" eb="4">
      <t>シセツ</t>
    </rPh>
    <rPh sb="5" eb="9">
      <t>センモンガッコウ</t>
    </rPh>
    <rPh sb="10" eb="12">
      <t>チンタイ</t>
    </rPh>
    <phoneticPr fontId="89"/>
  </si>
  <si>
    <t>宗教施設（神社「自用」）</t>
    <rPh sb="5" eb="7">
      <t>ジンジャ</t>
    </rPh>
    <phoneticPr fontId="89"/>
  </si>
  <si>
    <t>宗教施設（神社「賃貸」）</t>
    <rPh sb="5" eb="7">
      <t>ジンジャ</t>
    </rPh>
    <phoneticPr fontId="89"/>
  </si>
  <si>
    <t>宗教施設（寺院「自用」）</t>
    <rPh sb="5" eb="7">
      <t>ジイン</t>
    </rPh>
    <phoneticPr fontId="89"/>
  </si>
  <si>
    <t>宗教施設（寺院「賃貸」）</t>
    <rPh sb="5" eb="7">
      <t>ジイン</t>
    </rPh>
    <phoneticPr fontId="89"/>
  </si>
  <si>
    <t>宗教施設（教会「自用」）</t>
    <rPh sb="5" eb="7">
      <t>キョウカイ</t>
    </rPh>
    <phoneticPr fontId="89"/>
  </si>
  <si>
    <t>宗教施設（教会「賃貸」）</t>
    <rPh sb="5" eb="7">
      <t>キョウカイ</t>
    </rPh>
    <phoneticPr fontId="89"/>
  </si>
  <si>
    <t>宗教施設（礼拝堂「自用」）</t>
    <rPh sb="5" eb="8">
      <t>レイハイドウ</t>
    </rPh>
    <phoneticPr fontId="89"/>
  </si>
  <si>
    <t>朝鮮籍</t>
    <rPh sb="0" eb="3">
      <t>チョウセンセキ</t>
    </rPh>
    <phoneticPr fontId="93"/>
  </si>
  <si>
    <t>研究施設（研究所「自用」）</t>
    <rPh sb="5" eb="8">
      <t>ケンキュウショ</t>
    </rPh>
    <phoneticPr fontId="89"/>
  </si>
  <si>
    <t>研究施設（試験場「自用」）</t>
    <rPh sb="5" eb="8">
      <t>シケンジョウ</t>
    </rPh>
    <phoneticPr fontId="89"/>
  </si>
  <si>
    <t>研究施設（試験場「賃貸」）</t>
    <rPh sb="7" eb="8">
      <t>バ</t>
    </rPh>
    <phoneticPr fontId="89"/>
  </si>
  <si>
    <t>医療施設（病院「自用」）</t>
    <rPh sb="5" eb="7">
      <t>ビョウイン</t>
    </rPh>
    <phoneticPr fontId="89"/>
  </si>
  <si>
    <t>医療施設（診療所「自用」）</t>
    <rPh sb="5" eb="8">
      <t>シンリョウショ</t>
    </rPh>
    <phoneticPr fontId="89"/>
  </si>
  <si>
    <t>娯楽施設（ゴルフコース「自用」）</t>
  </si>
  <si>
    <t>娯楽施設（ゴルフコース「賃貸」）</t>
  </si>
  <si>
    <t>娯楽施設（ゴルフショートコース「自用」）</t>
  </si>
  <si>
    <t>娯楽施設（ゴルフショートコース「賃貸」）</t>
  </si>
  <si>
    <t>娯楽施設（ゴルフ練習場「自用」）</t>
    <rPh sb="8" eb="11">
      <t>レンシュウジョウ</t>
    </rPh>
    <phoneticPr fontId="88"/>
  </si>
  <si>
    <t>娯楽施設（ゴルフ練習場「賃貸」）</t>
  </si>
  <si>
    <t>温浴施設（スパ施設「自用」）</t>
    <rPh sb="7" eb="9">
      <t>シセツ</t>
    </rPh>
    <phoneticPr fontId="88"/>
  </si>
  <si>
    <t>温浴施設（スパ施設「自用」）</t>
    <rPh sb="7" eb="9">
      <t>シセツ</t>
    </rPh>
    <phoneticPr fontId="89"/>
  </si>
  <si>
    <t>産廃施設（産業廃棄物処理場「自用」）</t>
  </si>
  <si>
    <t>産廃施設（産業廃棄物処理場「賃貸」）</t>
  </si>
  <si>
    <t>産廃施設（一般廃棄物処理場「自用」）</t>
  </si>
  <si>
    <t>産廃施設（一般廃棄物処理場「賃貸」）</t>
  </si>
  <si>
    <t>産廃施設（残土処理場「自用」）</t>
    <rPh sb="9" eb="10">
      <t>バ</t>
    </rPh>
    <phoneticPr fontId="88"/>
  </si>
  <si>
    <t>産廃施設（残土処理場「賃貸」）</t>
  </si>
  <si>
    <t>産廃施設（リサイクル処理場「自用」）</t>
  </si>
  <si>
    <t>産廃施設（リサイクル処理場「賃貸」）</t>
  </si>
  <si>
    <t>鉱業施設（採掘施設「自用」）</t>
    <rPh sb="7" eb="9">
      <t>シセツ</t>
    </rPh>
    <phoneticPr fontId="88"/>
  </si>
  <si>
    <t>鉱業施設（採掘施設「賃貸」）</t>
    <rPh sb="7" eb="9">
      <t>シセツ</t>
    </rPh>
    <phoneticPr fontId="88"/>
  </si>
  <si>
    <t>鉱業施設（製錬施設「自用」）</t>
    <rPh sb="7" eb="9">
      <t>シセツ</t>
    </rPh>
    <phoneticPr fontId="88"/>
  </si>
  <si>
    <t>その他（斎場「自用」）</t>
    <rPh sb="4" eb="6">
      <t>サイジョウ</t>
    </rPh>
    <phoneticPr fontId="88"/>
  </si>
  <si>
    <t>その他（火葬場「自用」）</t>
    <rPh sb="4" eb="7">
      <t>カソウバ</t>
    </rPh>
    <phoneticPr fontId="88"/>
  </si>
  <si>
    <t>その他（火葬「賃貸」）</t>
  </si>
  <si>
    <t>木竹（果樹）</t>
  </si>
  <si>
    <t>木竹（立木）</t>
  </si>
  <si>
    <t>木竹（立竹）</t>
  </si>
  <si>
    <t>鉱業施設（採掘施設「自用」）</t>
    <rPh sb="7" eb="9">
      <t>シセツ</t>
    </rPh>
    <phoneticPr fontId="89"/>
  </si>
  <si>
    <t>鉱業施設（採掘施設「賃貸」）</t>
    <rPh sb="7" eb="9">
      <t>シセツ</t>
    </rPh>
    <phoneticPr fontId="89"/>
  </si>
  <si>
    <t>鉱業施設（製錬施設「自用」）</t>
    <rPh sb="7" eb="9">
      <t>シセツ</t>
    </rPh>
    <phoneticPr fontId="89"/>
  </si>
  <si>
    <t>その他（斎場「自用」）</t>
    <rPh sb="4" eb="6">
      <t>サイジョウ</t>
    </rPh>
    <phoneticPr fontId="89"/>
  </si>
  <si>
    <t>その他（火葬場「自用」）</t>
    <rPh sb="4" eb="7">
      <t>カソウバ</t>
    </rPh>
    <phoneticPr fontId="89"/>
  </si>
  <si>
    <t>その他（火葬場「賃貸」）</t>
  </si>
  <si>
    <t>入力欄</t>
    <phoneticPr fontId="9"/>
  </si>
  <si>
    <t>年次価格</t>
    <rPh sb="0" eb="2">
      <t>ネンジ</t>
    </rPh>
    <rPh sb="2" eb="4">
      <t>カカク</t>
    </rPh>
    <phoneticPr fontId="9"/>
  </si>
  <si>
    <t>Ｗ</t>
  </si>
  <si>
    <t>LS</t>
    <phoneticPr fontId="9"/>
  </si>
  <si>
    <t>S</t>
    <phoneticPr fontId="9"/>
  </si>
  <si>
    <t>RC</t>
    <phoneticPr fontId="9"/>
  </si>
  <si>
    <t>SRC</t>
    <phoneticPr fontId="9"/>
  </si>
  <si>
    <t>経過年数</t>
    <rPh sb="0" eb="4">
      <t>ケイカネンスウ</t>
    </rPh>
    <phoneticPr fontId="9"/>
  </si>
  <si>
    <t>Ｗ残</t>
    <rPh sb="1" eb="2">
      <t>ザン</t>
    </rPh>
    <phoneticPr fontId="9"/>
  </si>
  <si>
    <t>LS残</t>
    <phoneticPr fontId="9"/>
  </si>
  <si>
    <t>S残</t>
    <phoneticPr fontId="9"/>
  </si>
  <si>
    <t>RC残</t>
    <phoneticPr fontId="9"/>
  </si>
  <si>
    <t>SRC残</t>
    <phoneticPr fontId="9"/>
  </si>
  <si>
    <t>分科会</t>
    <rPh sb="0" eb="3">
      <t>ブンカカイ</t>
    </rPh>
    <phoneticPr fontId="9"/>
  </si>
  <si>
    <t>地区</t>
    <phoneticPr fontId="9"/>
  </si>
  <si>
    <t>住宅地</t>
    <phoneticPr fontId="9"/>
  </si>
  <si>
    <t>商業～50</t>
    <phoneticPr fontId="9"/>
  </si>
  <si>
    <t>商業50-100</t>
    <phoneticPr fontId="9"/>
  </si>
  <si>
    <t>商業100～</t>
    <phoneticPr fontId="9"/>
  </si>
  <si>
    <t>商業200～</t>
    <phoneticPr fontId="9"/>
  </si>
  <si>
    <t>商業500～</t>
    <phoneticPr fontId="9"/>
  </si>
  <si>
    <t>商業1000～</t>
    <phoneticPr fontId="9"/>
  </si>
  <si>
    <t>商業MM</t>
    <phoneticPr fontId="9"/>
  </si>
  <si>
    <t>工業地</t>
    <phoneticPr fontId="9"/>
  </si>
  <si>
    <t>第3</t>
    <phoneticPr fontId="9"/>
  </si>
  <si>
    <t>青都港北</t>
    <phoneticPr fontId="9"/>
  </si>
  <si>
    <t>第4</t>
    <phoneticPr fontId="9"/>
  </si>
  <si>
    <t>鶴神西中</t>
    <phoneticPr fontId="9"/>
  </si>
  <si>
    <t>第5</t>
    <phoneticPr fontId="9"/>
  </si>
  <si>
    <t>磯港南金</t>
    <phoneticPr fontId="9"/>
  </si>
  <si>
    <t>第6</t>
    <phoneticPr fontId="9"/>
  </si>
  <si>
    <t>緑旭保南</t>
    <phoneticPr fontId="9"/>
  </si>
  <si>
    <t>第7</t>
    <phoneticPr fontId="9"/>
  </si>
  <si>
    <t>瀬泉戸栄</t>
    <phoneticPr fontId="9"/>
  </si>
  <si>
    <t>平均画地規模（平均延床面積）</t>
    <rPh sb="7" eb="9">
      <t>ヘイキン</t>
    </rPh>
    <rPh sb="9" eb="11">
      <t>ノベユカ</t>
    </rPh>
    <rPh sb="11" eb="13">
      <t>メンセキ</t>
    </rPh>
    <phoneticPr fontId="97"/>
  </si>
  <si>
    <t>延床全体面積（平均面積）</t>
    <rPh sb="0" eb="2">
      <t>ノベユカ</t>
    </rPh>
    <rPh sb="2" eb="4">
      <t>ゼンタイ</t>
    </rPh>
    <rPh sb="7" eb="9">
      <t>ヘイキン</t>
    </rPh>
    <rPh sb="9" eb="11">
      <t>メンセキ</t>
    </rPh>
    <phoneticPr fontId="97"/>
  </si>
  <si>
    <t>貸付面積（共用除く）</t>
    <rPh sb="5" eb="7">
      <t>キョウヨウ</t>
    </rPh>
    <rPh sb="7" eb="8">
      <t>ノゾ</t>
    </rPh>
    <phoneticPr fontId="97"/>
  </si>
  <si>
    <t>土地面積</t>
    <rPh sb="0" eb="4">
      <t>トチメンセキ</t>
    </rPh>
    <phoneticPr fontId="97"/>
  </si>
  <si>
    <t>100.00㎡/区画（延床100.00㎡/戸）</t>
    <rPh sb="8" eb="10">
      <t>クカク</t>
    </rPh>
    <rPh sb="11" eb="13">
      <t>ノベユカ</t>
    </rPh>
    <rPh sb="21" eb="22">
      <t>コ</t>
    </rPh>
    <phoneticPr fontId="97"/>
  </si>
  <si>
    <t>延床：1,000.00㎡（平均：65.00㎡/戸）</t>
    <rPh sb="13" eb="15">
      <t>ヘイキン</t>
    </rPh>
    <rPh sb="23" eb="24">
      <t>コ</t>
    </rPh>
    <phoneticPr fontId="97"/>
  </si>
  <si>
    <t>延床：1,000.00㎡（専有：1,000.00㎡）</t>
    <rPh sb="0" eb="2">
      <t>ノベユカ</t>
    </rPh>
    <rPh sb="13" eb="15">
      <t>センユウ</t>
    </rPh>
    <phoneticPr fontId="97"/>
  </si>
  <si>
    <t>延床：1,000.00㎡（専有：1,000.00㎡）</t>
  </si>
  <si>
    <t>有効宅地面積：1000.00㎡</t>
    <rPh sb="0" eb="2">
      <t>ユウコウ</t>
    </rPh>
    <rPh sb="2" eb="4">
      <t>タクチ</t>
    </rPh>
    <rPh sb="4" eb="6">
      <t>メンセキ</t>
    </rPh>
    <phoneticPr fontId="97"/>
  </si>
  <si>
    <t>平均画地規模（分譲地）</t>
    <rPh sb="0" eb="2">
      <t>ヘイキン</t>
    </rPh>
    <rPh sb="2" eb="4">
      <t>カクチ</t>
    </rPh>
    <rPh sb="4" eb="6">
      <t>キボ</t>
    </rPh>
    <rPh sb="7" eb="10">
      <t>ブンジョウチ</t>
    </rPh>
    <phoneticPr fontId="97"/>
  </si>
  <si>
    <t>100.00㎡/区画</t>
    <rPh sb="8" eb="10">
      <t>クカク</t>
    </rPh>
    <phoneticPr fontId="97"/>
  </si>
  <si>
    <t>※建物は税込み金額</t>
    <rPh sb="1" eb="3">
      <t>タテモノ</t>
    </rPh>
    <rPh sb="4" eb="6">
      <t>ゼイコ</t>
    </rPh>
    <rPh sb="7" eb="9">
      <t>キンガク</t>
    </rPh>
    <phoneticPr fontId="97"/>
  </si>
  <si>
    <t>100万円/月（100円/坪）</t>
    <rPh sb="3" eb="5">
      <t>マンエン</t>
    </rPh>
    <rPh sb="6" eb="7">
      <t>ツキ</t>
    </rPh>
    <rPh sb="11" eb="12">
      <t>エン</t>
    </rPh>
    <rPh sb="13" eb="14">
      <t>ツボ</t>
    </rPh>
    <phoneticPr fontId="97"/>
  </si>
  <si>
    <t>1000万円/月（1000円/坪）</t>
    <rPh sb="4" eb="6">
      <t>マンエン</t>
    </rPh>
    <rPh sb="7" eb="8">
      <t>ツキ</t>
    </rPh>
    <phoneticPr fontId="97"/>
  </si>
  <si>
    <t>1億1000万円/月（10000円/坪）</t>
    <rPh sb="1" eb="2">
      <t>オク</t>
    </rPh>
    <rPh sb="6" eb="8">
      <t>マンエン</t>
    </rPh>
    <phoneticPr fontId="97"/>
  </si>
  <si>
    <t>100万円/月（100円/㎡）</t>
    <rPh sb="3" eb="5">
      <t>マンエン</t>
    </rPh>
    <rPh sb="11" eb="12">
      <t>エン</t>
    </rPh>
    <phoneticPr fontId="97"/>
  </si>
  <si>
    <t>1000万円/月（1000円/㎡）</t>
    <rPh sb="4" eb="6">
      <t>マンエン</t>
    </rPh>
    <phoneticPr fontId="97"/>
  </si>
  <si>
    <t>1億1000万円/月（10000円/㎡）</t>
    <rPh sb="1" eb="2">
      <t>オク</t>
    </rPh>
    <rPh sb="6" eb="8">
      <t>マンエン</t>
    </rPh>
    <phoneticPr fontId="97"/>
  </si>
  <si>
    <t>代表者の国籍等</t>
    <rPh sb="0" eb="3">
      <t>ダイヒョウシャ</t>
    </rPh>
    <rPh sb="4" eb="6">
      <t>コクセキ</t>
    </rPh>
    <rPh sb="6" eb="7">
      <t>トウ</t>
    </rPh>
    <phoneticPr fontId="9"/>
  </si>
  <si>
    <t>役員の国籍等
※６</t>
    <rPh sb="0" eb="2">
      <t>ヤクイン</t>
    </rPh>
    <rPh sb="3" eb="6">
      <t>コクセキトウ</t>
    </rPh>
    <phoneticPr fontId="9"/>
  </si>
  <si>
    <t>※３　会社法人等番号を有する法人の場合は、会社・法人の登記簿に記録される12桁</t>
    <rPh sb="3" eb="5">
      <t>カイシャ</t>
    </rPh>
    <rPh sb="5" eb="7">
      <t>ホウジン</t>
    </rPh>
    <rPh sb="7" eb="8">
      <t>トウ</t>
    </rPh>
    <rPh sb="8" eb="10">
      <t>バンゴウ</t>
    </rPh>
    <rPh sb="11" eb="12">
      <t>ユウ</t>
    </rPh>
    <rPh sb="14" eb="16">
      <t>ホウジン</t>
    </rPh>
    <rPh sb="17" eb="19">
      <t>バアイ</t>
    </rPh>
    <rPh sb="21" eb="23">
      <t>カイシャ</t>
    </rPh>
    <rPh sb="24" eb="26">
      <t>ホウジン</t>
    </rPh>
    <rPh sb="27" eb="30">
      <t>トウキボ</t>
    </rPh>
    <rPh sb="31" eb="33">
      <t>キロク</t>
    </rPh>
    <rPh sb="38" eb="39">
      <t>ケタ</t>
    </rPh>
    <phoneticPr fontId="32"/>
  </si>
  <si>
    <t>　　　の数字を記載</t>
    <rPh sb="4" eb="6">
      <t>スウジ</t>
    </rPh>
    <rPh sb="7" eb="9">
      <t>キサイ</t>
    </rPh>
    <phoneticPr fontId="32"/>
  </si>
  <si>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3">
      <t>エイジュウ</t>
    </rPh>
    <rPh sb="23" eb="24">
      <t>ケン</t>
    </rPh>
    <rPh sb="25" eb="26">
      <t>ユウ</t>
    </rPh>
    <rPh sb="28" eb="30">
      <t>バアイ</t>
    </rPh>
    <phoneticPr fontId="32"/>
  </si>
  <si>
    <t>※５　住所が海外の場合は国内の連絡先を別紙で提出</t>
    <phoneticPr fontId="32"/>
  </si>
  <si>
    <t>※６　同一の国籍等を有する者が役員（持分会社の場合は業務を執行する社員）</t>
    <phoneticPr fontId="32"/>
  </si>
  <si>
    <t>　　　の過半数を占める場合、当該国籍等を記載（該当しない場合は非該当をチェック）</t>
    <rPh sb="4" eb="7">
      <t>カハンスウ</t>
    </rPh>
    <rPh sb="8" eb="9">
      <t>シ</t>
    </rPh>
    <rPh sb="11" eb="13">
      <t>バアイ</t>
    </rPh>
    <rPh sb="14" eb="16">
      <t>トウガイ</t>
    </rPh>
    <rPh sb="16" eb="18">
      <t>コクセキ</t>
    </rPh>
    <rPh sb="18" eb="19">
      <t>トウ</t>
    </rPh>
    <rPh sb="20" eb="22">
      <t>キサイ</t>
    </rPh>
    <rPh sb="23" eb="25">
      <t>ガイトウ</t>
    </rPh>
    <rPh sb="28" eb="30">
      <t>バアイ</t>
    </rPh>
    <rPh sb="31" eb="34">
      <t>ヒガイトウ</t>
    </rPh>
    <phoneticPr fontId="32"/>
  </si>
  <si>
    <t>※７　同一の国籍等を有する者が議決権の過半数を占める場合、当該国籍等を記載</t>
    <phoneticPr fontId="32"/>
  </si>
  <si>
    <t>　　　（該当しない場合は非該当をチェック）</t>
    <phoneticPr fontId="32"/>
  </si>
  <si>
    <r>
      <t>※８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</si>
  <si>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⑯</t>
  </si>
  <si>
    <t>届出人が法人の場合の国籍等</t>
    <rPh sb="0" eb="3">
      <t>トドケデニン</t>
    </rPh>
    <rPh sb="4" eb="6">
      <t>ホウジン</t>
    </rPh>
    <rPh sb="7" eb="9">
      <t>バアイ</t>
    </rPh>
    <rPh sb="10" eb="13">
      <t>コクセキナド</t>
    </rPh>
    <phoneticPr fontId="9"/>
  </si>
  <si>
    <t>⑰</t>
  </si>
  <si>
    <t>㉑</t>
  </si>
  <si>
    <t>㉒</t>
  </si>
  <si>
    <t>㉓</t>
  </si>
  <si>
    <t>㉔</t>
  </si>
  <si>
    <t>準拠法令を制定した国名等</t>
    <rPh sb="0" eb="2">
      <t>ジュンキョ</t>
    </rPh>
    <rPh sb="2" eb="4">
      <t>ホウレイ</t>
    </rPh>
    <rPh sb="5" eb="7">
      <t>セイテイ</t>
    </rPh>
    <phoneticPr fontId="9"/>
  </si>
  <si>
    <t>準拠法令を制定した具体的な国名等</t>
    <rPh sb="5" eb="7">
      <t>セイテイ</t>
    </rPh>
    <rPh sb="9" eb="12">
      <t>グタイテキ</t>
    </rPh>
    <rPh sb="13" eb="15">
      <t>コクメイ</t>
    </rPh>
    <rPh sb="15" eb="16">
      <t>ナド</t>
    </rPh>
    <phoneticPr fontId="9"/>
  </si>
  <si>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</si>
  <si>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</si>
  <si>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</si>
  <si>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</si>
  <si>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t>代表者の「永住者」又は「特別永住者」</t>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</si>
  <si>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</si>
  <si>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</si>
  <si>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</si>
  <si>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</si>
  <si>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</si>
  <si>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㉕</t>
  </si>
  <si>
    <t>㉖</t>
  </si>
  <si>
    <t>㉗</t>
  </si>
  <si>
    <t>㉘</t>
  </si>
  <si>
    <t>㉙</t>
  </si>
  <si>
    <t>㉚</t>
  </si>
  <si>
    <t>㉛</t>
  </si>
  <si>
    <t>㉜</t>
    <phoneticPr fontId="9"/>
  </si>
  <si>
    <t>国名等</t>
    <rPh sb="0" eb="2">
      <t>コクメイ</t>
    </rPh>
    <rPh sb="2" eb="3">
      <t>トウ</t>
    </rPh>
    <phoneticPr fontId="9"/>
  </si>
  <si>
    <t>具体的な国名等</t>
    <rPh sb="0" eb="3">
      <t>グタイテキ</t>
    </rPh>
    <rPh sb="4" eb="7">
      <t>コクメイトウ</t>
    </rPh>
    <phoneticPr fontId="9"/>
  </si>
  <si>
    <t>②の都道府県名が「国外」の場合、国名、地域名等</t>
    <phoneticPr fontId="9"/>
  </si>
  <si>
    <t>③の国名等が「その他」の場合、具体的国名、地域名等を全て入力</t>
    <phoneticPr fontId="9"/>
  </si>
  <si>
    <t>会社法人等番号</t>
    <rPh sb="0" eb="2">
      <t>カイシャ</t>
    </rPh>
    <rPh sb="2" eb="4">
      <t>ホウジン</t>
    </rPh>
    <rPh sb="4" eb="5">
      <t>トウ</t>
    </rPh>
    <rPh sb="5" eb="7">
      <t>バンゴウ</t>
    </rPh>
    <phoneticPr fontId="9"/>
  </si>
  <si>
    <t>⑧が「法人」で「会社法人等番号」を有する場合、法人登記簿に記録される12桁の数字（12桁の半角数字）を入力</t>
    <phoneticPr fontId="9"/>
  </si>
  <si>
    <r>
      <t>➉の国籍等が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</si>
  <si>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」の場合、その設立に当たって準拠した法令を制定した国、リストに無い場合、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</si>
  <si>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</si>
  <si>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⑱が</t>
    </r>
    <r>
      <rPr>
        <b/>
        <sz val="10"/>
        <rFont val="游ゴシック"/>
        <family val="3"/>
        <charset val="128"/>
      </rPr>
      <t>「日本」</t>
    </r>
    <r>
      <rPr>
        <sz val="10"/>
        <rFont val="游ゴシック"/>
        <family val="3"/>
        <charset val="128"/>
      </rPr>
      <t>以外の場合、日本国籍以外で永住権を有する場合は「</t>
    </r>
    <r>
      <rPr>
        <b/>
        <sz val="10"/>
        <rFont val="游ゴシック"/>
        <family val="3"/>
        <charset val="128"/>
      </rPr>
      <t>該当</t>
    </r>
    <r>
      <rPr>
        <sz val="10"/>
        <rFont val="游ゴシック"/>
        <family val="3"/>
        <charset val="128"/>
      </rPr>
      <t>」、それ以外は「</t>
    </r>
    <r>
      <rPr>
        <b/>
        <sz val="10"/>
        <rFont val="游ゴシック"/>
        <family val="3"/>
        <charset val="128"/>
      </rPr>
      <t>該当せず」</t>
    </r>
    <rPh sb="3" eb="5">
      <t>ニホン</t>
    </rPh>
    <rPh sb="6" eb="8">
      <t>イガイ</t>
    </rPh>
    <rPh sb="9" eb="11">
      <t>バアイ</t>
    </rPh>
    <rPh sb="22" eb="24">
      <t>ガイトウ</t>
    </rPh>
    <rPh sb="28" eb="30">
      <t>イガイ</t>
    </rPh>
    <phoneticPr fontId="9"/>
  </si>
  <si>
    <r>
      <t>㉓の国籍等が</t>
    </r>
    <r>
      <rPr>
        <b/>
        <sz val="10"/>
        <rFont val="游ゴシック"/>
        <family val="3"/>
        <charset val="128"/>
      </rPr>
      <t>「その他」</t>
    </r>
    <r>
      <rPr>
        <sz val="10"/>
        <rFont val="游ゴシック"/>
        <family val="3"/>
        <charset val="128"/>
      </rPr>
      <t>の場合、具体的な国名、地域名等を全て入力</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</si>
  <si>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の場合、同一の国籍等を有する者が役員の過半数を占める場合、当該国籍等、リストに無い場合、重国籍は「</t>
    </r>
    <r>
      <rPr>
        <b/>
        <sz val="10"/>
        <rFont val="游ゴシック"/>
        <family val="3"/>
        <charset val="128"/>
      </rPr>
      <t>その他</t>
    </r>
    <r>
      <rPr>
        <sz val="10"/>
        <rFont val="游ゴシック"/>
        <family val="3"/>
        <charset val="128"/>
      </rPr>
      <t>」</t>
    </r>
    <rPh sb="3" eb="5">
      <t>ホウジン</t>
    </rPh>
    <rPh sb="7" eb="9">
      <t>バアイ</t>
    </rPh>
    <rPh sb="10" eb="12">
      <t>ドウイツ</t>
    </rPh>
    <rPh sb="13" eb="16">
      <t>コクセキナド</t>
    </rPh>
    <rPh sb="17" eb="18">
      <t>ユウ</t>
    </rPh>
    <rPh sb="20" eb="21">
      <t>モノ</t>
    </rPh>
    <rPh sb="22" eb="24">
      <t>ヤクイン</t>
    </rPh>
    <rPh sb="25" eb="28">
      <t>カハンスウ</t>
    </rPh>
    <rPh sb="29" eb="30">
      <t>シ</t>
    </rPh>
    <rPh sb="32" eb="34">
      <t>バアイ</t>
    </rPh>
    <rPh sb="35" eb="37">
      <t>トウガイ</t>
    </rPh>
    <rPh sb="37" eb="40">
      <t>コクセキナド</t>
    </rPh>
    <rPh sb="44" eb="45">
      <t>ナ</t>
    </rPh>
    <rPh sb="46" eb="48">
      <t>バアイ</t>
    </rPh>
    <rPh sb="49" eb="50">
      <t>ジュウ</t>
    </rPh>
    <rPh sb="50" eb="52">
      <t>コクセキ</t>
    </rPh>
    <rPh sb="56" eb="57">
      <t>タ</t>
    </rPh>
    <phoneticPr fontId="9"/>
  </si>
  <si>
    <t>⑧が「法人」の場合、同一の国籍等を有する者が役員の過半数を占める場合、当該国籍等、リストに無い場合、重国籍は「その他」</t>
    <phoneticPr fontId="9"/>
  </si>
  <si>
    <t>非該当</t>
    <phoneticPr fontId="9"/>
  </si>
  <si>
    <t>別紙共有者一覧</t>
    <rPh sb="0" eb="2">
      <t>ベッシ</t>
    </rPh>
    <rPh sb="2" eb="5">
      <t>キョウユウシャ</t>
    </rPh>
    <rPh sb="5" eb="7">
      <t>イチラン</t>
    </rPh>
    <phoneticPr fontId="9"/>
  </si>
  <si>
    <t>共有者がいる場合は必須、共有者の情報（土地売買等届出書シート「１.契約内容に関する事項」「届出人である権利取得者（譲受人）」）を別紙として提出すること</t>
    <phoneticPr fontId="9"/>
  </si>
  <si>
    <t>M1216</t>
    <phoneticPr fontId="9"/>
  </si>
  <si>
    <t>M1217</t>
    <phoneticPr fontId="9"/>
  </si>
  <si>
    <t>M1218</t>
    <phoneticPr fontId="9"/>
  </si>
  <si>
    <t>M1219</t>
    <phoneticPr fontId="9"/>
  </si>
  <si>
    <t>M1220</t>
    <phoneticPr fontId="9"/>
  </si>
  <si>
    <t>M1221</t>
    <phoneticPr fontId="9"/>
  </si>
  <si>
    <t>M1222</t>
    <phoneticPr fontId="9"/>
  </si>
  <si>
    <t>M1223</t>
    <phoneticPr fontId="9"/>
  </si>
  <si>
    <t>M1224</t>
    <phoneticPr fontId="9"/>
  </si>
  <si>
    <t>譲受在住国名等コード</t>
    <rPh sb="2" eb="4">
      <t>ザイジュウ</t>
    </rPh>
    <rPh sb="4" eb="6">
      <t>コクメイ</t>
    </rPh>
    <rPh sb="6" eb="7">
      <t>ナド</t>
    </rPh>
    <phoneticPr fontId="1"/>
  </si>
  <si>
    <t>譲受在住その他国名等</t>
    <rPh sb="2" eb="4">
      <t>ザイジュウ</t>
    </rPh>
    <rPh sb="6" eb="7">
      <t>タ</t>
    </rPh>
    <rPh sb="7" eb="9">
      <t>コクメイ</t>
    </rPh>
    <rPh sb="9" eb="10">
      <t>ナド</t>
    </rPh>
    <phoneticPr fontId="1"/>
  </si>
  <si>
    <t>譲受代表者国籍等コード</t>
    <rPh sb="2" eb="5">
      <t>ダイヒョウシャ</t>
    </rPh>
    <rPh sb="5" eb="7">
      <t>コクセキ</t>
    </rPh>
    <rPh sb="7" eb="8">
      <t>ナド</t>
    </rPh>
    <phoneticPr fontId="1"/>
  </si>
  <si>
    <t>譲受代表者その他国籍等</t>
    <rPh sb="2" eb="5">
      <t>ダイヒョウシャ</t>
    </rPh>
    <rPh sb="7" eb="8">
      <t>タ</t>
    </rPh>
    <rPh sb="10" eb="11">
      <t>ナド</t>
    </rPh>
    <phoneticPr fontId="1"/>
  </si>
  <si>
    <t>譲受役員国籍等コード</t>
    <rPh sb="2" eb="4">
      <t>ヤクイン</t>
    </rPh>
    <rPh sb="6" eb="7">
      <t>ナド</t>
    </rPh>
    <phoneticPr fontId="1"/>
  </si>
  <si>
    <t>譲受役員その他国籍等</t>
    <rPh sb="2" eb="4">
      <t>ヤクイン</t>
    </rPh>
    <rPh sb="6" eb="7">
      <t>タ</t>
    </rPh>
    <rPh sb="9" eb="10">
      <t>ナド</t>
    </rPh>
    <phoneticPr fontId="1"/>
  </si>
  <si>
    <t>譲受議決権保有者国籍等コード</t>
    <rPh sb="2" eb="5">
      <t>ギケツケン</t>
    </rPh>
    <rPh sb="5" eb="8">
      <t>ホユウシャ</t>
    </rPh>
    <rPh sb="10" eb="11">
      <t>ナド</t>
    </rPh>
    <phoneticPr fontId="1"/>
  </si>
  <si>
    <t>譲受議決権保有者その他国籍等</t>
    <rPh sb="2" eb="5">
      <t>ギケツケン</t>
    </rPh>
    <rPh sb="5" eb="8">
      <t>ホユウシャ</t>
    </rPh>
    <rPh sb="10" eb="11">
      <t>タ</t>
    </rPh>
    <rPh sb="13" eb="14">
      <t>ナド</t>
    </rPh>
    <phoneticPr fontId="1"/>
  </si>
  <si>
    <t>会社法人等番号</t>
    <phoneticPr fontId="9"/>
  </si>
  <si>
    <t>○</t>
  </si>
  <si>
    <t>※　部数　政令指定都市へ提出する場合は「1部」、その他の市区町村へ提出する場合は「2部」</t>
    <rPh sb="2" eb="4">
      <t>ブスウ</t>
    </rPh>
    <rPh sb="5" eb="11">
      <t>セイレイシテイトシ</t>
    </rPh>
    <rPh sb="12" eb="14">
      <t>テイシュツ</t>
    </rPh>
    <rPh sb="16" eb="18">
      <t>バアイ</t>
    </rPh>
    <rPh sb="21" eb="22">
      <t>ブ</t>
    </rPh>
    <rPh sb="26" eb="27">
      <t>タ</t>
    </rPh>
    <rPh sb="28" eb="32">
      <t>シクチョウソン</t>
    </rPh>
    <phoneticPr fontId="9"/>
  </si>
  <si>
    <t>2026</t>
    <phoneticPr fontId="44"/>
  </si>
  <si>
    <t>別紙２</t>
    <rPh sb="0" eb="2">
      <t>ベッシ</t>
    </rPh>
    <phoneticPr fontId="9"/>
  </si>
  <si>
    <t>議決権保有者
の国籍等　※７</t>
    <rPh sb="0" eb="3">
      <t>ギケツケン</t>
    </rPh>
    <rPh sb="3" eb="6">
      <t>ホユウシャ</t>
    </rPh>
    <rPh sb="8" eb="11">
      <t>コクセキトウ</t>
    </rPh>
    <phoneticPr fontId="9"/>
  </si>
  <si>
    <t>リストから選択し追記</t>
    <rPh sb="8" eb="10">
      <t>ツイキ</t>
    </rPh>
    <phoneticPr fontId="9"/>
  </si>
  <si>
    <r>
      <t>入力欄のセルをクリックし、セルの右端に表示される▼ボタンをクリックして選択後、選択した内容を修正、追記します。</t>
    </r>
    <r>
      <rPr>
        <b/>
        <sz val="10"/>
        <color rgb="FFFF0000"/>
        <rFont val="游ゴシック"/>
        <family val="3"/>
        <charset val="128"/>
      </rPr>
      <t>修正、追記をする際はセルをクリックせず、画面上部の「数式バー」で行ってください。</t>
    </r>
    <rPh sb="37" eb="38">
      <t>ゴ</t>
    </rPh>
    <rPh sb="46" eb="48">
      <t>シュウセイ</t>
    </rPh>
    <rPh sb="49" eb="51">
      <t>ツイキ</t>
    </rPh>
    <rPh sb="63" eb="64">
      <t>サイ</t>
    </rPh>
    <rPh sb="75" eb="77">
      <t>ガメン</t>
    </rPh>
    <rPh sb="77" eb="79">
      <t>ジョウブ</t>
    </rPh>
    <rPh sb="81" eb="83">
      <t>スウシキ</t>
    </rPh>
    <rPh sb="87" eb="88">
      <t>オコナ</t>
    </rPh>
    <phoneticPr fontId="9"/>
  </si>
  <si>
    <t>入力欄のセルをクリックし、再度クリック（又はセルの右端に表示される▼ボタンを）クリックすると、項目内容に応じたリストが表示されるので、該当するものをクリックして選択すると、セルに選択した内容が入力されます。</t>
    <rPh sb="13" eb="15">
      <t>サイド</t>
    </rPh>
    <rPh sb="20" eb="21">
      <t>マタ</t>
    </rPh>
    <rPh sb="47" eb="49">
      <t>コウモク</t>
    </rPh>
    <rPh sb="49" eb="51">
      <t>ナイヨウ</t>
    </rPh>
    <rPh sb="52" eb="53">
      <t>オウ</t>
    </rPh>
    <rPh sb="59" eb="61">
      <t>ヒョウジ</t>
    </rPh>
    <rPh sb="89" eb="91">
      <t>センタク</t>
    </rPh>
    <rPh sb="93" eb="95">
      <t>ナイヨウ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</si>
</sst>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 numFmtId="185" formatCode="[$-411]gggee&quot;年&quot;mm&quot;月&quot;dd&quot;日&quot;;@"/>
    <numFmt numFmtId="186" formatCode="[$-411]gee\.mm\.dd\(aaa\);@"/>
    <numFmt numFmtId="187" formatCode="&quot;③&quot;;&quot;③&quot;;&quot;③&quot;;&quot;③&quot;"/>
    <numFmt numFmtId="188" formatCode="&quot;②&quot;;&quot;②&quot;;&quot;②&quot;;&quot;②&quot;"/>
    <numFmt numFmtId="189" formatCode="&quot;&quot;;&quot;&quot;;&quot;&quot;;&quot;&quot;"/>
    <numFmt numFmtId="190" formatCode="&quot;工作物等の種類・概要・規模・使用年数等（①で「有」を選択した場合）&quot;"/>
    <numFmt numFmtId="191" formatCode="&quot;①&quot;;&quot;①&quot;;&quot;①&quot;;&quot;①&quot;"/>
    <numFmt numFmtId="192" formatCode="&quot;#&quot;;&quot;#&quot;;&quot;#&quot;;&quot;#&quot;"/>
    <numFmt numFmtId="193" formatCode="[$-411]gee\.mm\.dd"/>
    <numFmt numFmtId="194" formatCode="&quot;必須&quot;;&quot;必須&quot;;&quot;必須&quot;;&quot;必須&quot;"/>
    <numFmt numFmtId="195" formatCode="0.0_ "/>
    <numFmt numFmtId="196" formatCode="0.000_ "/>
    <numFmt numFmtId="197" formatCode="0.00_ "/>
  </numFmts>
  <fonts count="10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2"/>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9"/>
      <name val="游ゴシック"/>
      <family val="3"/>
      <charset val="128"/>
    </font>
    <font>
      <b/>
      <sz val="14"/>
      <color theme="1"/>
      <name val="游ゴシック"/>
      <family val="3"/>
      <charset val="128"/>
    </font>
    <font>
      <b/>
      <sz val="16"/>
      <color theme="1"/>
      <name val="ＭＳ ゴシック"/>
      <family val="3"/>
      <charset val="128"/>
    </font>
    <font>
      <b/>
      <sz val="18"/>
      <color theme="1"/>
      <name val="ＭＳ ゴシック"/>
      <family val="3"/>
      <charset val="128"/>
    </font>
    <font>
      <b/>
      <sz val="12"/>
      <color theme="1"/>
      <name val="游ゴシック"/>
      <family val="3"/>
      <charset val="128"/>
    </font>
    <font>
      <b/>
      <sz val="12"/>
      <color theme="1"/>
      <name val="ＭＳ ゴシック"/>
      <family val="3"/>
      <charset val="128"/>
    </font>
    <font>
      <b/>
      <sz val="14"/>
      <color theme="1"/>
      <name val="ＭＳ ゴシック"/>
      <family val="3"/>
      <charset val="128"/>
    </font>
    <font>
      <b/>
      <sz val="14"/>
      <name val="ＭＳ ゴシック"/>
      <family val="3"/>
      <charset val="128"/>
    </font>
    <font>
      <b/>
      <sz val="10"/>
      <name val="ＭＳ Ｐゴシック"/>
      <family val="3"/>
      <charset val="128"/>
    </font>
    <font>
      <sz val="10"/>
      <name val="ＭＳ Ｐゴシック"/>
      <family val="3"/>
      <charset val="128"/>
    </font>
    <font>
      <sz val="10"/>
      <color rgb="FFFF0000"/>
      <name val="ＭＳ Ｐゴシック"/>
      <family val="3"/>
      <charset val="128"/>
    </font>
    <font>
      <sz val="10"/>
      <color rgb="FFFF0000"/>
      <name val="游ゴシック"/>
      <family val="3"/>
      <charset val="128"/>
    </font>
    <font>
      <b/>
      <sz val="13"/>
      <name val="ＭＳ ゴシック"/>
      <family val="3"/>
      <charset val="128"/>
    </font>
    <font>
      <b/>
      <sz val="14"/>
      <color rgb="FFFF0000"/>
      <name val="ＭＳ ゴシック"/>
      <family val="3"/>
      <charset val="128"/>
    </font>
    <font>
      <b/>
      <sz val="12"/>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scheme val="minor"/>
    </font>
    <font>
      <b/>
      <sz val="15"/>
      <color theme="3"/>
      <name val="ＭＳ Ｐゴシック"/>
      <family val="2"/>
      <charset val="128"/>
      <scheme val="minor"/>
    </font>
    <font>
      <b/>
      <sz val="10"/>
      <color theme="1"/>
      <name val="ＭＳ Ｐゴシック"/>
      <family val="3"/>
      <charset val="128"/>
    </font>
    <font>
      <b/>
      <sz val="10"/>
      <color rgb="FF0000FF"/>
      <name val="ＭＳ Ｐゴシック"/>
      <family val="3"/>
      <charset val="128"/>
    </font>
    <font>
      <b/>
      <sz val="16"/>
      <color indexed="10"/>
      <name val="HG明朝E"/>
      <family val="1"/>
      <charset val="128"/>
    </font>
    <font>
      <b/>
      <sz val="12"/>
      <color indexed="12"/>
      <name val="ＭＳ Ｐゴシック"/>
      <family val="3"/>
      <charset val="128"/>
    </font>
    <font>
      <b/>
      <sz val="10"/>
      <color rgb="FFFF0000"/>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b/>
      <sz val="10"/>
      <color theme="0"/>
      <name val="ＭＳ Ｐゴシック"/>
      <family val="3"/>
      <charset val="128"/>
    </font>
    <font>
      <sz val="10"/>
      <color theme="0" tint="-0.249977111117893"/>
      <name val="ＭＳ Ｐゴシック"/>
      <family val="3"/>
      <charset val="128"/>
    </font>
    <font>
      <i/>
      <sz val="11"/>
      <color rgb="FF7F7F7F"/>
      <name val="ＭＳ Ｐゴシック"/>
      <family val="2"/>
      <charset val="128"/>
      <scheme val="minor"/>
    </font>
    <font>
      <sz val="12"/>
      <color theme="1"/>
      <name val="游ゴシック"/>
      <family val="3"/>
      <charset val="128"/>
    </font>
    <font>
      <u/>
      <sz val="11"/>
      <color theme="1"/>
      <name val="ＭＳ Ｐ明朝"/>
      <family val="1"/>
      <charset val="128"/>
    </font>
    <font>
      <sz val="11"/>
      <color theme="1" tint="4.9989318521683403E-2"/>
      <name val="游ゴシック"/>
      <family val="3"/>
      <charset val="128"/>
    </font>
    <font>
      <sz val="11"/>
      <color rgb="FFFF0000"/>
      <name val="ＭＳ Ｐ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theme="4"/>
        <bgColor theme="4"/>
      </patternFill>
    </fill>
  </fills>
  <borders count="10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right style="thin">
        <color theme="4" tint="0.39997558519241921"/>
      </right>
      <top/>
      <bottom style="thin">
        <color theme="4" tint="0.39997558519241921"/>
      </bottom>
      <diagonal/>
    </border>
    <border>
      <left/>
      <right/>
      <top style="thin">
        <color theme="4" tint="0.3999755851924192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indexed="64"/>
      </right>
      <top style="thin">
        <color auto="1"/>
      </top>
      <bottom style="hair">
        <color auto="1"/>
      </bottom>
      <diagonal/>
    </border>
    <border>
      <left style="dashed">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hair">
        <color indexed="64"/>
      </top>
      <bottom style="dashed">
        <color auto="1"/>
      </bottom>
      <diagonal/>
    </border>
    <border>
      <left/>
      <right/>
      <top style="hair">
        <color indexed="64"/>
      </top>
      <bottom style="dashed">
        <color auto="1"/>
      </bottom>
      <diagonal/>
    </border>
    <border>
      <left/>
      <right style="dashed">
        <color indexed="64"/>
      </right>
      <top style="hair">
        <color indexed="64"/>
      </top>
      <bottom style="dashed">
        <color auto="1"/>
      </bottom>
      <diagonal/>
    </border>
    <border>
      <left style="dashed">
        <color indexed="64"/>
      </left>
      <right/>
      <top style="hair">
        <color indexed="64"/>
      </top>
      <bottom style="dashed">
        <color auto="1"/>
      </bottom>
      <diagonal/>
    </border>
    <border>
      <left/>
      <right style="thin">
        <color auto="1"/>
      </right>
      <top style="hair">
        <color indexed="64"/>
      </top>
      <bottom style="dashed">
        <color auto="1"/>
      </bottom>
      <diagonal/>
    </border>
    <border>
      <left style="medium">
        <color indexed="64"/>
      </left>
      <right/>
      <top style="hair">
        <color indexed="64"/>
      </top>
      <bottom style="thin">
        <color indexed="64"/>
      </bottom>
      <diagonal/>
    </border>
    <border>
      <left/>
      <right style="dashed">
        <color indexed="64"/>
      </right>
      <top style="hair">
        <color indexed="64"/>
      </top>
      <bottom style="thin">
        <color indexed="64"/>
      </bottom>
      <diagonal/>
    </border>
    <border>
      <left style="thin">
        <color auto="1"/>
      </left>
      <right/>
      <top style="thin">
        <color auto="1"/>
      </top>
      <bottom style="hair">
        <color auto="1"/>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2" fillId="0" borderId="0"/>
    <xf numFmtId="0" fontId="4" fillId="0" borderId="0">
      <alignment vertical="center"/>
    </xf>
    <xf numFmtId="0" fontId="34" fillId="0" borderId="0">
      <alignment vertical="center"/>
    </xf>
    <xf numFmtId="0" fontId="3" fillId="0" borderId="0">
      <alignment vertical="center"/>
    </xf>
    <xf numFmtId="0" fontId="3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cellStyleXfs>
  <cellXfs count="101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4" fillId="0" borderId="9" xfId="3" applyNumberFormat="1" applyFont="1" applyBorder="1" applyAlignment="1" applyProtection="1">
      <alignment horizontal="right" vertical="center"/>
    </xf>
    <xf numFmtId="0" fontId="54" fillId="0" borderId="24" xfId="3" applyNumberFormat="1" applyFont="1" applyBorder="1" applyAlignment="1" applyProtection="1">
      <alignment horizontal="left" vertical="center"/>
    </xf>
    <xf numFmtId="0" fontId="56" fillId="0" borderId="0" xfId="0" applyFont="1">
      <alignment vertical="center"/>
    </xf>
    <xf numFmtId="0" fontId="51"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58"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1" fillId="0" borderId="5" xfId="0" applyFont="1" applyBorder="1" applyAlignment="1">
      <alignment vertical="center" wrapText="1"/>
    </xf>
    <xf numFmtId="0" fontId="60"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60"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64"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8" fillId="0" borderId="15" xfId="7" applyFont="1" applyBorder="1" applyProtection="1">
      <alignment vertical="center"/>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49" xfId="7" applyFont="1" applyBorder="1" applyProtection="1">
      <alignment vertical="center"/>
      <protection locked="0"/>
    </xf>
    <xf numFmtId="0" fontId="37" fillId="0" borderId="49" xfId="7" applyFont="1" applyBorder="1" applyAlignment="1" applyProtection="1">
      <alignment vertical="center" wrapText="1"/>
      <protection locked="0"/>
    </xf>
    <xf numFmtId="0" fontId="29" fillId="0" borderId="49" xfId="7" applyFont="1" applyBorder="1" applyAlignment="1" applyProtection="1">
      <alignment vertical="center" wrapText="1"/>
      <protection locked="0"/>
    </xf>
    <xf numFmtId="0" fontId="37" fillId="0" borderId="67"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1" fillId="0" borderId="12" xfId="7" applyFont="1" applyBorder="1" applyAlignment="1">
      <alignment vertical="center" shrinkToFit="1"/>
    </xf>
    <xf numFmtId="0" fontId="51" fillId="0" borderId="9" xfId="7" applyFont="1" applyBorder="1" applyAlignment="1">
      <alignment horizontal="left" vertical="center"/>
    </xf>
    <xf numFmtId="0" fontId="51" fillId="0" borderId="12" xfId="7" applyFont="1" applyBorder="1" applyAlignment="1">
      <alignment horizontal="left" vertical="center"/>
    </xf>
    <xf numFmtId="0" fontId="51" fillId="0" borderId="24" xfId="7" applyFont="1" applyBorder="1">
      <alignment vertical="center"/>
    </xf>
    <xf numFmtId="0" fontId="51" fillId="0" borderId="20" xfId="7" applyFont="1" applyBorder="1">
      <alignment vertical="center"/>
    </xf>
    <xf numFmtId="0" fontId="51" fillId="0" borderId="12" xfId="7" applyFont="1" applyBorder="1">
      <alignment vertical="center"/>
    </xf>
    <xf numFmtId="0" fontId="51" fillId="0" borderId="21" xfId="7" applyFont="1" applyBorder="1">
      <alignment vertical="center"/>
    </xf>
    <xf numFmtId="0" fontId="54" fillId="0" borderId="9" xfId="7" applyFont="1" applyBorder="1" applyAlignment="1">
      <alignment horizontal="right" vertical="top"/>
    </xf>
    <xf numFmtId="0" fontId="54" fillId="0" borderId="10" xfId="7" applyFont="1" applyBorder="1" applyAlignment="1">
      <alignment horizontal="right" vertical="top" shrinkToFit="1"/>
    </xf>
    <xf numFmtId="0" fontId="51" fillId="0" borderId="49" xfId="7" applyFont="1" applyBorder="1">
      <alignment vertical="center"/>
    </xf>
    <xf numFmtId="0" fontId="54" fillId="0" borderId="49" xfId="7" applyFont="1" applyBorder="1" applyAlignment="1">
      <alignment vertical="center" wrapText="1"/>
    </xf>
    <xf numFmtId="0" fontId="51" fillId="0" borderId="0" xfId="7" applyFont="1" applyAlignment="1">
      <alignment horizontal="right" vertical="center"/>
    </xf>
    <xf numFmtId="0" fontId="51" fillId="0" borderId="20" xfId="7" applyFont="1" applyBorder="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3" fillId="6" borderId="73" xfId="8" applyFont="1" applyFill="1" applyBorder="1" applyAlignment="1">
      <alignment horizontal="center" vertical="center"/>
    </xf>
    <xf numFmtId="0" fontId="19" fillId="6" borderId="73" xfId="8" applyFont="1" applyFill="1" applyBorder="1" applyAlignment="1">
      <alignment horizontal="center" vertical="center"/>
    </xf>
    <xf numFmtId="0" fontId="43" fillId="6" borderId="73" xfId="8" applyFont="1" applyFill="1" applyBorder="1" applyAlignment="1">
      <alignment horizontal="center" vertical="center" shrinkToFit="1"/>
    </xf>
    <xf numFmtId="0" fontId="18" fillId="0" borderId="76" xfId="0" applyFont="1" applyBorder="1" applyAlignment="1">
      <alignment horizontal="center" vertical="center"/>
    </xf>
    <xf numFmtId="14" fontId="16" fillId="0" borderId="76" xfId="8" applyNumberFormat="1" applyFont="1" applyBorder="1" applyAlignment="1">
      <alignment horizontal="center" vertical="center" wrapText="1"/>
    </xf>
    <xf numFmtId="0" fontId="18" fillId="0" borderId="71" xfId="0" applyFont="1" applyBorder="1" applyAlignment="1">
      <alignment horizontal="center" vertical="center"/>
    </xf>
    <xf numFmtId="14" fontId="16" fillId="0" borderId="71" xfId="8" applyNumberFormat="1" applyFont="1" applyBorder="1" applyAlignment="1">
      <alignment horizontal="center" vertical="center" wrapText="1"/>
    </xf>
    <xf numFmtId="0" fontId="18" fillId="0" borderId="57" xfId="0" applyFont="1" applyBorder="1" applyAlignment="1">
      <alignment horizontal="center" vertical="center"/>
    </xf>
    <xf numFmtId="176" fontId="18" fillId="0" borderId="57"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73" xfId="0" applyFont="1" applyBorder="1" applyAlignment="1">
      <alignment horizontal="center" vertical="center"/>
    </xf>
    <xf numFmtId="49" fontId="18" fillId="0" borderId="73" xfId="8" applyNumberFormat="1" applyFont="1" applyBorder="1" applyAlignment="1">
      <alignment horizontal="center" vertical="center"/>
    </xf>
    <xf numFmtId="0" fontId="18" fillId="0" borderId="57" xfId="8" applyFont="1" applyBorder="1" applyAlignment="1">
      <alignment horizontal="center" vertical="center" wrapText="1"/>
    </xf>
    <xf numFmtId="0" fontId="18" fillId="0" borderId="70"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73" xfId="8" applyNumberFormat="1" applyFont="1" applyBorder="1" applyAlignment="1">
      <alignment horizontal="center" vertical="center" wrapText="1"/>
    </xf>
    <xf numFmtId="49" fontId="18" fillId="0" borderId="57"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73" xfId="8" applyNumberFormat="1" applyFont="1" applyFill="1" applyBorder="1" applyAlignment="1">
      <alignment horizontal="center" vertical="center"/>
    </xf>
    <xf numFmtId="0" fontId="18" fillId="0" borderId="57" xfId="8" applyFont="1" applyBorder="1" applyAlignment="1">
      <alignment horizontal="center" vertical="center"/>
    </xf>
    <xf numFmtId="49" fontId="18" fillId="0" borderId="73" xfId="0" applyNumberFormat="1" applyFont="1" applyBorder="1" applyAlignment="1">
      <alignment horizontal="center" vertical="center" wrapText="1" shrinkToFit="1"/>
    </xf>
    <xf numFmtId="0" fontId="16" fillId="8" borderId="57" xfId="8" applyFont="1" applyFill="1" applyBorder="1" applyAlignment="1">
      <alignment horizontal="center" vertical="center"/>
    </xf>
    <xf numFmtId="49" fontId="18" fillId="8" borderId="73" xfId="8" applyNumberFormat="1" applyFont="1" applyFill="1" applyBorder="1" applyAlignment="1">
      <alignment horizontal="center" vertical="center" wrapText="1"/>
    </xf>
    <xf numFmtId="179" fontId="18" fillId="0" borderId="71" xfId="8" applyNumberFormat="1" applyFont="1" applyBorder="1" applyAlignment="1">
      <alignment horizontal="center" vertical="center"/>
    </xf>
    <xf numFmtId="179" fontId="18" fillId="8" borderId="70" xfId="8" applyNumberFormat="1" applyFont="1" applyFill="1" applyBorder="1" applyAlignment="1">
      <alignment horizontal="center" vertical="center" wrapText="1"/>
    </xf>
    <xf numFmtId="0" fontId="18" fillId="0" borderId="73" xfId="8" applyFont="1" applyBorder="1" applyAlignment="1">
      <alignment horizontal="center" vertical="center"/>
    </xf>
    <xf numFmtId="179" fontId="18" fillId="8" borderId="71" xfId="8" applyNumberFormat="1" applyFont="1" applyFill="1" applyBorder="1" applyAlignment="1">
      <alignment horizontal="center" vertical="center" wrapText="1"/>
    </xf>
    <xf numFmtId="0" fontId="16" fillId="8" borderId="73" xfId="0" applyFont="1" applyFill="1" applyBorder="1" applyAlignment="1">
      <alignment horizontal="center" vertical="center" wrapText="1" shrinkToFit="1"/>
    </xf>
    <xf numFmtId="49" fontId="18" fillId="0" borderId="71"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25" fillId="0" borderId="0" xfId="0" applyFont="1">
      <alignment vertical="center"/>
    </xf>
    <xf numFmtId="49" fontId="16" fillId="0" borderId="57" xfId="8" applyNumberFormat="1" applyFont="1" applyBorder="1" applyAlignment="1">
      <alignment horizontal="center" vertical="center"/>
    </xf>
    <xf numFmtId="49" fontId="57" fillId="0" borderId="0" xfId="0" applyNumberFormat="1" applyFont="1" applyAlignment="1">
      <alignment vertical="center" wrapText="1"/>
    </xf>
    <xf numFmtId="0" fontId="18" fillId="0" borderId="5" xfId="8" applyFont="1" applyBorder="1" applyAlignment="1">
      <alignment horizontal="center" vertical="center" wrapText="1"/>
    </xf>
    <xf numFmtId="0" fontId="18" fillId="0" borderId="5" xfId="8" applyFont="1" applyBorder="1" applyAlignment="1">
      <alignment horizontal="center" vertical="center"/>
    </xf>
    <xf numFmtId="46" fontId="18" fillId="0" borderId="73" xfId="8" applyNumberFormat="1" applyFont="1" applyBorder="1" applyAlignment="1">
      <alignment horizontal="center" vertical="center" wrapText="1"/>
    </xf>
    <xf numFmtId="177" fontId="18" fillId="0" borderId="73" xfId="8" applyNumberFormat="1" applyFont="1" applyBorder="1" applyAlignment="1">
      <alignment horizontal="center" vertical="center"/>
    </xf>
    <xf numFmtId="49" fontId="18" fillId="8" borderId="71" xfId="8" applyNumberFormat="1" applyFont="1" applyFill="1" applyBorder="1" applyAlignment="1">
      <alignment horizontal="center" vertical="center" wrapText="1"/>
    </xf>
    <xf numFmtId="0" fontId="18" fillId="0" borderId="71" xfId="8" applyFont="1" applyBorder="1" applyAlignment="1">
      <alignment horizontal="center" vertical="center"/>
    </xf>
    <xf numFmtId="177" fontId="18" fillId="0" borderId="71" xfId="8" applyNumberFormat="1" applyFont="1" applyBorder="1" applyAlignment="1">
      <alignment horizontal="center" vertical="center" wrapText="1"/>
    </xf>
    <xf numFmtId="49" fontId="18" fillId="0" borderId="71" xfId="8" applyNumberFormat="1" applyFont="1" applyBorder="1" applyAlignment="1">
      <alignment horizontal="center" vertical="center"/>
    </xf>
    <xf numFmtId="49" fontId="18" fillId="0" borderId="71" xfId="8" applyNumberFormat="1" applyFont="1" applyBorder="1" applyAlignment="1">
      <alignment horizontal="center" vertical="center" wrapText="1"/>
    </xf>
    <xf numFmtId="180" fontId="18" fillId="0" borderId="71"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center" vertical="center" wrapText="1"/>
    </xf>
    <xf numFmtId="0" fontId="18" fillId="8" borderId="5" xfId="8" applyFont="1" applyFill="1" applyBorder="1" applyAlignment="1">
      <alignment horizontal="center" vertical="center"/>
    </xf>
    <xf numFmtId="0" fontId="18" fillId="8" borderId="73" xfId="8" applyFont="1" applyFill="1" applyBorder="1" applyAlignment="1">
      <alignment horizontal="center" vertical="center"/>
    </xf>
    <xf numFmtId="46" fontId="18" fillId="8" borderId="73" xfId="8" applyNumberFormat="1" applyFont="1" applyFill="1" applyBorder="1" applyAlignment="1">
      <alignment horizontal="center" vertical="center" wrapText="1"/>
    </xf>
    <xf numFmtId="49" fontId="18" fillId="8" borderId="57" xfId="8" applyNumberFormat="1" applyFont="1" applyFill="1" applyBorder="1" applyAlignment="1">
      <alignment horizontal="center" vertical="center"/>
    </xf>
    <xf numFmtId="177" fontId="18" fillId="8" borderId="73" xfId="8" applyNumberFormat="1" applyFont="1" applyFill="1" applyBorder="1" applyAlignment="1">
      <alignment horizontal="center" vertical="center"/>
    </xf>
    <xf numFmtId="49" fontId="18" fillId="9" borderId="71" xfId="8" applyNumberFormat="1" applyFont="1" applyFill="1" applyBorder="1" applyAlignment="1">
      <alignment horizontal="center" vertical="center" wrapText="1"/>
    </xf>
    <xf numFmtId="0" fontId="18" fillId="8" borderId="71" xfId="8" applyFont="1" applyFill="1" applyBorder="1" applyAlignment="1">
      <alignment horizontal="center" vertical="center"/>
    </xf>
    <xf numFmtId="177" fontId="18" fillId="8" borderId="71" xfId="8" applyNumberFormat="1" applyFont="1" applyFill="1" applyBorder="1" applyAlignment="1">
      <alignment horizontal="center" vertical="center" wrapText="1"/>
    </xf>
    <xf numFmtId="49" fontId="18" fillId="8" borderId="71" xfId="8" applyNumberFormat="1" applyFont="1" applyFill="1" applyBorder="1" applyAlignment="1">
      <alignment horizontal="center" vertical="center"/>
    </xf>
    <xf numFmtId="180" fontId="18" fillId="8" borderId="71" xfId="8" applyNumberFormat="1" applyFont="1" applyFill="1" applyBorder="1" applyAlignment="1">
      <alignment horizontal="center" vertical="center" wrapText="1"/>
    </xf>
    <xf numFmtId="0" fontId="18" fillId="8" borderId="57" xfId="8" applyFont="1" applyFill="1" applyBorder="1" applyAlignment="1">
      <alignment horizontal="center" vertical="center" wrapText="1"/>
    </xf>
    <xf numFmtId="180" fontId="18" fillId="0" borderId="71" xfId="8" applyNumberFormat="1" applyFont="1" applyBorder="1" applyAlignment="1">
      <alignment horizontal="center" vertical="center"/>
    </xf>
    <xf numFmtId="0" fontId="19"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8" fillId="0" borderId="71"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71"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73" xfId="8" applyNumberFormat="1" applyFont="1" applyFill="1" applyBorder="1" applyAlignment="1">
      <alignment horizontal="center" vertical="center" wrapText="1" shrinkToFit="1"/>
    </xf>
    <xf numFmtId="0" fontId="65" fillId="10" borderId="79" xfId="0" applyFont="1" applyFill="1" applyBorder="1" applyAlignment="1">
      <alignment horizontal="center" vertical="center" wrapText="1"/>
    </xf>
    <xf numFmtId="0" fontId="63" fillId="10" borderId="79" xfId="0" applyFont="1" applyFill="1" applyBorder="1" applyAlignment="1">
      <alignment horizontal="center" vertical="center"/>
    </xf>
    <xf numFmtId="0" fontId="16" fillId="8" borderId="5" xfId="8" applyFont="1" applyFill="1" applyBorder="1" applyAlignment="1" applyProtection="1">
      <alignment horizontal="center" vertical="center" wrapText="1"/>
      <protection locked="0"/>
    </xf>
    <xf numFmtId="0" fontId="16" fillId="0" borderId="5" xfId="8" applyFont="1" applyBorder="1" applyAlignment="1" applyProtection="1">
      <alignment horizontal="center" vertical="center" wrapText="1"/>
      <protection locked="0"/>
    </xf>
    <xf numFmtId="0" fontId="16" fillId="9" borderId="73" xfId="8" applyFont="1" applyFill="1" applyBorder="1" applyAlignment="1" applyProtection="1">
      <alignment horizontal="center" vertical="center" wrapText="1"/>
      <protection locked="0"/>
    </xf>
    <xf numFmtId="0" fontId="16" fillId="8" borderId="73" xfId="8" applyFont="1" applyFill="1" applyBorder="1" applyAlignment="1" applyProtection="1">
      <alignment horizontal="center" vertical="center" wrapText="1"/>
      <protection locked="0"/>
    </xf>
    <xf numFmtId="0" fontId="16" fillId="8" borderId="70" xfId="8" applyFont="1" applyFill="1" applyBorder="1" applyAlignment="1" applyProtection="1">
      <alignment horizontal="center" vertical="center" wrapText="1"/>
      <protection locked="0"/>
    </xf>
    <xf numFmtId="0" fontId="16" fillId="8" borderId="71" xfId="8" applyFont="1" applyFill="1" applyBorder="1" applyAlignment="1" applyProtection="1">
      <alignment horizontal="center" vertical="center" wrapText="1"/>
      <protection locked="0"/>
    </xf>
    <xf numFmtId="0" fontId="18" fillId="8" borderId="73" xfId="8" applyFont="1" applyFill="1" applyBorder="1" applyAlignment="1" applyProtection="1">
      <alignment horizontal="center" vertical="center" wrapText="1"/>
      <protection locked="0"/>
    </xf>
    <xf numFmtId="0" fontId="16" fillId="7" borderId="71"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protection locked="0"/>
    </xf>
    <xf numFmtId="0" fontId="18" fillId="8" borderId="71" xfId="8" applyFont="1" applyFill="1" applyBorder="1" applyAlignment="1" applyProtection="1">
      <alignment horizontal="center" vertical="center" wrapText="1"/>
      <protection locked="0"/>
    </xf>
    <xf numFmtId="0" fontId="16" fillId="9" borderId="71" xfId="8" applyFont="1" applyFill="1" applyBorder="1" applyAlignment="1" applyProtection="1">
      <alignment horizontal="center" vertical="center" wrapText="1"/>
      <protection locked="0"/>
    </xf>
    <xf numFmtId="0" fontId="18" fillId="7" borderId="71" xfId="8" applyFont="1" applyFill="1" applyBorder="1" applyAlignment="1" applyProtection="1">
      <alignment horizontal="center" vertical="center" wrapText="1"/>
      <protection locked="0"/>
    </xf>
    <xf numFmtId="0" fontId="18" fillId="14" borderId="71" xfId="8" applyFont="1" applyFill="1" applyBorder="1" applyAlignment="1" applyProtection="1">
      <alignment horizontal="center" vertical="center" wrapText="1" shrinkToFit="1"/>
      <protection locked="0"/>
    </xf>
    <xf numFmtId="0" fontId="16" fillId="8" borderId="78" xfId="8" applyFont="1" applyFill="1" applyBorder="1" applyAlignment="1" applyProtection="1">
      <alignment horizontal="center" vertical="center" wrapText="1"/>
      <protection locked="0"/>
    </xf>
    <xf numFmtId="0" fontId="18" fillId="0" borderId="71" xfId="8" applyFont="1" applyBorder="1" applyAlignment="1" applyProtection="1">
      <alignment horizontal="center" vertical="center" wrapText="1"/>
      <protection locked="0"/>
    </xf>
    <xf numFmtId="0" fontId="41"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1" fillId="0" borderId="0" xfId="8" applyFont="1" applyAlignment="1">
      <alignment vertical="center"/>
    </xf>
    <xf numFmtId="0" fontId="50"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59" fillId="0" borderId="0" xfId="8" applyFont="1" applyAlignment="1">
      <alignment vertical="center"/>
    </xf>
    <xf numFmtId="0" fontId="41"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76" xfId="8" applyFont="1" applyBorder="1" applyAlignment="1" applyProtection="1">
      <alignment horizontal="left" vertical="center" wrapText="1" shrinkToFit="1"/>
      <protection locked="0"/>
    </xf>
    <xf numFmtId="0" fontId="16" fillId="0" borderId="71" xfId="8"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73" xfId="8" applyNumberFormat="1" applyFont="1" applyBorder="1" applyAlignment="1" applyProtection="1">
      <alignment horizontal="left" vertical="center" wrapText="1" shrinkToFit="1"/>
      <protection locked="0"/>
    </xf>
    <xf numFmtId="49" fontId="16" fillId="0" borderId="57"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73" xfId="8" applyNumberFormat="1"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shrinkToFit="1"/>
      <protection locked="0"/>
    </xf>
    <xf numFmtId="49" fontId="18" fillId="9" borderId="73" xfId="8" applyNumberFormat="1" applyFont="1" applyFill="1" applyBorder="1" applyAlignment="1" applyProtection="1">
      <alignment horizontal="left" vertical="center" wrapText="1" shrinkToFit="1"/>
      <protection locked="0"/>
    </xf>
    <xf numFmtId="49" fontId="18" fillId="0" borderId="73" xfId="0" applyNumberFormat="1" applyFont="1" applyBorder="1" applyAlignment="1" applyProtection="1">
      <alignment horizontal="left" vertical="center" wrapText="1" shrinkToFit="1"/>
      <protection locked="0"/>
    </xf>
    <xf numFmtId="49" fontId="18" fillId="8" borderId="73" xfId="8" applyNumberFormat="1" applyFont="1" applyFill="1" applyBorder="1" applyAlignment="1" applyProtection="1">
      <alignment horizontal="left" vertical="center" wrapText="1" shrinkToFit="1"/>
      <protection locked="0"/>
    </xf>
    <xf numFmtId="49" fontId="18" fillId="0" borderId="71" xfId="8" applyNumberFormat="1" applyFont="1" applyBorder="1" applyAlignment="1" applyProtection="1">
      <alignment horizontal="left" vertical="center" wrapText="1" shrinkToFit="1"/>
      <protection locked="0"/>
    </xf>
    <xf numFmtId="49" fontId="18" fillId="8" borderId="70"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71" xfId="8" applyNumberFormat="1" applyFont="1" applyFill="1" applyBorder="1" applyAlignment="1" applyProtection="1">
      <alignment horizontal="left" vertical="center" wrapText="1" shrinkToFit="1"/>
      <protection locked="0"/>
    </xf>
    <xf numFmtId="0" fontId="47" fillId="0" borderId="57" xfId="8" applyFont="1" applyBorder="1" applyAlignment="1" applyProtection="1">
      <alignment horizontal="left" vertical="center" wrapText="1" shrinkToFit="1"/>
      <protection locked="0"/>
    </xf>
    <xf numFmtId="0" fontId="16" fillId="8" borderId="73" xfId="0" applyFont="1" applyFill="1" applyBorder="1" applyAlignment="1" applyProtection="1">
      <alignment horizontal="left" vertical="center" wrapText="1" shrinkToFit="1"/>
      <protection locked="0"/>
    </xf>
    <xf numFmtId="49" fontId="18" fillId="0" borderId="71"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73" xfId="8" applyNumberFormat="1"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73" xfId="8" applyNumberFormat="1" applyFont="1" applyFill="1" applyBorder="1" applyAlignment="1" applyProtection="1">
      <alignment horizontal="left" vertical="center" wrapText="1" shrinkToFit="1"/>
      <protection locked="0"/>
    </xf>
    <xf numFmtId="49" fontId="18" fillId="8" borderId="57" xfId="8" applyNumberFormat="1" applyFont="1" applyFill="1" applyBorder="1" applyAlignment="1" applyProtection="1">
      <alignment horizontal="left" vertical="center" wrapText="1"/>
      <protection locked="0"/>
    </xf>
    <xf numFmtId="49" fontId="18" fillId="9" borderId="71"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57" xfId="8" applyNumberFormat="1" applyFont="1" applyFill="1" applyBorder="1" applyAlignment="1" applyProtection="1">
      <alignment horizontal="left" vertical="center" wrapText="1" shrinkToFit="1"/>
      <protection locked="0"/>
    </xf>
    <xf numFmtId="49" fontId="16" fillId="0" borderId="71" xfId="8" applyNumberFormat="1" applyFont="1" applyBorder="1" applyAlignment="1" applyProtection="1">
      <alignment horizontal="left" vertical="top" wrapText="1" shrinkToFit="1"/>
      <protection locked="0"/>
    </xf>
    <xf numFmtId="49" fontId="18" fillId="0" borderId="71" xfId="8" applyNumberFormat="1" applyFont="1" applyBorder="1" applyAlignment="1" applyProtection="1">
      <alignment horizontal="left" vertical="center" shrinkToFit="1"/>
      <protection locked="0"/>
    </xf>
    <xf numFmtId="49" fontId="18" fillId="8" borderId="71" xfId="8" applyNumberFormat="1" applyFont="1" applyFill="1" applyBorder="1" applyAlignment="1" applyProtection="1">
      <alignment horizontal="left" vertical="center" shrinkToFit="1"/>
      <protection locked="0"/>
    </xf>
    <xf numFmtId="49" fontId="18" fillId="8" borderId="57"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5" xfId="8" applyFont="1" applyBorder="1" applyAlignment="1">
      <alignment horizontal="left" vertical="center" wrapText="1"/>
    </xf>
    <xf numFmtId="0" fontId="18" fillId="0" borderId="76" xfId="0" applyFont="1" applyBorder="1" applyAlignment="1">
      <alignment horizontal="center" vertical="center" wrapText="1"/>
    </xf>
    <xf numFmtId="0" fontId="18" fillId="0" borderId="70" xfId="8" applyFont="1" applyBorder="1" applyAlignment="1">
      <alignment horizontal="left" vertical="center" wrapText="1"/>
    </xf>
    <xf numFmtId="0" fontId="18" fillId="0" borderId="2" xfId="8" applyFont="1" applyBorder="1" applyAlignment="1">
      <alignment horizontal="left" vertical="center" wrapText="1"/>
    </xf>
    <xf numFmtId="0" fontId="18" fillId="0" borderId="73" xfId="8" applyFont="1" applyBorder="1" applyAlignment="1">
      <alignment horizontal="left" vertical="center" wrapText="1"/>
    </xf>
    <xf numFmtId="0" fontId="18" fillId="8" borderId="5" xfId="8" applyFont="1" applyFill="1" applyBorder="1" applyAlignment="1">
      <alignment horizontal="left" vertical="center" wrapText="1"/>
    </xf>
    <xf numFmtId="0" fontId="18" fillId="8" borderId="2" xfId="8" applyFont="1" applyFill="1" applyBorder="1" applyAlignment="1">
      <alignment horizontal="left" vertical="center" wrapText="1"/>
    </xf>
    <xf numFmtId="0" fontId="18" fillId="8" borderId="73" xfId="8" applyFont="1" applyFill="1" applyBorder="1" applyAlignment="1">
      <alignment horizontal="left" vertical="center" wrapText="1"/>
    </xf>
    <xf numFmtId="0" fontId="18" fillId="8" borderId="57" xfId="8" applyFont="1" applyFill="1" applyBorder="1" applyAlignment="1">
      <alignment horizontal="left" vertical="center" wrapText="1"/>
    </xf>
    <xf numFmtId="0" fontId="18" fillId="0" borderId="73" xfId="8" applyFont="1" applyBorder="1" applyAlignment="1" applyProtection="1">
      <alignment horizontal="center" vertical="center" wrapText="1"/>
      <protection locked="0"/>
    </xf>
    <xf numFmtId="0" fontId="16" fillId="7" borderId="57" xfId="8" applyFont="1" applyFill="1" applyBorder="1" applyAlignment="1" applyProtection="1">
      <alignment horizontal="center" vertical="center" wrapText="1"/>
      <protection locked="0"/>
    </xf>
    <xf numFmtId="0" fontId="18" fillId="0" borderId="0" xfId="0" applyFont="1" applyAlignment="1">
      <alignment vertical="center" wrapText="1"/>
    </xf>
    <xf numFmtId="0" fontId="43" fillId="6" borderId="73" xfId="8" applyFont="1" applyFill="1" applyBorder="1" applyAlignment="1">
      <alignment horizontal="center" vertical="center" wrapText="1"/>
    </xf>
    <xf numFmtId="0" fontId="16" fillId="7" borderId="73" xfId="8" applyFont="1" applyFill="1" applyBorder="1" applyAlignment="1" applyProtection="1">
      <alignment horizontal="center" vertical="center" wrapText="1"/>
      <protection locked="0"/>
    </xf>
    <xf numFmtId="0" fontId="16" fillId="7" borderId="5" xfId="8" applyFont="1" applyFill="1" applyBorder="1" applyAlignment="1" applyProtection="1">
      <alignment horizontal="center" vertical="center" wrapText="1"/>
      <protection locked="0"/>
    </xf>
    <xf numFmtId="0" fontId="16" fillId="11" borderId="5" xfId="8" applyFont="1" applyFill="1" applyBorder="1" applyAlignment="1" applyProtection="1">
      <alignment horizontal="center" vertical="center" wrapText="1"/>
      <protection locked="0"/>
    </xf>
    <xf numFmtId="0" fontId="16" fillId="8" borderId="57" xfId="8" applyFont="1" applyFill="1" applyBorder="1" applyAlignment="1" applyProtection="1">
      <alignment horizontal="center" vertical="center" wrapText="1"/>
      <protection locked="0"/>
    </xf>
    <xf numFmtId="0" fontId="23" fillId="0" borderId="0" xfId="0" applyFont="1" applyAlignment="1">
      <alignment horizontal="right" vertical="center" wrapText="1"/>
    </xf>
    <xf numFmtId="0" fontId="18" fillId="0" borderId="0" xfId="8" applyFont="1" applyAlignment="1">
      <alignment horizontal="left" vertical="center" wrapText="1"/>
    </xf>
    <xf numFmtId="0" fontId="18" fillId="0" borderId="0" xfId="0" applyFont="1" applyAlignment="1">
      <alignment horizontal="left" vertical="center" wrapText="1"/>
    </xf>
    <xf numFmtId="0" fontId="43" fillId="6" borderId="5" xfId="8" applyFont="1" applyFill="1" applyBorder="1" applyAlignment="1">
      <alignment horizontal="center" vertical="center" wrapText="1"/>
    </xf>
    <xf numFmtId="0" fontId="18" fillId="7" borderId="73" xfId="8" applyFont="1" applyFill="1" applyBorder="1" applyAlignment="1" applyProtection="1">
      <alignment horizontal="center" vertical="center" wrapText="1"/>
      <protection locked="0"/>
    </xf>
    <xf numFmtId="185" fontId="24" fillId="0" borderId="76" xfId="0" applyNumberFormat="1" applyFont="1" applyBorder="1" applyAlignment="1" applyProtection="1">
      <alignment horizontal="left" vertical="center" indent="1" shrinkToFit="1"/>
      <protection locked="0"/>
    </xf>
    <xf numFmtId="185" fontId="24" fillId="0" borderId="71" xfId="0" applyNumberFormat="1" applyFont="1" applyBorder="1" applyAlignment="1" applyProtection="1">
      <alignment horizontal="left" vertical="center" indent="1" shrinkToFit="1"/>
      <protection locked="0"/>
    </xf>
    <xf numFmtId="49" fontId="24" fillId="0" borderId="57" xfId="0" applyNumberFormat="1" applyFont="1" applyBorder="1" applyAlignment="1" applyProtection="1">
      <alignment horizontal="left" vertical="center" indent="1" shrinkToFit="1"/>
      <protection locked="0"/>
    </xf>
    <xf numFmtId="49" fontId="24" fillId="0" borderId="73" xfId="0" applyNumberFormat="1" applyFont="1" applyBorder="1" applyAlignment="1" applyProtection="1">
      <alignment horizontal="left" vertical="center" indent="1" shrinkToFit="1"/>
      <protection locked="0"/>
    </xf>
    <xf numFmtId="49" fontId="24" fillId="8" borderId="5" xfId="0" applyNumberFormat="1" applyFont="1" applyFill="1" applyBorder="1" applyAlignment="1" applyProtection="1">
      <alignment horizontal="left" vertical="center" indent="1" shrinkToFit="1"/>
      <protection locked="0"/>
    </xf>
    <xf numFmtId="49" fontId="24" fillId="8" borderId="5" xfId="0" applyNumberFormat="1" applyFont="1" applyFill="1" applyBorder="1" applyAlignment="1" applyProtection="1">
      <alignment horizontal="left" vertical="center" wrapText="1" indent="1"/>
      <protection locked="0"/>
    </xf>
    <xf numFmtId="49" fontId="24" fillId="9" borderId="73" xfId="0" applyNumberFormat="1" applyFont="1" applyFill="1" applyBorder="1" applyAlignment="1" applyProtection="1">
      <alignment horizontal="left" vertical="center" indent="1"/>
      <protection locked="0"/>
    </xf>
    <xf numFmtId="49" fontId="24" fillId="0" borderId="5" xfId="0" applyNumberFormat="1" applyFont="1" applyBorder="1" applyAlignment="1" applyProtection="1">
      <alignment horizontal="left" vertical="center" indent="1" shrinkToFit="1"/>
      <protection locked="0"/>
    </xf>
    <xf numFmtId="49" fontId="24" fillId="8" borderId="73" xfId="0" applyNumberFormat="1" applyFont="1" applyFill="1" applyBorder="1" applyAlignment="1" applyProtection="1">
      <alignment horizontal="left" vertical="center" wrapText="1" indent="1" shrinkToFit="1"/>
      <protection locked="0"/>
    </xf>
    <xf numFmtId="49" fontId="24" fillId="0" borderId="71" xfId="0" applyNumberFormat="1" applyFont="1" applyBorder="1" applyAlignment="1" applyProtection="1">
      <alignment horizontal="left" vertical="center" indent="1" shrinkToFit="1"/>
      <protection locked="0"/>
    </xf>
    <xf numFmtId="179" fontId="24" fillId="8" borderId="70" xfId="0" applyNumberFormat="1" applyFont="1" applyFill="1" applyBorder="1" applyAlignment="1" applyProtection="1">
      <alignment horizontal="left" vertical="center" indent="1" shrinkToFit="1"/>
      <protection locked="0"/>
    </xf>
    <xf numFmtId="49" fontId="24" fillId="0" borderId="71" xfId="0" applyNumberFormat="1" applyFont="1" applyBorder="1" applyAlignment="1" applyProtection="1">
      <alignment horizontal="left" vertical="center" indent="1"/>
      <protection locked="0"/>
    </xf>
    <xf numFmtId="49" fontId="24" fillId="8" borderId="73" xfId="0" applyNumberFormat="1" applyFont="1" applyFill="1" applyBorder="1" applyAlignment="1" applyProtection="1">
      <alignment horizontal="left" vertical="center" indent="1" shrinkToFit="1"/>
      <protection locked="0"/>
    </xf>
    <xf numFmtId="179" fontId="24" fillId="8" borderId="71" xfId="0" applyNumberFormat="1" applyFont="1" applyFill="1" applyBorder="1" applyAlignment="1" applyProtection="1">
      <alignment horizontal="left" vertical="center" indent="1" shrinkToFit="1"/>
      <protection locked="0"/>
    </xf>
    <xf numFmtId="185" fontId="24" fillId="8" borderId="73" xfId="0" applyNumberFormat="1" applyFont="1" applyFill="1" applyBorder="1" applyAlignment="1" applyProtection="1">
      <alignment horizontal="left" vertical="center" indent="1" shrinkToFit="1"/>
      <protection locked="0"/>
    </xf>
    <xf numFmtId="179" fontId="24" fillId="0" borderId="71" xfId="0" applyNumberFormat="1" applyFont="1" applyBorder="1" applyAlignment="1" applyProtection="1">
      <alignment horizontal="left" vertical="center" indent="1" shrinkToFit="1"/>
      <protection locked="0"/>
    </xf>
    <xf numFmtId="49" fontId="24" fillId="0" borderId="71" xfId="8" applyNumberFormat="1" applyFont="1" applyBorder="1" applyAlignment="1" applyProtection="1">
      <alignment horizontal="left" vertical="center" indent="1" shrinkToFit="1"/>
      <protection locked="0"/>
    </xf>
    <xf numFmtId="0" fontId="50" fillId="0" borderId="0" xfId="8" applyFont="1" applyAlignment="1">
      <alignment horizontal="left" vertical="center" indent="1" shrinkToFit="1"/>
    </xf>
    <xf numFmtId="179" fontId="24" fillId="0" borderId="57" xfId="0" applyNumberFormat="1" applyFont="1" applyBorder="1" applyAlignment="1">
      <alignment horizontal="left" vertical="center" indent="1" shrinkToFit="1"/>
    </xf>
    <xf numFmtId="177" fontId="24" fillId="0" borderId="71" xfId="0" applyNumberFormat="1" applyFont="1" applyBorder="1" applyAlignment="1" applyProtection="1">
      <alignment horizontal="left" vertical="center" indent="1" shrinkToFit="1"/>
      <protection locked="0"/>
    </xf>
    <xf numFmtId="180" fontId="24" fillId="0" borderId="71" xfId="0" applyNumberFormat="1" applyFont="1" applyBorder="1" applyAlignment="1" applyProtection="1">
      <alignment horizontal="left" vertical="center" indent="1" shrinkToFit="1"/>
      <protection locked="0"/>
    </xf>
    <xf numFmtId="180" fontId="24" fillId="8" borderId="71" xfId="0" applyNumberFormat="1" applyFont="1" applyFill="1" applyBorder="1" applyAlignment="1" applyProtection="1">
      <alignment horizontal="left" vertical="center" indent="1" shrinkToFit="1"/>
      <protection locked="0"/>
    </xf>
    <xf numFmtId="49" fontId="18" fillId="10" borderId="71" xfId="8" applyNumberFormat="1" applyFont="1" applyFill="1" applyBorder="1" applyAlignment="1" applyProtection="1">
      <alignment horizontal="left" vertical="center" wrapText="1" shrinkToFit="1"/>
      <protection locked="0"/>
    </xf>
    <xf numFmtId="49" fontId="24" fillId="8" borderId="57" xfId="0" applyNumberFormat="1" applyFont="1" applyFill="1" applyBorder="1" applyAlignment="1" applyProtection="1">
      <alignment horizontal="left" vertical="center" indent="1" shrinkToFit="1"/>
      <protection locked="0"/>
    </xf>
    <xf numFmtId="177" fontId="24" fillId="8" borderId="71" xfId="0" applyNumberFormat="1" applyFont="1" applyFill="1" applyBorder="1" applyAlignment="1" applyProtection="1">
      <alignment horizontal="left" vertical="center" indent="1" shrinkToFit="1"/>
      <protection locked="0"/>
    </xf>
    <xf numFmtId="49" fontId="24" fillId="8" borderId="71" xfId="0" applyNumberFormat="1" applyFont="1" applyFill="1" applyBorder="1" applyAlignment="1" applyProtection="1">
      <alignment horizontal="left" vertical="center" indent="1" shrinkToFit="1"/>
      <protection locked="0"/>
    </xf>
    <xf numFmtId="49" fontId="24" fillId="9" borderId="5" xfId="0" applyNumberFormat="1" applyFont="1" applyFill="1" applyBorder="1" applyAlignment="1" applyProtection="1">
      <alignment horizontal="left" vertical="center" indent="1" shrinkToFit="1"/>
      <protection locked="0"/>
    </xf>
    <xf numFmtId="49" fontId="24" fillId="9" borderId="73" xfId="0" applyNumberFormat="1" applyFont="1" applyFill="1" applyBorder="1" applyAlignment="1" applyProtection="1">
      <alignment horizontal="left" vertical="center" indent="1" shrinkToFit="1"/>
      <protection locked="0"/>
    </xf>
    <xf numFmtId="49" fontId="24" fillId="9" borderId="57" xfId="0" applyNumberFormat="1" applyFont="1" applyFill="1" applyBorder="1" applyAlignment="1" applyProtection="1">
      <alignment horizontal="left" vertical="center" indent="1" shrinkToFit="1"/>
      <protection locked="0"/>
    </xf>
    <xf numFmtId="179" fontId="24" fillId="9" borderId="71" xfId="0" applyNumberFormat="1" applyFont="1" applyFill="1" applyBorder="1" applyAlignment="1" applyProtection="1">
      <alignment horizontal="left" vertical="center" indent="1" shrinkToFit="1"/>
      <protection locked="0"/>
    </xf>
    <xf numFmtId="177" fontId="24" fillId="9" borderId="71" xfId="0" applyNumberFormat="1" applyFont="1" applyFill="1" applyBorder="1" applyAlignment="1" applyProtection="1">
      <alignment horizontal="left" vertical="center" indent="1" shrinkToFit="1"/>
      <protection locked="0"/>
    </xf>
    <xf numFmtId="49" fontId="24" fillId="9" borderId="71" xfId="0" applyNumberFormat="1" applyFont="1" applyFill="1" applyBorder="1" applyAlignment="1" applyProtection="1">
      <alignment horizontal="left" vertical="center" indent="1" shrinkToFit="1"/>
      <protection locked="0"/>
    </xf>
    <xf numFmtId="180" fontId="24" fillId="9" borderId="71" xfId="0" applyNumberFormat="1" applyFont="1" applyFill="1" applyBorder="1" applyAlignment="1" applyProtection="1">
      <alignment horizontal="left" vertical="center" indent="1" shrinkToFit="1"/>
      <protection locked="0"/>
    </xf>
    <xf numFmtId="177" fontId="24" fillId="0" borderId="71" xfId="4" applyNumberFormat="1" applyFont="1" applyBorder="1" applyAlignment="1" applyProtection="1">
      <alignment horizontal="left" vertical="center" indent="1" shrinkToFit="1"/>
      <protection locked="0"/>
    </xf>
    <xf numFmtId="180" fontId="24" fillId="0" borderId="71" xfId="4" applyNumberFormat="1" applyFont="1" applyBorder="1" applyAlignment="1" applyProtection="1">
      <alignment horizontal="left" vertical="center" indent="1" shrinkToFit="1"/>
      <protection locked="0"/>
    </xf>
    <xf numFmtId="180" fontId="24" fillId="0" borderId="0" xfId="4" applyNumberFormat="1" applyFont="1" applyFill="1" applyAlignment="1" applyProtection="1">
      <alignment horizontal="left" vertical="center" indent="1" shrinkToFit="1"/>
      <protection locked="0"/>
    </xf>
    <xf numFmtId="183" fontId="24" fillId="0" borderId="71" xfId="0" applyNumberFormat="1" applyFont="1" applyBorder="1" applyAlignment="1" applyProtection="1">
      <alignment horizontal="left" vertical="center" indent="1" shrinkToFit="1"/>
      <protection locked="0"/>
    </xf>
    <xf numFmtId="49" fontId="24" fillId="0" borderId="73" xfId="0" applyNumberFormat="1" applyFont="1" applyBorder="1" applyAlignment="1" applyProtection="1">
      <alignment horizontal="left" vertical="center" indent="1"/>
      <protection locked="0"/>
    </xf>
    <xf numFmtId="49" fontId="24" fillId="8" borderId="71" xfId="0" applyNumberFormat="1" applyFont="1" applyFill="1" applyBorder="1" applyAlignment="1" applyProtection="1">
      <alignment horizontal="left" vertical="center" indent="1"/>
      <protection locked="0"/>
    </xf>
    <xf numFmtId="177" fontId="24" fillId="0" borderId="71" xfId="0" applyNumberFormat="1" applyFont="1" applyBorder="1" applyAlignment="1" applyProtection="1">
      <alignment horizontal="left" vertical="center" indent="1"/>
      <protection locked="0"/>
    </xf>
    <xf numFmtId="177" fontId="24" fillId="8" borderId="71" xfId="0" applyNumberFormat="1" applyFont="1" applyFill="1" applyBorder="1" applyAlignment="1" applyProtection="1">
      <alignment horizontal="left" vertical="center" indent="1"/>
      <protection locked="0"/>
    </xf>
    <xf numFmtId="49" fontId="24" fillId="8" borderId="57" xfId="0" applyNumberFormat="1" applyFont="1" applyFill="1" applyBorder="1" applyAlignment="1" applyProtection="1">
      <alignment horizontal="left" vertical="center" indent="1"/>
      <protection locked="0"/>
    </xf>
    <xf numFmtId="49" fontId="24" fillId="8" borderId="5" xfId="0" applyNumberFormat="1" applyFont="1" applyFill="1" applyBorder="1" applyAlignment="1" applyProtection="1">
      <alignment horizontal="left" vertical="center" indent="1"/>
      <protection locked="0"/>
    </xf>
    <xf numFmtId="49" fontId="68" fillId="8" borderId="5" xfId="0" applyNumberFormat="1" applyFont="1" applyFill="1" applyBorder="1" applyAlignment="1" applyProtection="1">
      <alignment horizontal="left" vertical="center" indent="1" shrinkToFit="1"/>
      <protection locked="0"/>
    </xf>
    <xf numFmtId="180" fontId="24" fillId="8" borderId="73" xfId="0" applyNumberFormat="1" applyFont="1" applyFill="1" applyBorder="1" applyAlignment="1" applyProtection="1">
      <alignment horizontal="left" vertical="center" indent="1"/>
      <protection locked="0"/>
    </xf>
    <xf numFmtId="0" fontId="18" fillId="0" borderId="5" xfId="0" applyFont="1" applyBorder="1">
      <alignment vertical="center"/>
    </xf>
    <xf numFmtId="0" fontId="18" fillId="0" borderId="1" xfId="0" applyFont="1" applyBorder="1" applyAlignment="1">
      <alignment vertical="top" wrapText="1"/>
    </xf>
    <xf numFmtId="0" fontId="18" fillId="0" borderId="1" xfId="0" applyFont="1" applyBorder="1">
      <alignment vertical="center"/>
    </xf>
    <xf numFmtId="0" fontId="18" fillId="0" borderId="1" xfId="0" applyFont="1" applyBorder="1" applyAlignment="1">
      <alignment horizontal="left" vertical="center" wrapText="1"/>
    </xf>
    <xf numFmtId="49" fontId="24" fillId="0" borderId="70" xfId="8" applyNumberFormat="1" applyFont="1" applyBorder="1" applyAlignment="1" applyProtection="1">
      <alignment horizontal="left" vertical="center" indent="1" shrinkToFit="1"/>
      <protection locked="0"/>
    </xf>
    <xf numFmtId="0" fontId="24" fillId="0" borderId="5" xfId="0" applyFont="1" applyBorder="1" applyAlignment="1" applyProtection="1">
      <alignment horizontal="left" vertical="center" indent="1" shrinkToFit="1"/>
      <protection locked="0"/>
    </xf>
    <xf numFmtId="49" fontId="24" fillId="0" borderId="5" xfId="8" applyNumberFormat="1" applyFont="1" applyBorder="1" applyAlignment="1" applyProtection="1">
      <alignment horizontal="left" vertical="center" indent="1" shrinkToFit="1"/>
      <protection locked="0"/>
    </xf>
    <xf numFmtId="185" fontId="24" fillId="0" borderId="5" xfId="0" applyNumberFormat="1" applyFont="1" applyBorder="1" applyAlignment="1" applyProtection="1">
      <alignment horizontal="left" vertical="center" indent="1" shrinkToFit="1"/>
      <protection locked="0"/>
    </xf>
    <xf numFmtId="0" fontId="28" fillId="0" borderId="20" xfId="7" applyFont="1" applyBorder="1" applyAlignment="1" applyProtection="1">
      <alignment horizontal="center" vertical="top"/>
      <protection locked="0"/>
    </xf>
    <xf numFmtId="0" fontId="0" fillId="10" borderId="5" xfId="0" applyFill="1" applyBorder="1">
      <alignment vertical="center"/>
    </xf>
    <xf numFmtId="49" fontId="16" fillId="8" borderId="78" xfId="8" applyNumberFormat="1" applyFont="1" applyFill="1" applyBorder="1" applyAlignment="1" applyProtection="1">
      <alignment horizontal="left" vertical="center" wrapText="1" shrinkToFit="1"/>
      <protection locked="0"/>
    </xf>
    <xf numFmtId="189" fontId="18" fillId="0" borderId="78" xfId="0" applyNumberFormat="1" applyFont="1" applyBorder="1" applyAlignment="1">
      <alignment horizontal="center" vertical="center"/>
    </xf>
    <xf numFmtId="188" fontId="18" fillId="0" borderId="69" xfId="0" applyNumberFormat="1" applyFont="1" applyBorder="1" applyAlignment="1">
      <alignment horizontal="center" vertical="center"/>
    </xf>
    <xf numFmtId="189" fontId="18" fillId="0" borderId="76" xfId="0" applyNumberFormat="1" applyFont="1" applyBorder="1" applyAlignment="1">
      <alignment horizontal="center" vertical="center"/>
    </xf>
    <xf numFmtId="187" fontId="18" fillId="0" borderId="69" xfId="0" applyNumberFormat="1" applyFont="1" applyBorder="1" applyAlignment="1">
      <alignment horizontal="center" vertical="center" textRotation="255"/>
    </xf>
    <xf numFmtId="191" fontId="18" fillId="0" borderId="73" xfId="0" applyNumberFormat="1" applyFont="1" applyBorder="1" applyAlignment="1">
      <alignment horizontal="center" vertical="center"/>
    </xf>
    <xf numFmtId="192" fontId="43" fillId="6" borderId="5" xfId="8" applyNumberFormat="1" applyFont="1" applyFill="1" applyBorder="1" applyAlignment="1">
      <alignment horizontal="center" vertical="center"/>
    </xf>
    <xf numFmtId="189" fontId="18" fillId="0" borderId="78" xfId="0" applyNumberFormat="1" applyFont="1" applyBorder="1" applyAlignment="1">
      <alignment horizontal="center" vertical="center" textRotation="255"/>
    </xf>
    <xf numFmtId="189" fontId="18" fillId="0" borderId="69" xfId="0" applyNumberFormat="1" applyFont="1" applyBorder="1" applyAlignment="1">
      <alignment horizontal="center" vertical="center" textRotation="255"/>
    </xf>
    <xf numFmtId="189" fontId="18" fillId="0" borderId="76" xfId="0" applyNumberFormat="1" applyFont="1" applyBorder="1" applyAlignment="1">
      <alignment horizontal="center" vertical="center" textRotation="255"/>
    </xf>
    <xf numFmtId="0" fontId="78" fillId="0" borderId="0" xfId="0" applyFont="1" applyAlignment="1">
      <alignment vertical="center" wrapText="1"/>
    </xf>
    <xf numFmtId="0" fontId="81" fillId="16" borderId="5" xfId="0" applyFont="1" applyFill="1" applyBorder="1" applyAlignment="1">
      <alignment horizontal="left" vertical="center" indent="1" shrinkToFit="1"/>
    </xf>
    <xf numFmtId="49" fontId="84" fillId="0" borderId="0" xfId="0" applyNumberFormat="1" applyFont="1" applyAlignment="1">
      <alignment horizontal="left" vertical="top" indent="1" shrinkToFit="1"/>
    </xf>
    <xf numFmtId="0" fontId="76" fillId="0" borderId="0" xfId="8" applyFont="1" applyAlignment="1">
      <alignment horizontal="left" indent="1" shrinkToFit="1"/>
    </xf>
    <xf numFmtId="0" fontId="16" fillId="8" borderId="69" xfId="8" applyFont="1" applyFill="1" applyBorder="1" applyAlignment="1" applyProtection="1">
      <alignment horizontal="left" vertical="center" wrapText="1" shrinkToFit="1"/>
      <protection locked="0"/>
    </xf>
    <xf numFmtId="193" fontId="80" fillId="4" borderId="5" xfId="0" applyNumberFormat="1" applyFont="1" applyFill="1" applyBorder="1" applyAlignment="1" applyProtection="1">
      <alignment horizontal="center" vertical="center" shrinkToFit="1"/>
      <protection locked="0"/>
    </xf>
    <xf numFmtId="49" fontId="24" fillId="0" borderId="71" xfId="0" applyNumberFormat="1" applyFont="1" applyBorder="1" applyAlignment="1" applyProtection="1">
      <alignment horizontal="left" vertical="center" wrapText="1" indent="1"/>
      <protection locked="0"/>
    </xf>
    <xf numFmtId="49" fontId="50" fillId="0" borderId="78" xfId="0" applyNumberFormat="1" applyFont="1" applyBorder="1" applyAlignment="1" applyProtection="1">
      <alignment horizontal="left" vertical="top" wrapText="1" indent="1" shrinkToFit="1"/>
      <protection locked="0"/>
    </xf>
    <xf numFmtId="49" fontId="50" fillId="0" borderId="69" xfId="0" applyNumberFormat="1" applyFont="1" applyBorder="1" applyAlignment="1" applyProtection="1">
      <alignment horizontal="left" vertical="top" wrapText="1" indent="1" shrinkToFit="1"/>
      <protection locked="0"/>
    </xf>
    <xf numFmtId="0" fontId="50" fillId="0" borderId="69" xfId="0" applyFont="1" applyBorder="1" applyAlignment="1" applyProtection="1">
      <alignment horizontal="left" vertical="top" wrapText="1" indent="1" shrinkToFit="1"/>
      <protection locked="0"/>
    </xf>
    <xf numFmtId="185" fontId="50" fillId="0" borderId="69" xfId="0" applyNumberFormat="1" applyFont="1" applyBorder="1" applyAlignment="1" applyProtection="1">
      <alignment horizontal="left" vertical="top" wrapText="1" indent="1" shrinkToFit="1"/>
      <protection locked="0"/>
    </xf>
    <xf numFmtId="177" fontId="50" fillId="0" borderId="69" xfId="0" applyNumberFormat="1" applyFont="1" applyBorder="1" applyAlignment="1" applyProtection="1">
      <alignment horizontal="left" vertical="top" wrapText="1" indent="1" shrinkToFit="1"/>
      <protection locked="0"/>
    </xf>
    <xf numFmtId="177" fontId="50" fillId="0" borderId="76" xfId="0" applyNumberFormat="1" applyFont="1" applyBorder="1" applyAlignment="1" applyProtection="1">
      <alignment horizontal="left" vertical="top" wrapText="1" indent="1" shrinkToFit="1"/>
      <protection locked="0"/>
    </xf>
    <xf numFmtId="49" fontId="17" fillId="0" borderId="71" xfId="0" applyNumberFormat="1" applyFont="1" applyBorder="1" applyAlignment="1" applyProtection="1">
      <alignment horizontal="left" vertical="top" wrapText="1"/>
      <protection locked="0"/>
    </xf>
    <xf numFmtId="49" fontId="16" fillId="0" borderId="78" xfId="8" applyNumberFormat="1" applyFont="1" applyBorder="1" applyAlignment="1" applyProtection="1">
      <alignment horizontal="left" vertical="top" wrapText="1" shrinkToFit="1"/>
      <protection locked="0"/>
    </xf>
    <xf numFmtId="0" fontId="16" fillId="0" borderId="69" xfId="8" applyFont="1" applyBorder="1" applyAlignment="1" applyProtection="1">
      <alignment horizontal="left" vertical="top" shrinkToFit="1"/>
      <protection locked="0"/>
    </xf>
    <xf numFmtId="0" fontId="16" fillId="0" borderId="76" xfId="8" applyFont="1" applyBorder="1" applyAlignment="1" applyProtection="1">
      <alignment horizontal="left" vertical="top" shrinkToFit="1"/>
      <protection locked="0"/>
    </xf>
    <xf numFmtId="49" fontId="16" fillId="0" borderId="71" xfId="8" applyNumberFormat="1" applyFont="1" applyBorder="1" applyAlignment="1" applyProtection="1">
      <alignment horizontal="left" vertical="center" wrapText="1" shrinkToFit="1"/>
      <protection locked="0"/>
    </xf>
    <xf numFmtId="0" fontId="24" fillId="0" borderId="5" xfId="8" applyFont="1" applyBorder="1" applyAlignment="1" applyProtection="1">
      <alignment horizontal="left" vertical="center" indent="1" shrinkToFit="1"/>
      <protection locked="0"/>
    </xf>
    <xf numFmtId="0" fontId="18" fillId="0" borderId="1" xfId="8" applyFont="1" applyBorder="1" applyAlignment="1" applyProtection="1">
      <alignment vertical="center" wrapText="1" shrinkToFit="1"/>
      <protection locked="0"/>
    </xf>
    <xf numFmtId="49" fontId="50" fillId="8" borderId="78" xfId="0" applyNumberFormat="1" applyFont="1" applyFill="1" applyBorder="1" applyAlignment="1" applyProtection="1">
      <alignment horizontal="left" vertical="center" wrapText="1" indent="1" shrinkToFit="1"/>
      <protection locked="0"/>
    </xf>
    <xf numFmtId="49" fontId="50" fillId="8" borderId="69" xfId="0" applyNumberFormat="1" applyFont="1" applyFill="1" applyBorder="1" applyAlignment="1" applyProtection="1">
      <alignment horizontal="left" vertical="center" wrapText="1" indent="1" shrinkToFit="1"/>
      <protection locked="0"/>
    </xf>
    <xf numFmtId="186" fontId="86" fillId="10" borderId="0" xfId="19" applyNumberFormat="1" applyFont="1" applyFill="1" applyAlignment="1">
      <alignment horizontal="center" vertical="center"/>
    </xf>
    <xf numFmtId="0" fontId="86" fillId="10" borderId="0" xfId="19" applyFont="1" applyFill="1" applyAlignment="1">
      <alignment horizontal="center" vertical="center"/>
    </xf>
    <xf numFmtId="0" fontId="76" fillId="0" borderId="0" xfId="19" applyFont="1" applyAlignment="1"/>
    <xf numFmtId="0" fontId="87" fillId="10" borderId="0" xfId="19" applyFont="1" applyFill="1" applyAlignment="1">
      <alignment horizontal="left" vertical="center"/>
    </xf>
    <xf numFmtId="0" fontId="87" fillId="10" borderId="0" xfId="19" applyFont="1" applyFill="1" applyAlignment="1">
      <alignment horizontal="center" vertical="center"/>
    </xf>
    <xf numFmtId="0" fontId="90" fillId="10" borderId="0" xfId="19" applyFont="1" applyFill="1" applyAlignment="1">
      <alignment horizontal="center" vertical="center"/>
    </xf>
    <xf numFmtId="0" fontId="87" fillId="10" borderId="82" xfId="19" applyFont="1" applyFill="1" applyBorder="1" applyAlignment="1">
      <alignment horizontal="left" vertical="center"/>
    </xf>
    <xf numFmtId="186" fontId="76" fillId="0" borderId="0" xfId="19" applyNumberFormat="1" applyFont="1" applyAlignment="1">
      <alignment horizontal="center"/>
    </xf>
    <xf numFmtId="0" fontId="76" fillId="0" borderId="5" xfId="19" applyFont="1" applyBorder="1" applyAlignment="1"/>
    <xf numFmtId="0" fontId="13" fillId="15" borderId="80" xfId="19" applyFont="1" applyFill="1" applyBorder="1" applyAlignment="1"/>
    <xf numFmtId="0" fontId="13" fillId="0" borderId="80" xfId="19" applyFont="1" applyBorder="1" applyAlignment="1"/>
    <xf numFmtId="0" fontId="76" fillId="0" borderId="0" xfId="19" quotePrefix="1" applyFont="1" applyAlignment="1"/>
    <xf numFmtId="186" fontId="77" fillId="0" borderId="0" xfId="19" applyNumberFormat="1" applyFont="1" applyAlignment="1">
      <alignment horizontal="center"/>
    </xf>
    <xf numFmtId="0" fontId="77" fillId="0" borderId="0" xfId="19" applyFont="1" applyAlignment="1"/>
    <xf numFmtId="0" fontId="77" fillId="15" borderId="80" xfId="19" applyFont="1" applyFill="1" applyBorder="1" applyAlignment="1"/>
    <xf numFmtId="0" fontId="77" fillId="0" borderId="80" xfId="19" applyFont="1" applyBorder="1" applyAlignment="1"/>
    <xf numFmtId="0" fontId="13" fillId="15" borderId="81" xfId="19" applyFont="1" applyFill="1" applyBorder="1" applyAlignment="1"/>
    <xf numFmtId="0" fontId="18" fillId="0" borderId="55" xfId="0" applyFont="1" applyBorder="1" applyAlignment="1">
      <alignment horizontal="left" vertical="center" shrinkToFit="1"/>
    </xf>
    <xf numFmtId="0" fontId="18" fillId="0" borderId="72" xfId="0" applyFont="1" applyBorder="1" applyAlignment="1">
      <alignment horizontal="left" vertical="center" shrinkToFit="1"/>
    </xf>
    <xf numFmtId="0" fontId="20" fillId="0" borderId="0" xfId="8" applyFont="1" applyAlignment="1">
      <alignment horizontal="left" vertical="center"/>
    </xf>
    <xf numFmtId="0" fontId="18" fillId="0" borderId="77" xfId="0" applyFont="1" applyBorder="1" applyAlignment="1">
      <alignment horizontal="left" vertical="center"/>
    </xf>
    <xf numFmtId="194" fontId="43" fillId="6" borderId="5" xfId="8" applyNumberFormat="1" applyFont="1" applyFill="1" applyBorder="1" applyAlignment="1">
      <alignment horizontal="center" vertical="center" wrapText="1"/>
    </xf>
    <xf numFmtId="0" fontId="76" fillId="0" borderId="0" xfId="0" applyFont="1" applyAlignment="1"/>
    <xf numFmtId="0" fontId="95" fillId="17" borderId="0" xfId="0" applyFont="1" applyFill="1" applyAlignment="1">
      <alignment horizontal="center" vertical="center"/>
    </xf>
    <xf numFmtId="195" fontId="95" fillId="17" borderId="0" xfId="0" applyNumberFormat="1" applyFont="1" applyFill="1" applyAlignment="1">
      <alignment horizontal="center" vertical="center"/>
    </xf>
    <xf numFmtId="196" fontId="95" fillId="17" borderId="0" xfId="0" applyNumberFormat="1" applyFont="1" applyFill="1" applyAlignment="1">
      <alignment horizontal="center" vertical="center"/>
    </xf>
    <xf numFmtId="197" fontId="95" fillId="17" borderId="0" xfId="0" applyNumberFormat="1" applyFont="1" applyFill="1" applyAlignment="1">
      <alignment horizontal="center" vertical="center"/>
    </xf>
    <xf numFmtId="197" fontId="95" fillId="17" borderId="0" xfId="0" applyNumberFormat="1" applyFont="1" applyFill="1" applyAlignment="1">
      <alignment horizontal="center" vertical="center" shrinkToFit="1"/>
    </xf>
    <xf numFmtId="0" fontId="13" fillId="15" borderId="83" xfId="0" applyFont="1" applyFill="1" applyBorder="1" applyAlignment="1">
      <alignment horizontal="center" vertical="center"/>
    </xf>
    <xf numFmtId="195" fontId="13" fillId="15" borderId="83" xfId="0" applyNumberFormat="1" applyFont="1" applyFill="1" applyBorder="1">
      <alignment vertical="center"/>
    </xf>
    <xf numFmtId="196" fontId="13" fillId="15" borderId="83" xfId="0" applyNumberFormat="1" applyFont="1" applyFill="1" applyBorder="1">
      <alignment vertical="center"/>
    </xf>
    <xf numFmtId="197" fontId="13" fillId="15" borderId="83" xfId="0" applyNumberFormat="1" applyFont="1" applyFill="1" applyBorder="1" applyAlignment="1">
      <alignment horizontal="center" vertical="center"/>
    </xf>
    <xf numFmtId="0" fontId="13" fillId="0" borderId="83" xfId="0" applyFont="1" applyBorder="1" applyAlignment="1">
      <alignment horizontal="center" vertical="center"/>
    </xf>
    <xf numFmtId="195" fontId="13" fillId="0" borderId="83" xfId="0" applyNumberFormat="1" applyFont="1" applyBorder="1">
      <alignment vertical="center"/>
    </xf>
    <xf numFmtId="196" fontId="13" fillId="0" borderId="83" xfId="0" applyNumberFormat="1" applyFont="1" applyBorder="1">
      <alignment vertical="center"/>
    </xf>
    <xf numFmtId="197" fontId="13" fillId="0" borderId="83" xfId="0" applyNumberFormat="1" applyFont="1" applyBorder="1" applyAlignment="1">
      <alignment horizontal="center" vertical="center"/>
    </xf>
    <xf numFmtId="195" fontId="96" fillId="0" borderId="83" xfId="0" applyNumberFormat="1" applyFont="1" applyBorder="1" applyAlignment="1"/>
    <xf numFmtId="196" fontId="13" fillId="0" borderId="83" xfId="0" applyNumberFormat="1" applyFont="1" applyBorder="1" applyAlignment="1"/>
    <xf numFmtId="195" fontId="96" fillId="15" borderId="83" xfId="0" applyNumberFormat="1" applyFont="1" applyFill="1" applyBorder="1" applyAlignment="1"/>
    <xf numFmtId="196" fontId="13" fillId="15" borderId="83" xfId="0" applyNumberFormat="1" applyFont="1" applyFill="1" applyBorder="1" applyAlignment="1"/>
    <xf numFmtId="195" fontId="13" fillId="0" borderId="83" xfId="0" applyNumberFormat="1" applyFont="1" applyBorder="1" applyAlignment="1"/>
    <xf numFmtId="195" fontId="13" fillId="15" borderId="83" xfId="0" applyNumberFormat="1" applyFont="1" applyFill="1" applyBorder="1" applyAlignment="1"/>
    <xf numFmtId="195" fontId="76" fillId="0" borderId="0" xfId="0" applyNumberFormat="1" applyFont="1" applyAlignment="1"/>
    <xf numFmtId="196" fontId="76" fillId="0" borderId="0" xfId="0" applyNumberFormat="1" applyFont="1" applyAlignment="1"/>
    <xf numFmtId="197" fontId="76" fillId="0" borderId="0" xfId="0" applyNumberFormat="1" applyFont="1" applyAlignment="1"/>
    <xf numFmtId="49" fontId="18" fillId="0" borderId="5" xfId="0" applyNumberFormat="1" applyFont="1" applyBorder="1" applyAlignment="1">
      <alignment horizontal="center" vertical="center" wrapText="1" shrinkToFit="1"/>
    </xf>
    <xf numFmtId="49" fontId="18" fillId="0" borderId="5" xfId="0" applyNumberFormat="1" applyFont="1" applyBorder="1" applyAlignment="1" applyProtection="1">
      <alignment horizontal="left" vertical="center" wrapText="1" shrinkToFit="1"/>
      <protection locked="0"/>
    </xf>
    <xf numFmtId="0" fontId="26" fillId="0" borderId="23" xfId="7" applyFont="1" applyBorder="1" applyProtection="1">
      <alignment vertical="center"/>
      <protection locked="0"/>
    </xf>
    <xf numFmtId="0" fontId="16" fillId="7" borderId="70" xfId="8" applyFont="1" applyFill="1" applyBorder="1" applyAlignment="1" applyProtection="1">
      <alignment horizontal="center" vertical="center" wrapText="1"/>
      <protection locked="0"/>
    </xf>
    <xf numFmtId="49" fontId="24" fillId="0" borderId="70" xfId="0" applyNumberFormat="1" applyFont="1" applyBorder="1" applyAlignment="1" applyProtection="1">
      <alignment horizontal="left" vertical="center" indent="1" shrinkToFit="1"/>
      <protection locked="0"/>
    </xf>
    <xf numFmtId="0" fontId="16" fillId="8" borderId="5" xfId="8" applyFont="1" applyFill="1" applyBorder="1" applyAlignment="1" applyProtection="1">
      <alignment horizontal="center" vertical="center"/>
      <protection locked="0"/>
    </xf>
    <xf numFmtId="49" fontId="18" fillId="8" borderId="5" xfId="8" applyNumberFormat="1" applyFont="1" applyFill="1" applyBorder="1" applyAlignment="1">
      <alignment horizontal="center" vertical="center"/>
    </xf>
    <xf numFmtId="0" fontId="16" fillId="9" borderId="5" xfId="8" applyFont="1" applyFill="1" applyBorder="1" applyAlignment="1" applyProtection="1">
      <alignment horizontal="center" vertical="center" wrapText="1"/>
      <protection locked="0"/>
    </xf>
    <xf numFmtId="49" fontId="18" fillId="9" borderId="2" xfId="8" applyNumberFormat="1" applyFont="1" applyFill="1" applyBorder="1" applyAlignment="1">
      <alignment horizontal="center" vertical="center"/>
    </xf>
    <xf numFmtId="49" fontId="18" fillId="9" borderId="2" xfId="8" applyNumberFormat="1" applyFont="1" applyFill="1" applyBorder="1" applyAlignment="1" applyProtection="1">
      <alignment horizontal="left" vertical="center" wrapText="1" shrinkToFit="1"/>
      <protection locked="0"/>
    </xf>
    <xf numFmtId="0" fontId="16" fillId="8" borderId="70" xfId="8" applyFont="1" applyFill="1" applyBorder="1" applyAlignment="1" applyProtection="1">
      <alignment horizontal="center" vertical="center"/>
      <protection locked="0"/>
    </xf>
    <xf numFmtId="0" fontId="29" fillId="0" borderId="85" xfId="7" applyFont="1" applyBorder="1" applyProtection="1">
      <alignment vertical="center"/>
      <protection locked="0"/>
    </xf>
    <xf numFmtId="0" fontId="29" fillId="0" borderId="86" xfId="7" applyFont="1" applyBorder="1" applyProtection="1">
      <alignment vertical="center"/>
      <protection locked="0"/>
    </xf>
    <xf numFmtId="0" fontId="29" fillId="0" borderId="87" xfId="7" applyFont="1" applyBorder="1" applyProtection="1">
      <alignment vertical="center"/>
      <protection locked="0"/>
    </xf>
    <xf numFmtId="0" fontId="27" fillId="0" borderId="100" xfId="7" applyFont="1" applyBorder="1" applyProtection="1">
      <alignment vertical="center"/>
      <protection locked="0"/>
    </xf>
    <xf numFmtId="0" fontId="28" fillId="0" borderId="101" xfId="7" applyFont="1" applyBorder="1" applyProtection="1">
      <alignment vertical="center"/>
      <protection locked="0"/>
    </xf>
    <xf numFmtId="0" fontId="53" fillId="0" borderId="101" xfId="7" applyFont="1" applyBorder="1">
      <alignment vertical="center"/>
    </xf>
    <xf numFmtId="0" fontId="29" fillId="0" borderId="101" xfId="7" applyFont="1" applyBorder="1" applyProtection="1">
      <alignment vertical="center"/>
      <protection locked="0"/>
    </xf>
    <xf numFmtId="0" fontId="28" fillId="0" borderId="101" xfId="7" applyFont="1" applyBorder="1" applyAlignment="1" applyProtection="1">
      <alignment vertical="top"/>
      <protection locked="0"/>
    </xf>
    <xf numFmtId="0" fontId="28" fillId="0" borderId="102" xfId="7" applyFont="1" applyBorder="1" applyAlignment="1" applyProtection="1">
      <alignment vertical="top"/>
      <protection locked="0"/>
    </xf>
    <xf numFmtId="49" fontId="18" fillId="0" borderId="70" xfId="8" applyNumberFormat="1" applyFont="1" applyBorder="1" applyAlignment="1">
      <alignment horizontal="center" vertical="center" wrapText="1"/>
    </xf>
    <xf numFmtId="49" fontId="18" fillId="0" borderId="70" xfId="8" applyNumberFormat="1" applyFont="1" applyBorder="1" applyAlignment="1" applyProtection="1">
      <alignment horizontal="left" vertical="center" wrapText="1"/>
      <protection locked="0"/>
    </xf>
    <xf numFmtId="0" fontId="100" fillId="0" borderId="5" xfId="0" applyFont="1" applyBorder="1" applyAlignment="1">
      <alignment horizontal="center" vertical="center"/>
    </xf>
    <xf numFmtId="0" fontId="100" fillId="0" borderId="5" xfId="0" applyFont="1" applyBorder="1" applyAlignment="1">
      <alignment vertical="center" wrapText="1"/>
    </xf>
    <xf numFmtId="0" fontId="101" fillId="0" borderId="5" xfId="0" applyFont="1" applyBorder="1">
      <alignment vertical="center"/>
    </xf>
    <xf numFmtId="0" fontId="27" fillId="0" borderId="105" xfId="7" applyFont="1" applyBorder="1" applyProtection="1">
      <alignment vertical="center"/>
      <protection locked="0"/>
    </xf>
    <xf numFmtId="0" fontId="28" fillId="0" borderId="104" xfId="7" applyFont="1" applyBorder="1" applyProtection="1">
      <alignment vertical="center"/>
      <protection locked="0"/>
    </xf>
    <xf numFmtId="0" fontId="53" fillId="0" borderId="104" xfId="7" applyFont="1" applyBorder="1">
      <alignment vertical="center"/>
    </xf>
    <xf numFmtId="0" fontId="29" fillId="0" borderId="104" xfId="7" applyFont="1" applyBorder="1" applyProtection="1">
      <alignment vertical="center"/>
      <protection locked="0"/>
    </xf>
    <xf numFmtId="0" fontId="18" fillId="0" borderId="2" xfId="0" applyFont="1" applyBorder="1" applyAlignment="1">
      <alignment horizontal="center" vertical="center"/>
    </xf>
    <xf numFmtId="49" fontId="24" fillId="9" borderId="2" xfId="0" applyNumberFormat="1" applyFont="1" applyFill="1" applyBorder="1" applyAlignment="1" applyProtection="1">
      <alignment horizontal="left" vertical="center" indent="1"/>
      <protection locked="0"/>
    </xf>
    <xf numFmtId="49" fontId="24" fillId="8" borderId="73" xfId="0" applyNumberFormat="1" applyFont="1" applyFill="1" applyBorder="1" applyAlignment="1" applyProtection="1">
      <alignment horizontal="left" vertical="center" wrapText="1" indent="1"/>
      <protection locked="0"/>
    </xf>
    <xf numFmtId="0" fontId="24" fillId="0" borderId="0" xfId="0" applyFont="1" applyAlignment="1" applyProtection="1">
      <alignment horizontal="left" vertical="center" indent="1" shrinkToFit="1"/>
      <protection locked="0"/>
    </xf>
    <xf numFmtId="0" fontId="59" fillId="7" borderId="57" xfId="8" applyFont="1" applyFill="1" applyBorder="1" applyAlignment="1" applyProtection="1">
      <alignment horizontal="center" vertical="center" wrapText="1"/>
      <protection locked="0"/>
    </xf>
    <xf numFmtId="0" fontId="59" fillId="7" borderId="5" xfId="8" applyFont="1" applyFill="1" applyBorder="1" applyAlignment="1" applyProtection="1">
      <alignment horizontal="center" vertical="center" wrapText="1"/>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59" fillId="0" borderId="3" xfId="0" applyFont="1" applyBorder="1" applyAlignment="1">
      <alignment horizontal="left" vertical="center" wrapText="1"/>
    </xf>
    <xf numFmtId="0" fontId="59" fillId="0" borderId="4" xfId="0" applyFont="1" applyBorder="1" applyAlignment="1">
      <alignment horizontal="left" vertical="center" wrapText="1"/>
    </xf>
    <xf numFmtId="0" fontId="59" fillId="0" borderId="1" xfId="0" applyFont="1" applyBorder="1" applyAlignment="1">
      <alignment horizontal="left" vertical="center" wrapText="1"/>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21" fillId="0" borderId="5" xfId="0" applyFont="1" applyBorder="1" applyAlignment="1">
      <alignment horizontal="center" vertical="center" textRotation="255"/>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21" fillId="0" borderId="2"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2" xfId="0" applyFont="1" applyBorder="1" applyAlignment="1">
      <alignment horizontal="left" vertical="center"/>
    </xf>
    <xf numFmtId="0" fontId="21" fillId="0" borderId="69" xfId="0" applyFont="1" applyBorder="1" applyAlignment="1">
      <alignment horizontal="left" vertical="center"/>
    </xf>
    <xf numFmtId="0" fontId="21" fillId="0" borderId="70"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8" fillId="0" borderId="78" xfId="8" applyFont="1" applyBorder="1" applyAlignment="1">
      <alignment horizontal="center" vertical="center" textRotation="255"/>
    </xf>
    <xf numFmtId="0" fontId="18" fillId="0" borderId="69" xfId="8" applyFont="1" applyBorder="1" applyAlignment="1">
      <alignment horizontal="center" vertical="center" textRotation="255"/>
    </xf>
    <xf numFmtId="0" fontId="18" fillId="0" borderId="76" xfId="8" applyFont="1" applyBorder="1" applyAlignment="1">
      <alignment horizontal="center" vertical="center" textRotation="255"/>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74" xfId="8" applyFont="1" applyFill="1" applyBorder="1" applyAlignment="1">
      <alignment horizontal="left" vertical="center" wrapText="1"/>
    </xf>
    <xf numFmtId="0" fontId="16" fillId="8" borderId="75" xfId="8" applyFont="1" applyFill="1" applyBorder="1" applyAlignment="1">
      <alignment horizontal="left" vertical="center" wrapText="1"/>
    </xf>
    <xf numFmtId="0" fontId="43" fillId="6" borderId="74" xfId="8" applyFont="1" applyFill="1" applyBorder="1" applyAlignment="1">
      <alignment horizontal="center" vertical="center"/>
    </xf>
    <xf numFmtId="0" fontId="43" fillId="6" borderId="37" xfId="8" applyFont="1" applyFill="1" applyBorder="1" applyAlignment="1">
      <alignment horizontal="center" vertical="center"/>
    </xf>
    <xf numFmtId="0" fontId="43" fillId="6" borderId="75" xfId="8" applyFont="1" applyFill="1" applyBorder="1" applyAlignment="1">
      <alignment horizontal="center" vertical="center"/>
    </xf>
    <xf numFmtId="0" fontId="18" fillId="8" borderId="77" xfId="8" applyFont="1" applyFill="1" applyBorder="1" applyAlignment="1">
      <alignment horizontal="left" vertical="center" wrapText="1"/>
    </xf>
    <xf numFmtId="0" fontId="18" fillId="8" borderId="55" xfId="8" applyFont="1" applyFill="1" applyBorder="1" applyAlignment="1">
      <alignment horizontal="left" vertical="center" wrapText="1"/>
    </xf>
    <xf numFmtId="0" fontId="18" fillId="8" borderId="72" xfId="8" applyFont="1" applyFill="1" applyBorder="1" applyAlignment="1">
      <alignment horizontal="left" vertical="center" wrapText="1"/>
    </xf>
    <xf numFmtId="0" fontId="18" fillId="8" borderId="78" xfId="8" applyFont="1" applyFill="1" applyBorder="1" applyAlignment="1">
      <alignment horizontal="center" vertical="center" textRotation="255" wrapText="1"/>
    </xf>
    <xf numFmtId="0" fontId="18" fillId="8" borderId="69" xfId="8" applyFont="1" applyFill="1" applyBorder="1" applyAlignment="1">
      <alignment horizontal="center" vertical="center" textRotation="255" wrapText="1"/>
    </xf>
    <xf numFmtId="0" fontId="18" fillId="8" borderId="76" xfId="8" applyFont="1" applyFill="1" applyBorder="1" applyAlignment="1">
      <alignment horizontal="center" vertical="center" textRotation="255" wrapText="1"/>
    </xf>
    <xf numFmtId="0" fontId="16" fillId="8" borderId="29" xfId="8" applyFont="1" applyFill="1" applyBorder="1" applyAlignment="1">
      <alignment horizontal="left" vertical="center" wrapText="1"/>
    </xf>
    <xf numFmtId="0" fontId="16" fillId="8" borderId="30" xfId="8" applyFont="1" applyFill="1" applyBorder="1" applyAlignment="1">
      <alignment horizontal="left" vertical="center" wrapText="1"/>
    </xf>
    <xf numFmtId="0" fontId="18" fillId="8" borderId="74" xfId="8" applyFont="1" applyFill="1" applyBorder="1" applyAlignment="1">
      <alignment horizontal="left" vertical="center" wrapText="1"/>
    </xf>
    <xf numFmtId="0" fontId="18" fillId="8" borderId="75" xfId="8" applyFont="1" applyFill="1" applyBorder="1" applyAlignment="1">
      <alignment horizontal="left" vertical="center" wrapText="1"/>
    </xf>
    <xf numFmtId="0" fontId="18" fillId="0" borderId="74" xfId="8" applyFont="1" applyBorder="1" applyAlignment="1">
      <alignment horizontal="left" vertical="center" wrapText="1"/>
    </xf>
    <xf numFmtId="0" fontId="18" fillId="0" borderId="37" xfId="8" applyFont="1" applyBorder="1" applyAlignment="1">
      <alignment horizontal="left" vertical="center" wrapText="1"/>
    </xf>
    <xf numFmtId="0" fontId="18" fillId="0" borderId="75" xfId="8" applyFont="1" applyBorder="1" applyAlignment="1">
      <alignment horizontal="left" vertical="center" wrapText="1"/>
    </xf>
    <xf numFmtId="0" fontId="18" fillId="0" borderId="77" xfId="8" applyFont="1" applyBorder="1" applyAlignment="1">
      <alignment horizontal="left" vertical="center" wrapText="1"/>
    </xf>
    <xf numFmtId="0" fontId="18" fillId="0" borderId="55" xfId="8" applyFont="1" applyBorder="1" applyAlignment="1">
      <alignment horizontal="left" vertical="center" wrapText="1"/>
    </xf>
    <xf numFmtId="0" fontId="18" fillId="0" borderId="72" xfId="8" applyFont="1" applyBorder="1" applyAlignment="1">
      <alignment horizontal="left" vertical="center" wrapText="1"/>
    </xf>
    <xf numFmtId="190" fontId="18" fillId="8" borderId="14" xfId="8" applyNumberFormat="1" applyFont="1" applyFill="1" applyBorder="1" applyAlignment="1">
      <alignment horizontal="left" vertical="center" wrapText="1"/>
    </xf>
    <xf numFmtId="190" fontId="18" fillId="8" borderId="15" xfId="8" applyNumberFormat="1" applyFont="1" applyFill="1" applyBorder="1" applyAlignment="1">
      <alignment horizontal="left" vertical="center" wrapText="1"/>
    </xf>
    <xf numFmtId="190" fontId="18" fillId="8" borderId="16" xfId="8" applyNumberFormat="1" applyFont="1" applyFill="1" applyBorder="1" applyAlignment="1">
      <alignment horizontal="left" vertical="center" wrapText="1"/>
    </xf>
    <xf numFmtId="190" fontId="18" fillId="8" borderId="12" xfId="8" applyNumberFormat="1" applyFont="1" applyFill="1" applyBorder="1" applyAlignment="1">
      <alignment horizontal="left" vertical="center" wrapText="1"/>
    </xf>
    <xf numFmtId="190" fontId="18" fillId="8" borderId="0" xfId="8" applyNumberFormat="1" applyFont="1" applyFill="1" applyAlignment="1">
      <alignment horizontal="left" vertical="center" wrapText="1"/>
    </xf>
    <xf numFmtId="190" fontId="18" fillId="8" borderId="13" xfId="8" applyNumberFormat="1" applyFont="1" applyFill="1" applyBorder="1" applyAlignment="1">
      <alignment horizontal="left" vertical="center" wrapText="1"/>
    </xf>
    <xf numFmtId="190" fontId="18" fillId="8" borderId="21" xfId="8" applyNumberFormat="1" applyFont="1" applyFill="1" applyBorder="1" applyAlignment="1">
      <alignment horizontal="left" vertical="center" wrapText="1"/>
    </xf>
    <xf numFmtId="190" fontId="18" fillId="8" borderId="18" xfId="8" applyNumberFormat="1" applyFont="1" applyFill="1" applyBorder="1" applyAlignment="1">
      <alignment horizontal="left" vertical="center" wrapText="1"/>
    </xf>
    <xf numFmtId="190" fontId="18" fillId="8" borderId="22" xfId="8" applyNumberFormat="1" applyFont="1" applyFill="1" applyBorder="1" applyAlignment="1">
      <alignment horizontal="left" vertical="center" wrapText="1"/>
    </xf>
    <xf numFmtId="0" fontId="18" fillId="8" borderId="78" xfId="8" applyFont="1" applyFill="1" applyBorder="1" applyAlignment="1" applyProtection="1">
      <alignment horizontal="center" vertical="center" wrapText="1"/>
      <protection locked="0"/>
    </xf>
    <xf numFmtId="0" fontId="18" fillId="8" borderId="69" xfId="8" applyFont="1" applyFill="1" applyBorder="1" applyAlignment="1" applyProtection="1">
      <alignment horizontal="center" vertical="center" wrapText="1"/>
      <protection locked="0"/>
    </xf>
    <xf numFmtId="0" fontId="18" fillId="8" borderId="76" xfId="8" applyFont="1" applyFill="1" applyBorder="1" applyAlignment="1" applyProtection="1">
      <alignment horizontal="center" vertical="center" wrapText="1"/>
      <protection locked="0"/>
    </xf>
    <xf numFmtId="49" fontId="18" fillId="8" borderId="78" xfId="8" applyNumberFormat="1" applyFont="1" applyFill="1" applyBorder="1" applyAlignment="1">
      <alignment horizontal="center" vertical="center" wrapText="1" shrinkToFit="1"/>
    </xf>
    <xf numFmtId="49" fontId="18" fillId="8" borderId="69" xfId="8" applyNumberFormat="1" applyFont="1" applyFill="1" applyBorder="1" applyAlignment="1">
      <alignment horizontal="center" vertical="center" wrapText="1" shrinkToFit="1"/>
    </xf>
    <xf numFmtId="49" fontId="18" fillId="8" borderId="76" xfId="8" applyNumberFormat="1" applyFont="1" applyFill="1" applyBorder="1" applyAlignment="1">
      <alignment horizontal="center" vertical="center" wrapText="1" shrinkToFit="1"/>
    </xf>
    <xf numFmtId="0" fontId="16" fillId="8" borderId="3" xfId="8" applyFont="1" applyFill="1" applyBorder="1" applyAlignment="1">
      <alignment horizontal="left" vertical="center" wrapText="1" shrinkToFit="1"/>
    </xf>
    <xf numFmtId="0" fontId="16" fillId="8" borderId="1" xfId="8" applyFont="1" applyFill="1" applyBorder="1" applyAlignment="1">
      <alignment horizontal="left" vertical="center" wrapText="1" shrinkToFit="1"/>
    </xf>
    <xf numFmtId="0" fontId="18" fillId="8" borderId="77" xfId="8" applyFont="1" applyFill="1" applyBorder="1" applyAlignment="1">
      <alignment horizontal="left" vertical="center" shrinkToFit="1"/>
    </xf>
    <xf numFmtId="0" fontId="18" fillId="8" borderId="55" xfId="8" applyFont="1" applyFill="1" applyBorder="1" applyAlignment="1">
      <alignment horizontal="left" vertical="center" shrinkToFit="1"/>
    </xf>
    <xf numFmtId="0" fontId="18" fillId="8" borderId="72" xfId="8" applyFont="1" applyFill="1" applyBorder="1" applyAlignment="1">
      <alignment horizontal="left" vertical="center" shrinkToFit="1"/>
    </xf>
    <xf numFmtId="0" fontId="18" fillId="8" borderId="29" xfId="8" applyFont="1" applyFill="1" applyBorder="1" applyAlignment="1">
      <alignment horizontal="left" vertical="center" wrapText="1"/>
    </xf>
    <xf numFmtId="0" fontId="18" fillId="8" borderId="30" xfId="8" applyFont="1" applyFill="1" applyBorder="1" applyAlignment="1">
      <alignment horizontal="left" vertical="center" wrapText="1"/>
    </xf>
    <xf numFmtId="0" fontId="18" fillId="0" borderId="14" xfId="8" applyFont="1" applyBorder="1" applyAlignment="1">
      <alignment horizontal="left" vertical="center" wrapText="1"/>
    </xf>
    <xf numFmtId="0" fontId="18" fillId="0" borderId="15" xfId="8" applyFont="1" applyBorder="1" applyAlignment="1">
      <alignment horizontal="left" vertical="center" wrapText="1"/>
    </xf>
    <xf numFmtId="0" fontId="18" fillId="0" borderId="16" xfId="8" applyFont="1" applyBorder="1" applyAlignment="1">
      <alignment horizontal="left" vertical="center" wrapText="1"/>
    </xf>
    <xf numFmtId="0" fontId="18" fillId="8" borderId="74" xfId="0" applyFont="1" applyFill="1" applyBorder="1" applyAlignment="1">
      <alignment horizontal="left" vertical="center" wrapText="1"/>
    </xf>
    <xf numFmtId="0" fontId="18" fillId="8" borderId="75" xfId="0" applyFont="1" applyFill="1" applyBorder="1" applyAlignment="1">
      <alignment horizontal="left" vertical="center" wrapText="1"/>
    </xf>
    <xf numFmtId="0" fontId="18" fillId="0" borderId="78" xfId="8" applyFont="1" applyBorder="1" applyAlignment="1">
      <alignment horizontal="center" vertical="center" textRotation="255" wrapText="1"/>
    </xf>
    <xf numFmtId="0" fontId="18" fillId="0" borderId="76" xfId="8" applyFont="1" applyBorder="1" applyAlignment="1">
      <alignment horizontal="center" vertical="center" textRotation="255" wrapText="1"/>
    </xf>
    <xf numFmtId="0" fontId="18" fillId="0" borderId="29" xfId="8" applyFont="1" applyBorder="1" applyAlignment="1">
      <alignment horizontal="left" vertical="center" wrapText="1"/>
    </xf>
    <xf numFmtId="0" fontId="18" fillId="0" borderId="30" xfId="8" applyFont="1" applyBorder="1" applyAlignment="1">
      <alignment horizontal="left" vertical="center" wrapText="1"/>
    </xf>
    <xf numFmtId="0" fontId="18" fillId="9" borderId="77" xfId="8" applyFont="1" applyFill="1" applyBorder="1" applyAlignment="1">
      <alignment horizontal="left" vertical="center" wrapText="1"/>
    </xf>
    <xf numFmtId="0" fontId="18" fillId="9" borderId="55" xfId="8" applyFont="1" applyFill="1" applyBorder="1" applyAlignment="1">
      <alignment horizontal="left" vertical="center" wrapText="1"/>
    </xf>
    <xf numFmtId="0" fontId="18" fillId="9" borderId="72" xfId="8" applyFont="1" applyFill="1" applyBorder="1" applyAlignment="1">
      <alignment horizontal="left" vertical="center" wrapText="1"/>
    </xf>
    <xf numFmtId="0" fontId="46" fillId="0" borderId="78" xfId="8" applyFont="1" applyBorder="1" applyAlignment="1">
      <alignment horizontal="center" vertical="center" textRotation="255" wrapText="1"/>
    </xf>
    <xf numFmtId="0" fontId="46" fillId="0" borderId="69" xfId="8" applyFont="1" applyBorder="1" applyAlignment="1">
      <alignment horizontal="center" vertical="center" textRotation="255" wrapText="1"/>
    </xf>
    <xf numFmtId="0" fontId="46" fillId="0" borderId="76" xfId="8" applyFont="1" applyBorder="1" applyAlignment="1">
      <alignment horizontal="center" vertical="center" textRotation="255" wrapText="1"/>
    </xf>
    <xf numFmtId="0" fontId="18" fillId="0" borderId="3" xfId="8" applyFont="1" applyBorder="1" applyAlignment="1">
      <alignment horizontal="left" vertical="center" wrapText="1"/>
    </xf>
    <xf numFmtId="0" fontId="18" fillId="0" borderId="1" xfId="8" applyFont="1" applyBorder="1" applyAlignment="1">
      <alignment horizontal="left" vertical="center" wrapText="1"/>
    </xf>
    <xf numFmtId="0" fontId="18" fillId="0" borderId="69" xfId="8" applyFont="1" applyBorder="1" applyAlignment="1">
      <alignment horizontal="center" vertical="center" textRotation="255" wrapText="1"/>
    </xf>
    <xf numFmtId="0" fontId="16" fillId="0" borderId="21" xfId="0" applyFont="1" applyBorder="1" applyAlignment="1">
      <alignment horizontal="left" vertical="center" wrapText="1"/>
    </xf>
    <xf numFmtId="0" fontId="16" fillId="0" borderId="18" xfId="0" applyFont="1" applyBorder="1" applyAlignment="1">
      <alignment horizontal="left" vertical="center" wrapText="1"/>
    </xf>
    <xf numFmtId="0" fontId="16" fillId="0" borderId="22" xfId="0" applyFont="1" applyBorder="1" applyAlignment="1">
      <alignment horizontal="left" vertical="center" wrapText="1"/>
    </xf>
    <xf numFmtId="0" fontId="18" fillId="0" borderId="77" xfId="0" applyFont="1" applyBorder="1" applyAlignment="1">
      <alignment horizontal="left" vertical="center" wrapText="1"/>
    </xf>
    <xf numFmtId="0" fontId="18" fillId="0" borderId="55" xfId="0" applyFont="1" applyBorder="1" applyAlignment="1">
      <alignment horizontal="left" vertical="center" wrapText="1"/>
    </xf>
    <xf numFmtId="0" fontId="18" fillId="0" borderId="72" xfId="0" applyFont="1" applyBorder="1" applyAlignment="1">
      <alignment horizontal="left" vertical="center" wrapText="1"/>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wrapText="1"/>
    </xf>
    <xf numFmtId="0" fontId="16" fillId="0" borderId="1" xfId="8" applyFont="1" applyBorder="1" applyAlignment="1">
      <alignment horizontal="left" vertical="center" wrapText="1"/>
    </xf>
    <xf numFmtId="0" fontId="18" fillId="9" borderId="74" xfId="8" applyFont="1" applyFill="1" applyBorder="1" applyAlignment="1">
      <alignment horizontal="left" vertical="center" wrapText="1"/>
    </xf>
    <xf numFmtId="0" fontId="18" fillId="9" borderId="75" xfId="8" applyFont="1" applyFill="1" applyBorder="1" applyAlignment="1">
      <alignment horizontal="left" vertical="center" wrapText="1"/>
    </xf>
    <xf numFmtId="0" fontId="45" fillId="0" borderId="78" xfId="8" applyFont="1" applyBorder="1" applyAlignment="1">
      <alignment horizontal="center" vertical="center" textRotation="255" wrapText="1"/>
    </xf>
    <xf numFmtId="0" fontId="45" fillId="0" borderId="69" xfId="8" applyFont="1" applyBorder="1" applyAlignment="1">
      <alignment horizontal="center" vertical="center" textRotation="255" wrapText="1"/>
    </xf>
    <xf numFmtId="0" fontId="45" fillId="0" borderId="76" xfId="8" applyFont="1" applyBorder="1" applyAlignment="1">
      <alignment horizontal="center" vertical="center" textRotation="255" wrapText="1"/>
    </xf>
    <xf numFmtId="0" fontId="18" fillId="8" borderId="6" xfId="8" applyFont="1" applyFill="1" applyBorder="1" applyAlignment="1">
      <alignment horizontal="left" vertical="center" wrapText="1"/>
    </xf>
    <xf numFmtId="0" fontId="18" fillId="8" borderId="7" xfId="8" applyFont="1" applyFill="1" applyBorder="1" applyAlignment="1">
      <alignment horizontal="left" vertical="center" wrapText="1"/>
    </xf>
    <xf numFmtId="0" fontId="18" fillId="8" borderId="8" xfId="8" applyFont="1" applyFill="1" applyBorder="1" applyAlignment="1">
      <alignment horizontal="left" vertical="center" wrapText="1"/>
    </xf>
    <xf numFmtId="0" fontId="16" fillId="0" borderId="74" xfId="8" applyFont="1" applyBorder="1" applyAlignment="1">
      <alignment horizontal="left" vertical="center" wrapText="1"/>
    </xf>
    <xf numFmtId="0" fontId="16" fillId="0" borderId="75" xfId="8" applyFont="1" applyBorder="1" applyAlignment="1">
      <alignment horizontal="left" vertical="center" wrapText="1"/>
    </xf>
    <xf numFmtId="0" fontId="18" fillId="0" borderId="2" xfId="8" applyFont="1" applyBorder="1" applyAlignment="1">
      <alignment horizontal="center" vertical="center" textRotation="255" wrapText="1"/>
    </xf>
    <xf numFmtId="0" fontId="18" fillId="8" borderId="2" xfId="8" applyFont="1" applyFill="1" applyBorder="1" applyAlignment="1">
      <alignment horizontal="center" vertical="center" textRotation="255" wrapText="1"/>
    </xf>
    <xf numFmtId="0" fontId="18" fillId="0" borderId="12" xfId="8" applyFont="1" applyBorder="1" applyAlignment="1">
      <alignment horizontal="left" vertical="center" wrapText="1"/>
    </xf>
    <xf numFmtId="0" fontId="18" fillId="0" borderId="0" xfId="8" applyFont="1" applyAlignment="1">
      <alignment horizontal="left" vertical="center" wrapText="1"/>
    </xf>
    <xf numFmtId="0" fontId="18" fillId="0" borderId="13" xfId="8" applyFont="1" applyBorder="1" applyAlignment="1">
      <alignment horizontal="left" vertical="center" wrapText="1"/>
    </xf>
    <xf numFmtId="0" fontId="18" fillId="0" borderId="21" xfId="8" applyFont="1" applyBorder="1" applyAlignment="1">
      <alignment horizontal="left" vertical="center" wrapText="1"/>
    </xf>
    <xf numFmtId="0" fontId="18" fillId="0" borderId="18" xfId="8" applyFont="1" applyBorder="1" applyAlignment="1">
      <alignment horizontal="left" vertical="center" wrapText="1"/>
    </xf>
    <xf numFmtId="0" fontId="18" fillId="0" borderId="22" xfId="8" applyFont="1" applyBorder="1" applyAlignment="1">
      <alignment horizontal="left" vertical="center" wrapText="1"/>
    </xf>
    <xf numFmtId="0" fontId="16" fillId="7" borderId="78" xfId="8" applyFont="1" applyFill="1" applyBorder="1" applyAlignment="1" applyProtection="1">
      <alignment horizontal="center" vertical="center" wrapText="1"/>
      <protection locked="0"/>
    </xf>
    <xf numFmtId="0" fontId="16" fillId="7" borderId="69" xfId="8" applyFont="1" applyFill="1" applyBorder="1" applyAlignment="1" applyProtection="1">
      <alignment horizontal="center" vertical="center" wrapText="1"/>
      <protection locked="0"/>
    </xf>
    <xf numFmtId="0" fontId="16" fillId="7" borderId="76" xfId="8" applyFont="1" applyFill="1" applyBorder="1" applyAlignment="1" applyProtection="1">
      <alignment horizontal="center" vertical="center" wrapText="1"/>
      <protection locked="0"/>
    </xf>
    <xf numFmtId="49" fontId="18" fillId="0" borderId="78" xfId="8" applyNumberFormat="1" applyFont="1" applyBorder="1" applyAlignment="1">
      <alignment horizontal="center" vertical="center" wrapText="1" shrinkToFit="1"/>
    </xf>
    <xf numFmtId="49" fontId="18" fillId="0" borderId="69" xfId="8" applyNumberFormat="1" applyFont="1" applyBorder="1" applyAlignment="1">
      <alignment horizontal="center" vertical="center" wrapText="1" shrinkToFit="1"/>
    </xf>
    <xf numFmtId="49" fontId="18" fillId="0" borderId="76" xfId="8" applyNumberFormat="1" applyFont="1" applyBorder="1" applyAlignment="1">
      <alignment horizontal="center" vertical="center" wrapText="1" shrinkToFit="1"/>
    </xf>
    <xf numFmtId="0" fontId="18" fillId="8" borderId="37" xfId="8" applyFont="1" applyFill="1" applyBorder="1" applyAlignment="1">
      <alignment horizontal="left" vertical="center" wrapText="1"/>
    </xf>
    <xf numFmtId="0" fontId="27" fillId="5" borderId="0" xfId="7" applyFont="1" applyFill="1" applyAlignment="1" applyProtection="1">
      <alignment horizontal="left" vertical="center" wrapText="1"/>
      <protection locked="0"/>
    </xf>
    <xf numFmtId="179" fontId="68" fillId="5" borderId="27" xfId="7" applyNumberFormat="1" applyFont="1" applyFill="1" applyBorder="1" applyAlignment="1">
      <alignment horizontal="left" vertical="top" wrapText="1" indent="1"/>
    </xf>
    <xf numFmtId="179" fontId="68" fillId="5" borderId="15" xfId="7" applyNumberFormat="1" applyFont="1" applyFill="1" applyBorder="1" applyAlignment="1">
      <alignment horizontal="left" vertical="top" wrapText="1" indent="1"/>
    </xf>
    <xf numFmtId="179" fontId="68" fillId="5" borderId="26" xfId="7" applyNumberFormat="1" applyFont="1" applyFill="1" applyBorder="1" applyAlignment="1">
      <alignment horizontal="left" vertical="top" wrapText="1" indent="1"/>
    </xf>
    <xf numFmtId="179" fontId="68" fillId="5" borderId="20" xfId="7" applyNumberFormat="1" applyFont="1" applyFill="1" applyBorder="1" applyAlignment="1">
      <alignment horizontal="left" vertical="top" wrapText="1" indent="1"/>
    </xf>
    <xf numFmtId="179" fontId="68" fillId="5" borderId="0" xfId="7" applyNumberFormat="1" applyFont="1" applyFill="1" applyAlignment="1">
      <alignment horizontal="left" vertical="top" wrapText="1" indent="1"/>
    </xf>
    <xf numFmtId="179" fontId="68" fillId="5" borderId="23" xfId="7" applyNumberFormat="1" applyFont="1" applyFill="1" applyBorder="1" applyAlignment="1">
      <alignment horizontal="left" vertical="top" wrapText="1" indent="1"/>
    </xf>
    <xf numFmtId="179" fontId="68" fillId="5" borderId="19" xfId="7" applyNumberFormat="1" applyFont="1" applyFill="1" applyBorder="1" applyAlignment="1">
      <alignment horizontal="left" vertical="top" wrapText="1" indent="1"/>
    </xf>
    <xf numFmtId="179" fontId="68" fillId="5" borderId="18" xfId="7" applyNumberFormat="1" applyFont="1" applyFill="1" applyBorder="1" applyAlignment="1">
      <alignment horizontal="left" vertical="top" wrapText="1" indent="1"/>
    </xf>
    <xf numFmtId="179" fontId="68" fillId="5" borderId="17" xfId="7" applyNumberFormat="1" applyFont="1" applyFill="1" applyBorder="1" applyAlignment="1">
      <alignment horizontal="left" vertical="top" wrapText="1" inden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2" fillId="4" borderId="0" xfId="7" applyFont="1" applyFill="1" applyAlignment="1">
      <alignment horizontal="left" vertical="top" wrapText="1"/>
    </xf>
    <xf numFmtId="49" fontId="79" fillId="0" borderId="10" xfId="3" applyNumberFormat="1" applyFont="1" applyFill="1" applyBorder="1" applyAlignment="1" applyProtection="1">
      <alignment horizontal="left" vertical="center" wrapText="1" indent="1"/>
    </xf>
    <xf numFmtId="0" fontId="79" fillId="0" borderId="10" xfId="3" applyNumberFormat="1" applyFont="1" applyFill="1" applyBorder="1" applyAlignment="1" applyProtection="1">
      <alignment horizontal="left" vertical="center" wrapText="1" indent="1"/>
    </xf>
    <xf numFmtId="0" fontId="79" fillId="0" borderId="11" xfId="3" applyNumberFormat="1" applyFont="1" applyFill="1" applyBorder="1" applyAlignment="1" applyProtection="1">
      <alignment horizontal="left" vertical="center" wrapText="1" indent="1"/>
    </xf>
    <xf numFmtId="0" fontId="79" fillId="0" borderId="0" xfId="3" applyNumberFormat="1" applyFont="1" applyFill="1" applyBorder="1" applyAlignment="1" applyProtection="1">
      <alignment horizontal="left" vertical="center" wrapText="1" indent="1"/>
    </xf>
    <xf numFmtId="0" fontId="79" fillId="0" borderId="13" xfId="3" applyNumberFormat="1" applyFont="1" applyFill="1" applyBorder="1" applyAlignment="1" applyProtection="1">
      <alignment horizontal="left" vertical="center" wrapText="1" indent="1"/>
    </xf>
    <xf numFmtId="0" fontId="79" fillId="0" borderId="18" xfId="3" applyNumberFormat="1" applyFont="1" applyFill="1" applyBorder="1" applyAlignment="1" applyProtection="1">
      <alignment horizontal="left" vertical="center" wrapText="1" indent="1"/>
    </xf>
    <xf numFmtId="0" fontId="79" fillId="0" borderId="22" xfId="3" applyNumberFormat="1" applyFont="1" applyFill="1" applyBorder="1" applyAlignment="1" applyProtection="1">
      <alignment horizontal="left" vertical="center" wrapText="1" inden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4" fillId="0" borderId="20" xfId="3" applyNumberFormat="1" applyFont="1" applyBorder="1" applyAlignment="1" applyProtection="1">
      <alignment horizontal="left" vertical="center"/>
    </xf>
    <xf numFmtId="0" fontId="54"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71"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74" fillId="0" borderId="9" xfId="4" applyFont="1" applyBorder="1" applyAlignment="1" applyProtection="1">
      <alignment horizontal="center" vertical="center"/>
    </xf>
    <xf numFmtId="38" fontId="74" fillId="0" borderId="10" xfId="4" applyFont="1" applyBorder="1" applyAlignment="1" applyProtection="1">
      <alignment horizontal="center" vertical="center"/>
    </xf>
    <xf numFmtId="38" fontId="74" fillId="0" borderId="21" xfId="4" applyFont="1" applyBorder="1" applyAlignment="1" applyProtection="1">
      <alignment horizontal="center" vertical="center"/>
    </xf>
    <xf numFmtId="38" fontId="74"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1"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181" fontId="74" fillId="0" borderId="19" xfId="7" applyNumberFormat="1" applyFont="1" applyBorder="1" applyAlignment="1">
      <alignment horizontal="right" vertical="center" wrapText="1"/>
    </xf>
    <xf numFmtId="181" fontId="74" fillId="0" borderId="18" xfId="7" applyNumberFormat="1" applyFont="1" applyBorder="1" applyAlignment="1">
      <alignment horizontal="right" vertical="center" wrapText="1"/>
    </xf>
    <xf numFmtId="0" fontId="74" fillId="0" borderId="21" xfId="7" applyFont="1" applyBorder="1" applyAlignment="1">
      <alignment horizontal="left" vertical="center" shrinkToFit="1"/>
    </xf>
    <xf numFmtId="0" fontId="74" fillId="0" borderId="18" xfId="7" applyFont="1" applyBorder="1" applyAlignment="1">
      <alignment horizontal="left" vertical="center" shrinkToFit="1"/>
    </xf>
    <xf numFmtId="0" fontId="7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73" fillId="0" borderId="24" xfId="7" applyNumberFormat="1" applyFont="1" applyBorder="1" applyAlignment="1">
      <alignment horizontal="left" vertical="center" wrapText="1" indent="1"/>
    </xf>
    <xf numFmtId="179" fontId="73" fillId="0" borderId="10" xfId="7" applyNumberFormat="1" applyFont="1" applyBorder="1" applyAlignment="1">
      <alignment horizontal="left" vertical="center" wrapText="1" indent="1"/>
    </xf>
    <xf numFmtId="179" fontId="73" fillId="0" borderId="32" xfId="7" applyNumberFormat="1" applyFont="1" applyBorder="1" applyAlignment="1">
      <alignment horizontal="left" vertical="center" wrapText="1" indent="1"/>
    </xf>
    <xf numFmtId="179" fontId="73" fillId="0" borderId="20" xfId="7" applyNumberFormat="1" applyFont="1" applyBorder="1" applyAlignment="1">
      <alignment horizontal="left" vertical="center" wrapText="1" indent="1"/>
    </xf>
    <xf numFmtId="179" fontId="73" fillId="0" borderId="0" xfId="7" applyNumberFormat="1" applyFont="1" applyAlignment="1">
      <alignment horizontal="left" vertical="center" wrapText="1" indent="1"/>
    </xf>
    <xf numFmtId="179" fontId="73" fillId="0" borderId="23" xfId="7" applyNumberFormat="1" applyFont="1" applyBorder="1" applyAlignment="1">
      <alignment horizontal="left" vertical="center" wrapText="1" inden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73" fillId="0" borderId="24" xfId="7" applyNumberFormat="1" applyFont="1" applyBorder="1" applyAlignment="1">
      <alignment horizontal="right" vertical="center" wrapText="1"/>
    </xf>
    <xf numFmtId="181" fontId="7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73" fillId="0" borderId="19" xfId="7" applyNumberFormat="1" applyFont="1" applyBorder="1" applyAlignment="1">
      <alignment horizontal="left" vertical="center" wrapText="1" indent="1"/>
    </xf>
    <xf numFmtId="179" fontId="73" fillId="0" borderId="18" xfId="7" applyNumberFormat="1" applyFont="1" applyBorder="1" applyAlignment="1">
      <alignment horizontal="left" vertical="center" wrapText="1" indent="1"/>
    </xf>
    <xf numFmtId="179" fontId="73" fillId="0" borderId="17" xfId="7" applyNumberFormat="1" applyFont="1" applyBorder="1" applyAlignment="1">
      <alignment horizontal="left" vertical="center" wrapText="1" indent="1"/>
    </xf>
    <xf numFmtId="0" fontId="29" fillId="0" borderId="23" xfId="7" applyFont="1" applyBorder="1" applyAlignment="1" applyProtection="1">
      <alignment horizontal="left" vertical="center" shrinkToFit="1"/>
      <protection locked="0"/>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10" xfId="7" applyFont="1" applyBorder="1" applyAlignment="1">
      <alignment horizontal="left" vertical="center" shrinkToFit="1"/>
    </xf>
    <xf numFmtId="0" fontId="54" fillId="0" borderId="32" xfId="7" applyFont="1" applyBorder="1" applyAlignment="1">
      <alignment horizontal="left" vertical="center" shrinkToFit="1"/>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72" fillId="0" borderId="0" xfId="7" applyNumberFormat="1" applyFont="1" applyAlignment="1">
      <alignment horizontal="left" vertical="center" shrinkToFit="1"/>
    </xf>
    <xf numFmtId="179" fontId="72" fillId="0" borderId="23" xfId="7" applyNumberFormat="1" applyFont="1" applyBorder="1" applyAlignment="1">
      <alignment horizontal="left" vertical="center" shrinkToFit="1"/>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28" fillId="0" borderId="43"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0" fontId="73" fillId="0" borderId="36" xfId="7" applyFont="1" applyBorder="1" applyAlignment="1">
      <alignment horizontal="left" vertical="center" indent="1" shrinkToFit="1"/>
    </xf>
    <xf numFmtId="0" fontId="73" fillId="0" borderId="35" xfId="7" applyFont="1" applyBorder="1" applyAlignment="1">
      <alignment horizontal="left" vertical="center" indent="1" shrinkToFit="1"/>
    </xf>
    <xf numFmtId="0" fontId="73" fillId="0" borderId="44" xfId="7" applyFont="1" applyBorder="1" applyAlignment="1">
      <alignment horizontal="left" vertical="center" indent="1" shrinkToFit="1"/>
    </xf>
    <xf numFmtId="0" fontId="72" fillId="0" borderId="45" xfId="7" applyFont="1" applyBorder="1" applyAlignment="1">
      <alignment horizontal="center" vertical="center" shrinkToFit="1"/>
    </xf>
    <xf numFmtId="0" fontId="72" fillId="0" borderId="35" xfId="7" applyFont="1" applyBorder="1" applyAlignment="1">
      <alignment horizontal="center" vertical="center" shrinkToFit="1"/>
    </xf>
    <xf numFmtId="0" fontId="72" fillId="0" borderId="44" xfId="7" applyFont="1" applyBorder="1" applyAlignment="1">
      <alignment horizontal="center" vertical="center" shrinkToFit="1"/>
    </xf>
    <xf numFmtId="177" fontId="73" fillId="0" borderId="3" xfId="7" applyNumberFormat="1" applyFont="1" applyBorder="1" applyAlignment="1">
      <alignment horizontal="right" vertical="center" shrinkToFit="1"/>
    </xf>
    <xf numFmtId="177" fontId="73" fillId="0" borderId="4" xfId="7" applyNumberFormat="1" applyFont="1" applyBorder="1" applyAlignment="1">
      <alignment horizontal="right" vertical="center" shrinkToFit="1"/>
    </xf>
    <xf numFmtId="177" fontId="73" fillId="0" borderId="1" xfId="7" applyNumberFormat="1" applyFont="1" applyBorder="1" applyAlignment="1">
      <alignment horizontal="right" vertical="center" shrinkToFit="1"/>
    </xf>
    <xf numFmtId="177" fontId="73" fillId="0" borderId="9" xfId="7" applyNumberFormat="1" applyFont="1" applyBorder="1" applyAlignment="1">
      <alignment horizontal="right" vertical="center" shrinkToFit="1"/>
    </xf>
    <xf numFmtId="177" fontId="73" fillId="0" borderId="10" xfId="7" applyNumberFormat="1" applyFont="1" applyBorder="1" applyAlignment="1">
      <alignment horizontal="right" vertical="center" shrinkToFit="1"/>
    </xf>
    <xf numFmtId="177" fontId="73" fillId="0" borderId="11" xfId="7" applyNumberFormat="1" applyFont="1" applyBorder="1" applyAlignment="1">
      <alignment horizontal="right" vertical="center" shrinkToFit="1"/>
    </xf>
    <xf numFmtId="0" fontId="73" fillId="0" borderId="9" xfId="7" applyFont="1" applyBorder="1" applyAlignment="1">
      <alignment horizontal="center" vertical="center" shrinkToFit="1"/>
    </xf>
    <xf numFmtId="0" fontId="73" fillId="0" borderId="10" xfId="7" applyFont="1" applyBorder="1" applyAlignment="1">
      <alignment horizontal="center" vertical="center" shrinkToFit="1"/>
    </xf>
    <xf numFmtId="0" fontId="73" fillId="0" borderId="6" xfId="7" applyFont="1" applyBorder="1" applyAlignment="1">
      <alignment horizontal="center" vertical="center" shrinkToFit="1"/>
    </xf>
    <xf numFmtId="0" fontId="73" fillId="0" borderId="7" xfId="7" applyFont="1" applyBorder="1" applyAlignment="1">
      <alignment horizontal="center" vertical="center" shrinkToFit="1"/>
    </xf>
    <xf numFmtId="0" fontId="73" fillId="0" borderId="3" xfId="7" applyFont="1" applyBorder="1" applyAlignment="1">
      <alignment horizontal="right" vertical="center" shrinkToFit="1"/>
    </xf>
    <xf numFmtId="0" fontId="73" fillId="0" borderId="4" xfId="7" applyFont="1" applyBorder="1" applyAlignment="1">
      <alignment horizontal="right" vertical="center" shrinkToFit="1"/>
    </xf>
    <xf numFmtId="0" fontId="73" fillId="0" borderId="1" xfId="7" applyFont="1" applyBorder="1" applyAlignment="1">
      <alignment horizontal="right" vertical="center" shrinkToFit="1"/>
    </xf>
    <xf numFmtId="0" fontId="73" fillId="0" borderId="41" xfId="7" applyFont="1" applyBorder="1" applyAlignment="1">
      <alignment horizontal="left" vertical="center" indent="1" shrinkToFit="1"/>
    </xf>
    <xf numFmtId="0" fontId="73" fillId="0" borderId="40" xfId="7" applyFont="1" applyBorder="1" applyAlignment="1">
      <alignment horizontal="left" vertical="center" indent="1" shrinkToFit="1"/>
    </xf>
    <xf numFmtId="0" fontId="73" fillId="0" borderId="39" xfId="7" applyFont="1" applyBorder="1" applyAlignment="1">
      <alignment horizontal="left" vertical="center" indent="1" shrinkToFit="1"/>
    </xf>
    <xf numFmtId="0" fontId="72" fillId="0" borderId="48" xfId="7" applyFont="1" applyBorder="1" applyAlignment="1">
      <alignment horizontal="center" vertical="center" shrinkToFit="1"/>
    </xf>
    <xf numFmtId="0" fontId="72" fillId="0" borderId="40" xfId="7" applyFont="1" applyBorder="1" applyAlignment="1">
      <alignment horizontal="center" vertical="center" shrinkToFit="1"/>
    </xf>
    <xf numFmtId="0" fontId="72" fillId="0" borderId="39" xfId="7" applyFont="1" applyBorder="1" applyAlignment="1">
      <alignment horizontal="center" vertical="center" shrinkToFit="1"/>
    </xf>
    <xf numFmtId="0" fontId="27" fillId="0" borderId="59"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62"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2" fillId="0" borderId="10" xfId="7" applyFont="1" applyBorder="1" applyAlignment="1">
      <alignment horizontal="center" vertical="center"/>
    </xf>
    <xf numFmtId="0" fontId="52"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60" xfId="7" applyFont="1" applyBorder="1" applyAlignment="1" applyProtection="1">
      <alignment horizontal="center" vertical="center"/>
      <protection locked="0"/>
    </xf>
    <xf numFmtId="0" fontId="28" fillId="0" borderId="61" xfId="7" applyFont="1" applyBorder="1" applyAlignment="1" applyProtection="1">
      <alignment horizontal="center" vertical="center"/>
      <protection locked="0"/>
    </xf>
    <xf numFmtId="0" fontId="28" fillId="0" borderId="63" xfId="7" applyFont="1" applyBorder="1" applyAlignment="1" applyProtection="1">
      <alignment horizontal="center" vertical="center"/>
      <protection locked="0"/>
    </xf>
    <xf numFmtId="0" fontId="28" fillId="0" borderId="64" xfId="7" applyFont="1" applyBorder="1" applyAlignment="1" applyProtection="1">
      <alignment horizontal="center" vertical="center"/>
      <protection locked="0"/>
    </xf>
    <xf numFmtId="180" fontId="73" fillId="0" borderId="9" xfId="7" applyNumberFormat="1" applyFont="1" applyBorder="1" applyAlignment="1">
      <alignment horizontal="right" vertical="center" shrinkToFit="1"/>
    </xf>
    <xf numFmtId="180" fontId="73" fillId="0" borderId="10" xfId="7" applyNumberFormat="1" applyFont="1" applyBorder="1" applyAlignment="1">
      <alignment horizontal="right" vertical="center" shrinkToFit="1"/>
    </xf>
    <xf numFmtId="180" fontId="73" fillId="0" borderId="32" xfId="7" applyNumberFormat="1" applyFont="1" applyBorder="1" applyAlignment="1">
      <alignment horizontal="right" vertical="center" shrinkToFit="1"/>
    </xf>
    <xf numFmtId="180" fontId="73" fillId="0" borderId="6" xfId="7" applyNumberFormat="1" applyFont="1" applyBorder="1" applyAlignment="1">
      <alignment horizontal="right" vertical="center" shrinkToFit="1"/>
    </xf>
    <xf numFmtId="180" fontId="73" fillId="0" borderId="7" xfId="7" applyNumberFormat="1" applyFont="1" applyBorder="1" applyAlignment="1">
      <alignment horizontal="right" vertical="center" shrinkToFit="1"/>
    </xf>
    <xf numFmtId="180" fontId="73" fillId="0" borderId="34" xfId="7" applyNumberFormat="1" applyFont="1" applyBorder="1" applyAlignment="1">
      <alignment horizontal="right" vertical="center" shrinkToFit="1"/>
    </xf>
    <xf numFmtId="184" fontId="73" fillId="0" borderId="9" xfId="7" applyNumberFormat="1" applyFont="1" applyBorder="1" applyAlignment="1">
      <alignment horizontal="right" vertical="center" shrinkToFit="1"/>
    </xf>
    <xf numFmtId="184" fontId="73" fillId="0" borderId="10" xfId="7" applyNumberFormat="1" applyFont="1" applyBorder="1" applyAlignment="1">
      <alignment horizontal="right" vertical="center" shrinkToFit="1"/>
    </xf>
    <xf numFmtId="184" fontId="73" fillId="0" borderId="11" xfId="7" applyNumberFormat="1" applyFont="1" applyBorder="1" applyAlignment="1">
      <alignment horizontal="right" vertical="center" shrinkToFit="1"/>
    </xf>
    <xf numFmtId="184" fontId="73" fillId="0" borderId="6" xfId="7" applyNumberFormat="1" applyFont="1" applyBorder="1" applyAlignment="1">
      <alignment horizontal="right" vertical="center" shrinkToFit="1"/>
    </xf>
    <xf numFmtId="184" fontId="73" fillId="0" borderId="7" xfId="7" applyNumberFormat="1" applyFont="1" applyBorder="1" applyAlignment="1">
      <alignment horizontal="right" vertical="center" shrinkToFit="1"/>
    </xf>
    <xf numFmtId="184" fontId="73" fillId="0" borderId="8" xfId="7" applyNumberFormat="1" applyFont="1" applyBorder="1" applyAlignment="1">
      <alignment horizontal="right" vertical="center" shrinkToFit="1"/>
    </xf>
    <xf numFmtId="177" fontId="73" fillId="0" borderId="65" xfId="7" applyNumberFormat="1" applyFont="1" applyBorder="1" applyAlignment="1">
      <alignment horizontal="right" vertical="center" shrinkToFit="1"/>
    </xf>
    <xf numFmtId="177" fontId="73" fillId="0" borderId="37" xfId="7" applyNumberFormat="1" applyFont="1" applyBorder="1" applyAlignment="1">
      <alignment horizontal="right" vertical="center" shrinkToFit="1"/>
    </xf>
    <xf numFmtId="177" fontId="73" fillId="0" borderId="66" xfId="7" applyNumberFormat="1" applyFont="1" applyBorder="1" applyAlignment="1">
      <alignment horizontal="right" vertical="center" shrinkToFit="1"/>
    </xf>
    <xf numFmtId="184" fontId="73" fillId="0" borderId="65" xfId="7" applyNumberFormat="1" applyFont="1" applyBorder="1" applyAlignment="1">
      <alignment horizontal="right" vertical="center" shrinkToFit="1"/>
    </xf>
    <xf numFmtId="184" fontId="73" fillId="0" borderId="37" xfId="7" applyNumberFormat="1" applyFont="1" applyBorder="1" applyAlignment="1">
      <alignment horizontal="right" vertical="center" shrinkToFit="1"/>
    </xf>
    <xf numFmtId="184" fontId="73" fillId="0" borderId="66" xfId="7" applyNumberFormat="1" applyFont="1" applyBorder="1" applyAlignment="1">
      <alignment horizontal="right" vertical="center" shrinkToFit="1"/>
    </xf>
    <xf numFmtId="184" fontId="68" fillId="0" borderId="65" xfId="4" applyNumberFormat="1" applyFont="1" applyBorder="1" applyAlignment="1" applyProtection="1">
      <alignment horizontal="right" vertical="center" shrinkToFit="1"/>
    </xf>
    <xf numFmtId="184" fontId="68" fillId="0" borderId="37" xfId="4" applyNumberFormat="1" applyFont="1" applyBorder="1" applyAlignment="1" applyProtection="1">
      <alignment horizontal="right" vertical="center" shrinkToFit="1"/>
    </xf>
    <xf numFmtId="184" fontId="68" fillId="0" borderId="66" xfId="4" applyNumberFormat="1" applyFont="1" applyBorder="1" applyAlignment="1" applyProtection="1">
      <alignment horizontal="right" vertical="center" shrinkToFit="1"/>
    </xf>
    <xf numFmtId="184" fontId="73" fillId="0" borderId="21" xfId="7" applyNumberFormat="1" applyFont="1" applyBorder="1" applyAlignment="1">
      <alignment horizontal="right" vertical="center" shrinkToFit="1"/>
    </xf>
    <xf numFmtId="184" fontId="73" fillId="0" borderId="18" xfId="7" applyNumberFormat="1" applyFont="1" applyBorder="1" applyAlignment="1">
      <alignment horizontal="right" vertical="center" shrinkToFit="1"/>
    </xf>
    <xf numFmtId="184" fontId="73" fillId="0" borderId="22" xfId="7" applyNumberFormat="1" applyFont="1" applyBorder="1" applyAlignment="1">
      <alignment horizontal="right" vertical="center" shrinkToFit="1"/>
    </xf>
    <xf numFmtId="184" fontId="73" fillId="0" borderId="32" xfId="7" applyNumberFormat="1" applyFont="1" applyBorder="1" applyAlignment="1">
      <alignment horizontal="right" vertical="center" shrinkToFit="1"/>
    </xf>
    <xf numFmtId="184" fontId="73" fillId="0" borderId="17" xfId="7" applyNumberFormat="1" applyFont="1" applyBorder="1" applyAlignment="1">
      <alignment horizontal="right" vertical="center" shrinkToFit="1"/>
    </xf>
    <xf numFmtId="184" fontId="73" fillId="0" borderId="34" xfId="7" applyNumberFormat="1" applyFont="1" applyBorder="1" applyAlignment="1">
      <alignment horizontal="right" vertical="center" shrinkToFit="1"/>
    </xf>
    <xf numFmtId="179" fontId="73" fillId="0" borderId="88" xfId="7" applyNumberFormat="1" applyFont="1" applyBorder="1" applyAlignment="1">
      <alignment horizontal="left" vertical="center" indent="1" shrinkToFit="1"/>
    </xf>
    <xf numFmtId="179" fontId="73" fillId="0" borderId="89" xfId="7" applyNumberFormat="1" applyFont="1" applyBorder="1" applyAlignment="1">
      <alignment horizontal="left" vertical="center" indent="1" shrinkToFit="1"/>
    </xf>
    <xf numFmtId="179" fontId="73" fillId="0" borderId="90" xfId="7" applyNumberFormat="1" applyFont="1" applyBorder="1" applyAlignment="1">
      <alignment horizontal="left" vertical="center" indent="1" shrinkToFit="1"/>
    </xf>
    <xf numFmtId="179" fontId="72" fillId="0" borderId="91" xfId="7" applyNumberFormat="1" applyFont="1" applyBorder="1" applyAlignment="1">
      <alignment horizontal="center" vertical="center" shrinkToFit="1"/>
    </xf>
    <xf numFmtId="179" fontId="72" fillId="0" borderId="89" xfId="7" applyNumberFormat="1" applyFont="1" applyBorder="1" applyAlignment="1">
      <alignment horizontal="center" vertical="center" shrinkToFit="1"/>
    </xf>
    <xf numFmtId="179" fontId="72" fillId="0" borderId="90" xfId="7" applyNumberFormat="1" applyFont="1" applyBorder="1" applyAlignment="1">
      <alignment horizontal="center" vertical="center" shrinkToFit="1"/>
    </xf>
    <xf numFmtId="177" fontId="73" fillId="0" borderId="6" xfId="7" applyNumberFormat="1" applyFont="1" applyBorder="1" applyAlignment="1">
      <alignment horizontal="right" vertical="center" shrinkToFit="1"/>
    </xf>
    <xf numFmtId="177" fontId="73" fillId="0" borderId="7" xfId="7" applyNumberFormat="1" applyFont="1" applyBorder="1" applyAlignment="1">
      <alignment horizontal="right" vertical="center" shrinkToFit="1"/>
    </xf>
    <xf numFmtId="177" fontId="73" fillId="0" borderId="8" xfId="7" applyNumberFormat="1" applyFont="1" applyBorder="1" applyAlignment="1">
      <alignment horizontal="right" vertical="center" shrinkToFit="1"/>
    </xf>
    <xf numFmtId="0" fontId="29" fillId="0" borderId="51" xfId="7" applyFont="1" applyBorder="1" applyAlignment="1" applyProtection="1">
      <alignment horizontal="left" vertical="center" shrinkToFit="1"/>
      <protection locked="0"/>
    </xf>
    <xf numFmtId="0" fontId="29" fillId="0" borderId="49" xfId="7" applyFont="1" applyBorder="1" applyAlignment="1" applyProtection="1">
      <alignment horizontal="left" vertical="center" shrinkToFit="1"/>
      <protection locked="0"/>
    </xf>
    <xf numFmtId="0" fontId="73" fillId="0" borderId="58" xfId="7" applyFont="1" applyBorder="1" applyAlignment="1">
      <alignment horizontal="left" vertical="center" indent="1" shrinkToFit="1"/>
    </xf>
    <xf numFmtId="0" fontId="73" fillId="0" borderId="49" xfId="7" applyFont="1" applyBorder="1" applyAlignment="1">
      <alignment horizontal="left" vertical="center" indent="1" shrinkToFit="1"/>
    </xf>
    <xf numFmtId="0" fontId="73" fillId="0" borderId="50" xfId="7" applyFont="1" applyBorder="1" applyAlignment="1">
      <alignment horizontal="left" vertical="center" indent="1" shrinkToFit="1"/>
    </xf>
    <xf numFmtId="0" fontId="73" fillId="0" borderId="18" xfId="7" applyFont="1" applyBorder="1" applyAlignment="1">
      <alignment horizontal="center" vertical="center"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73" fillId="0" borderId="59" xfId="7" applyNumberFormat="1" applyFont="1" applyBorder="1" applyAlignment="1">
      <alignment horizontal="left" vertical="center" indent="1" shrinkToFit="1"/>
    </xf>
    <xf numFmtId="179" fontId="73" fillId="0" borderId="10" xfId="7" applyNumberFormat="1" applyFont="1" applyBorder="1" applyAlignment="1">
      <alignment horizontal="left" vertical="center" indent="1" shrinkToFit="1"/>
    </xf>
    <xf numFmtId="179" fontId="73" fillId="0" borderId="11" xfId="7" applyNumberFormat="1" applyFont="1" applyBorder="1" applyAlignment="1">
      <alignment horizontal="left" vertical="center" indent="1" shrinkToFit="1"/>
    </xf>
    <xf numFmtId="179" fontId="72" fillId="0" borderId="9" xfId="7" applyNumberFormat="1" applyFont="1" applyBorder="1" applyAlignment="1">
      <alignment horizontal="center" vertical="center" shrinkToFit="1"/>
    </xf>
    <xf numFmtId="179" fontId="72" fillId="0" borderId="10" xfId="7" applyNumberFormat="1" applyFont="1" applyBorder="1" applyAlignment="1">
      <alignment horizontal="center" vertical="center" shrinkToFit="1"/>
    </xf>
    <xf numFmtId="179" fontId="72" fillId="0" borderId="11" xfId="7" applyNumberFormat="1" applyFont="1" applyBorder="1" applyAlignment="1">
      <alignment horizontal="center" vertical="center" shrinkToFit="1"/>
    </xf>
    <xf numFmtId="0" fontId="73" fillId="0" borderId="11" xfId="7" applyFont="1" applyBorder="1" applyAlignment="1">
      <alignment horizontal="center" vertical="center" shrinkToFit="1"/>
    </xf>
    <xf numFmtId="0" fontId="73" fillId="0" borderId="8" xfId="7" applyFont="1" applyBorder="1" applyAlignment="1">
      <alignment horizontal="center" vertical="center" shrinkToFit="1"/>
    </xf>
    <xf numFmtId="0" fontId="73" fillId="0" borderId="9" xfId="7" applyFont="1" applyBorder="1" applyAlignment="1">
      <alignment horizontal="right" vertical="center" shrinkToFit="1"/>
    </xf>
    <xf numFmtId="0" fontId="73" fillId="0" borderId="10" xfId="7" applyFont="1" applyBorder="1" applyAlignment="1">
      <alignment horizontal="right" vertical="center" shrinkToFit="1"/>
    </xf>
    <xf numFmtId="0" fontId="73" fillId="0" borderId="11" xfId="7" applyFont="1" applyBorder="1" applyAlignment="1">
      <alignment horizontal="right" vertical="center" shrinkToFit="1"/>
    </xf>
    <xf numFmtId="0" fontId="73" fillId="0" borderId="6" xfId="7" applyFont="1" applyBorder="1" applyAlignment="1">
      <alignment horizontal="right" vertical="center" shrinkToFit="1"/>
    </xf>
    <xf numFmtId="0" fontId="73" fillId="0" borderId="7" xfId="7" applyFont="1" applyBorder="1" applyAlignment="1">
      <alignment horizontal="right" vertical="center" shrinkToFit="1"/>
    </xf>
    <xf numFmtId="0" fontId="73" fillId="0" borderId="8" xfId="7" applyFont="1" applyBorder="1" applyAlignment="1">
      <alignment horizontal="right" vertical="center" shrinkToFit="1"/>
    </xf>
    <xf numFmtId="0" fontId="29" fillId="0" borderId="84" xfId="7" applyFont="1" applyBorder="1" applyAlignment="1" applyProtection="1">
      <alignment horizontal="center" vertical="center"/>
      <protection locked="0"/>
    </xf>
    <xf numFmtId="0" fontId="29" fillId="0" borderId="85" xfId="7" applyFont="1" applyBorder="1" applyAlignment="1" applyProtection="1">
      <alignment horizontal="center" vertical="center"/>
      <protection locked="0"/>
    </xf>
    <xf numFmtId="179" fontId="68" fillId="0" borderId="85" xfId="7" applyNumberFormat="1" applyFont="1" applyBorder="1" applyAlignment="1">
      <alignment horizontal="center" vertical="center"/>
    </xf>
    <xf numFmtId="0" fontId="73" fillId="0" borderId="9" xfId="7" applyFont="1" applyBorder="1" applyAlignment="1">
      <alignment horizontal="left" vertical="center" wrapText="1" indent="1"/>
    </xf>
    <xf numFmtId="0" fontId="73" fillId="0" borderId="10" xfId="7" applyFont="1" applyBorder="1" applyAlignment="1">
      <alignment horizontal="left" vertical="center" wrapText="1" indent="1"/>
    </xf>
    <xf numFmtId="0" fontId="73" fillId="0" borderId="32" xfId="7" applyFont="1" applyBorder="1" applyAlignment="1">
      <alignment horizontal="left" vertical="center" wrapText="1" indent="1"/>
    </xf>
    <xf numFmtId="0" fontId="73" fillId="0" borderId="68" xfId="7" applyFont="1" applyBorder="1" applyAlignment="1">
      <alignment horizontal="left" vertical="center" wrapText="1" indent="1"/>
    </xf>
    <xf numFmtId="0" fontId="73" fillId="0" borderId="52" xfId="7" applyFont="1" applyBorder="1" applyAlignment="1">
      <alignment horizontal="left" vertical="center" wrapText="1" indent="1"/>
    </xf>
    <xf numFmtId="0" fontId="73" fillId="0" borderId="53" xfId="7" applyFont="1" applyBorder="1" applyAlignment="1">
      <alignment horizontal="left" vertical="center" wrapText="1" indent="1"/>
    </xf>
    <xf numFmtId="0" fontId="27" fillId="0" borderId="99" xfId="7" applyFont="1" applyBorder="1" applyAlignment="1" applyProtection="1">
      <alignment horizontal="center" vertical="center" wrapText="1"/>
      <protection locked="0"/>
    </xf>
    <xf numFmtId="0" fontId="27" fillId="0" borderId="85" xfId="7" applyFont="1" applyBorder="1" applyAlignment="1" applyProtection="1">
      <alignment horizontal="center" vertical="center" wrapText="1"/>
      <protection locked="0"/>
    </xf>
    <xf numFmtId="0" fontId="27" fillId="0" borderId="87" xfId="7" applyFont="1" applyBorder="1" applyAlignment="1" applyProtection="1">
      <alignment horizontal="center" vertical="center" wrapText="1"/>
      <protection locked="0"/>
    </xf>
    <xf numFmtId="0" fontId="73" fillId="0" borderId="12" xfId="7" applyFont="1" applyBorder="1" applyAlignment="1">
      <alignment horizontal="left" vertical="center" wrapText="1" indent="1"/>
    </xf>
    <xf numFmtId="0" fontId="73" fillId="0" borderId="0" xfId="7" applyFont="1" applyAlignment="1">
      <alignment horizontal="left" vertical="center" wrapText="1" indent="1"/>
    </xf>
    <xf numFmtId="0" fontId="73" fillId="0" borderId="23" xfId="7" applyFont="1" applyBorder="1" applyAlignment="1">
      <alignment horizontal="left" vertical="center" wrapText="1" indent="1"/>
    </xf>
    <xf numFmtId="0" fontId="73" fillId="0" borderId="6" xfId="7" applyFont="1" applyBorder="1" applyAlignment="1">
      <alignment horizontal="left" vertical="center" wrapText="1" indent="1"/>
    </xf>
    <xf numFmtId="0" fontId="73" fillId="0" borderId="7" xfId="7" applyFont="1" applyBorder="1" applyAlignment="1">
      <alignment horizontal="left" vertical="center" wrapText="1" indent="1"/>
    </xf>
    <xf numFmtId="0" fontId="73" fillId="0" borderId="34" xfId="7" applyFont="1" applyBorder="1" applyAlignment="1">
      <alignment horizontal="left" vertical="center" wrapText="1" indent="1"/>
    </xf>
    <xf numFmtId="0" fontId="73" fillId="0" borderId="20" xfId="7" applyFont="1" applyBorder="1" applyAlignment="1">
      <alignment horizontal="left" vertical="center" indent="1" shrinkToFit="1"/>
    </xf>
    <xf numFmtId="0" fontId="73" fillId="0" borderId="0" xfId="7" applyFont="1" applyAlignment="1">
      <alignment horizontal="left" vertical="center" indent="1" shrinkToFit="1"/>
    </xf>
    <xf numFmtId="0" fontId="73" fillId="0" borderId="13" xfId="7" applyFont="1" applyBorder="1" applyAlignment="1">
      <alignment horizontal="left" vertical="center" indent="1" shrinkToFit="1"/>
    </xf>
    <xf numFmtId="0" fontId="73" fillId="0" borderId="25" xfId="7" applyFont="1" applyBorder="1" applyAlignment="1">
      <alignment horizontal="left" vertical="center" indent="1" shrinkToFit="1"/>
    </xf>
    <xf numFmtId="0" fontId="73" fillId="0" borderId="7" xfId="7" applyFont="1" applyBorder="1" applyAlignment="1">
      <alignment horizontal="left" vertical="center" indent="1" shrinkToFit="1"/>
    </xf>
    <xf numFmtId="0" fontId="73" fillId="0" borderId="8" xfId="7" applyFont="1" applyBorder="1" applyAlignment="1">
      <alignment horizontal="left" vertical="center" indent="1" shrinkToFit="1"/>
    </xf>
    <xf numFmtId="0" fontId="73" fillId="0" borderId="20" xfId="7" applyFont="1" applyBorder="1" applyAlignment="1">
      <alignment horizontal="left" vertical="top" indent="1" shrinkToFit="1"/>
    </xf>
    <xf numFmtId="0" fontId="73" fillId="0" borderId="0" xfId="7" applyFont="1" applyAlignment="1">
      <alignment horizontal="left" vertical="top" indent="1" shrinkToFit="1"/>
    </xf>
    <xf numFmtId="0" fontId="73" fillId="0" borderId="23" xfId="7" applyFont="1" applyBorder="1" applyAlignment="1">
      <alignment horizontal="left" vertical="top" indent="1" shrinkToFit="1"/>
    </xf>
    <xf numFmtId="0" fontId="73" fillId="0" borderId="25" xfId="7" applyFont="1" applyBorder="1" applyAlignment="1">
      <alignment horizontal="left" vertical="top" indent="1" shrinkToFit="1"/>
    </xf>
    <xf numFmtId="0" fontId="73" fillId="0" borderId="7" xfId="7" applyFont="1" applyBorder="1" applyAlignment="1">
      <alignment horizontal="left" vertical="top" indent="1" shrinkToFit="1"/>
    </xf>
    <xf numFmtId="0" fontId="73" fillId="0" borderId="34" xfId="7" applyFont="1" applyBorder="1" applyAlignment="1">
      <alignment horizontal="left" vertical="top" indent="1" shrinkToFit="1"/>
    </xf>
    <xf numFmtId="0" fontId="29" fillId="0" borderId="9" xfId="7" applyFont="1" applyBorder="1" applyAlignment="1" applyProtection="1">
      <alignment horizontal="center" vertical="center"/>
      <protection locked="0"/>
    </xf>
    <xf numFmtId="0" fontId="29" fillId="0" borderId="12"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29" fillId="0" borderId="6" xfId="7" applyFont="1" applyBorder="1" applyAlignment="1" applyProtection="1">
      <alignment horizontal="center" vertical="center"/>
      <protection locked="0"/>
    </xf>
    <xf numFmtId="0" fontId="29" fillId="0" borderId="7" xfId="7" applyFont="1" applyBorder="1" applyAlignment="1" applyProtection="1">
      <alignment horizontal="center" vertical="center"/>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11" xfId="7" applyFont="1" applyBorder="1" applyAlignment="1" applyProtection="1">
      <alignment horizontal="center" vertical="center" wrapText="1"/>
      <protection locked="0"/>
    </xf>
    <xf numFmtId="0" fontId="28" fillId="0" borderId="6"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8" xfId="7" applyFont="1" applyBorder="1" applyAlignment="1" applyProtection="1">
      <alignment horizontal="center" vertical="center" wrapText="1"/>
      <protection locked="0"/>
    </xf>
    <xf numFmtId="0" fontId="68" fillId="0" borderId="9" xfId="7" applyFont="1" applyBorder="1" applyAlignment="1">
      <alignment horizontal="center" vertical="center" shrinkToFit="1"/>
    </xf>
    <xf numFmtId="0" fontId="68" fillId="0" borderId="10" xfId="7" applyFont="1" applyBorder="1" applyAlignment="1">
      <alignment horizontal="center" vertical="center" shrinkToFit="1"/>
    </xf>
    <xf numFmtId="0" fontId="68" fillId="0" borderId="11" xfId="7" applyFont="1" applyBorder="1" applyAlignment="1">
      <alignment horizontal="center" vertical="center" shrinkToFit="1"/>
    </xf>
    <xf numFmtId="0" fontId="68" fillId="0" borderId="6" xfId="7" applyFont="1" applyBorder="1" applyAlignment="1">
      <alignment horizontal="center" vertical="center" shrinkToFit="1"/>
    </xf>
    <xf numFmtId="0" fontId="68" fillId="0" borderId="7" xfId="7" applyFont="1" applyBorder="1" applyAlignment="1">
      <alignment horizontal="center" vertical="center" shrinkToFit="1"/>
    </xf>
    <xf numFmtId="0" fontId="68" fillId="0" borderId="8" xfId="7" applyFont="1" applyBorder="1" applyAlignment="1">
      <alignment horizontal="center" vertical="center" shrinkToFit="1"/>
    </xf>
    <xf numFmtId="0" fontId="26" fillId="0" borderId="12" xfId="7" applyFont="1" applyBorder="1" applyProtection="1">
      <alignment vertical="center"/>
      <protection locked="0"/>
    </xf>
    <xf numFmtId="0" fontId="26" fillId="0" borderId="0" xfId="7" applyFont="1" applyProtection="1">
      <alignment vertical="center"/>
      <protection locked="0"/>
    </xf>
    <xf numFmtId="0" fontId="26" fillId="0" borderId="23" xfId="7" applyFont="1" applyBorder="1" applyProtection="1">
      <alignment vertical="center"/>
      <protection locked="0"/>
    </xf>
    <xf numFmtId="0" fontId="98" fillId="0" borderId="10" xfId="7" applyFont="1" applyBorder="1" applyAlignment="1">
      <alignment horizontal="center" vertical="center" shrinkToFit="1"/>
    </xf>
    <xf numFmtId="0" fontId="98" fillId="0" borderId="7" xfId="7" applyFont="1" applyBorder="1" applyAlignment="1">
      <alignment horizontal="center" vertical="center" shrinkToFit="1"/>
    </xf>
    <xf numFmtId="0" fontId="98" fillId="0" borderId="9" xfId="7" applyFont="1" applyBorder="1" applyAlignment="1">
      <alignment horizontal="center" vertical="center" shrinkToFit="1"/>
    </xf>
    <xf numFmtId="0" fontId="98" fillId="0" borderId="6" xfId="7" applyFont="1" applyBorder="1" applyAlignment="1">
      <alignment horizontal="center" vertical="center" shrinkToFit="1"/>
    </xf>
    <xf numFmtId="0" fontId="29" fillId="0" borderId="104" xfId="7" applyFont="1" applyBorder="1" applyAlignment="1" applyProtection="1">
      <alignment vertical="center" shrinkToFit="1"/>
      <protection locked="0"/>
    </xf>
    <xf numFmtId="0" fontId="29" fillId="0" borderId="103" xfId="7" applyFont="1" applyBorder="1" applyAlignment="1" applyProtection="1">
      <alignment vertical="center" shrinkToFit="1"/>
      <protection locked="0"/>
    </xf>
    <xf numFmtId="0" fontId="29" fillId="0" borderId="92" xfId="7" applyFont="1" applyBorder="1" applyAlignment="1" applyProtection="1">
      <alignment horizontal="left" vertical="center" wrapText="1"/>
      <protection locked="0"/>
    </xf>
    <xf numFmtId="0" fontId="29" fillId="0" borderId="93" xfId="7" applyFont="1" applyBorder="1" applyAlignment="1" applyProtection="1">
      <alignment horizontal="left" vertical="center" wrapText="1"/>
      <protection locked="0"/>
    </xf>
    <xf numFmtId="0" fontId="29" fillId="0" borderId="94" xfId="7" applyFont="1" applyBorder="1" applyAlignment="1" applyProtection="1">
      <alignment horizontal="left" vertical="center" wrapText="1"/>
      <protection locked="0"/>
    </xf>
    <xf numFmtId="0" fontId="73" fillId="0" borderId="95" xfId="7" applyFont="1" applyBorder="1" applyAlignment="1">
      <alignment horizontal="left" vertical="center" indent="1" shrinkToFit="1"/>
    </xf>
    <xf numFmtId="0" fontId="73" fillId="0" borderId="93" xfId="7" applyFont="1" applyBorder="1" applyAlignment="1">
      <alignment horizontal="left" vertical="center" indent="1" shrinkToFit="1"/>
    </xf>
    <xf numFmtId="0" fontId="73" fillId="0" borderId="96" xfId="7" applyFont="1" applyBorder="1" applyAlignment="1">
      <alignment horizontal="left" vertical="center" indent="1" shrinkToFit="1"/>
    </xf>
    <xf numFmtId="0" fontId="29" fillId="0" borderId="97" xfId="7" applyFont="1" applyBorder="1" applyAlignment="1" applyProtection="1">
      <alignment horizontal="left" vertical="center"/>
      <protection locked="0"/>
    </xf>
    <xf numFmtId="0" fontId="29" fillId="0" borderId="89" xfId="7" applyFont="1" applyBorder="1" applyAlignment="1" applyProtection="1">
      <alignment horizontal="left" vertical="center"/>
      <protection locked="0"/>
    </xf>
    <xf numFmtId="0" fontId="29" fillId="0" borderId="98" xfId="7" applyFont="1" applyBorder="1" applyAlignment="1" applyProtection="1">
      <alignment horizontal="left" vertical="center"/>
      <protection locked="0"/>
    </xf>
    <xf numFmtId="0" fontId="68" fillId="0" borderId="89" xfId="7" applyFont="1" applyBorder="1" applyAlignment="1">
      <alignment horizontal="left" vertical="center" indent="1" shrinkToFit="1"/>
    </xf>
    <xf numFmtId="0" fontId="68" fillId="0" borderId="90" xfId="7" applyFont="1" applyBorder="1" applyAlignment="1">
      <alignment horizontal="left" vertical="center" indent="1" shrinkToFit="1"/>
    </xf>
    <xf numFmtId="0" fontId="28" fillId="0" borderId="27" xfId="9" applyFont="1" applyBorder="1" applyAlignment="1" applyProtection="1">
      <alignment horizontal="left" vertical="center" wrapText="1"/>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28" fillId="0" borderId="10" xfId="7" applyFont="1" applyBorder="1" applyAlignment="1">
      <alignment horizontal="left" vertical="center" shrinkToFit="1"/>
    </xf>
    <xf numFmtId="0" fontId="28" fillId="0" borderId="11" xfId="7" applyFont="1" applyBorder="1" applyAlignment="1">
      <alignment horizontal="left" vertical="center" shrinkToFit="1"/>
    </xf>
    <xf numFmtId="0" fontId="28" fillId="0" borderId="7" xfId="7" applyFont="1" applyBorder="1" applyAlignment="1">
      <alignment horizontal="left" vertical="center" shrinkToFit="1"/>
    </xf>
    <xf numFmtId="0" fontId="28" fillId="0" borderId="8" xfId="7" applyFont="1" applyBorder="1" applyAlignment="1">
      <alignment horizontal="left" vertical="center" shrinkToFit="1"/>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5" fontId="72" fillId="4" borderId="3" xfId="7" applyNumberFormat="1" applyFont="1" applyFill="1" applyBorder="1" applyAlignment="1">
      <alignment horizontal="center" vertical="center" wrapText="1"/>
    </xf>
    <xf numFmtId="185" fontId="72" fillId="4" borderId="4" xfId="7" applyNumberFormat="1"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72"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38" xfId="7" applyFont="1" applyBorder="1" applyAlignment="1" applyProtection="1">
      <alignment horizontal="center" vertical="center"/>
      <protection locked="0"/>
    </xf>
    <xf numFmtId="179" fontId="69" fillId="0" borderId="20" xfId="7" applyNumberFormat="1" applyFont="1" applyBorder="1" applyAlignment="1">
      <alignment horizontal="left" vertical="center" indent="1" shrinkToFit="1"/>
    </xf>
    <xf numFmtId="179" fontId="69" fillId="0" borderId="0" xfId="7" applyNumberFormat="1" applyFont="1" applyAlignment="1">
      <alignment horizontal="left" vertical="center" indent="1" shrinkToFit="1"/>
    </xf>
    <xf numFmtId="179" fontId="69" fillId="0" borderId="13" xfId="7" applyNumberFormat="1" applyFont="1" applyBorder="1" applyAlignment="1">
      <alignment horizontal="left" vertical="center" indent="1" shrinkToFit="1"/>
    </xf>
    <xf numFmtId="0" fontId="69" fillId="0" borderId="20" xfId="7" applyFont="1" applyBorder="1" applyAlignment="1">
      <alignment horizontal="left" vertical="center" indent="1" shrinkToFit="1"/>
    </xf>
    <xf numFmtId="0" fontId="69" fillId="0" borderId="0" xfId="7" applyFont="1" applyAlignment="1">
      <alignment horizontal="left" vertical="center" indent="1" shrinkToFit="1"/>
    </xf>
    <xf numFmtId="0" fontId="69" fillId="0" borderId="23" xfId="7" applyFont="1" applyBorder="1" applyAlignment="1">
      <alignment horizontal="left" vertical="center" indent="1"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85" fontId="69" fillId="0" borderId="14" xfId="7" applyNumberFormat="1" applyFont="1" applyBorder="1" applyAlignment="1">
      <alignment horizontal="distributed" vertical="center" indent="2"/>
    </xf>
    <xf numFmtId="185" fontId="69" fillId="0" borderId="15" xfId="7" applyNumberFormat="1" applyFont="1" applyBorder="1" applyAlignment="1">
      <alignment horizontal="distributed" vertical="center" indent="2"/>
    </xf>
    <xf numFmtId="185" fontId="69" fillId="0" borderId="26" xfId="7" applyNumberFormat="1" applyFont="1" applyBorder="1" applyAlignment="1">
      <alignment horizontal="distributed" vertical="center" indent="2"/>
    </xf>
    <xf numFmtId="185" fontId="69" fillId="0" borderId="21" xfId="7" applyNumberFormat="1" applyFont="1" applyBorder="1" applyAlignment="1">
      <alignment horizontal="distributed" vertical="center" indent="2"/>
    </xf>
    <xf numFmtId="185" fontId="69" fillId="0" borderId="18" xfId="7" applyNumberFormat="1" applyFont="1" applyBorder="1" applyAlignment="1">
      <alignment horizontal="distributed" vertical="center" indent="2"/>
    </xf>
    <xf numFmtId="185" fontId="69" fillId="0" borderId="17" xfId="7" applyNumberFormat="1" applyFont="1" applyBorder="1" applyAlignment="1">
      <alignment horizontal="distributed" vertical="center" indent="2"/>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1" fillId="0" borderId="9" xfId="7" applyFont="1" applyBorder="1" applyAlignment="1">
      <alignment horizontal="center" vertical="center"/>
    </xf>
    <xf numFmtId="0" fontId="51" fillId="0" borderId="12" xfId="7" applyFont="1" applyBorder="1" applyAlignment="1">
      <alignment horizontal="center" vertical="center"/>
    </xf>
    <xf numFmtId="0" fontId="29" fillId="0" borderId="10" xfId="7" applyFont="1" applyBorder="1" applyAlignment="1" applyProtection="1">
      <alignment horizontal="left" vertical="center" wrapText="1"/>
      <protection locked="0"/>
    </xf>
    <xf numFmtId="0" fontId="29" fillId="0" borderId="0" xfId="7" applyFont="1" applyAlignment="1" applyProtection="1">
      <alignment horizontal="left"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68" fillId="0" borderId="85"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179" fontId="69" fillId="0" borderId="20" xfId="7" applyNumberFormat="1" applyFont="1" applyBorder="1" applyAlignment="1">
      <alignment horizontal="left" vertical="center" wrapText="1" indent="1"/>
    </xf>
    <xf numFmtId="179" fontId="69" fillId="0" borderId="0" xfId="7" applyNumberFormat="1" applyFont="1" applyAlignment="1">
      <alignment horizontal="left" vertical="center" wrapText="1" indent="1"/>
    </xf>
    <xf numFmtId="179" fontId="69" fillId="0" borderId="13" xfId="7" applyNumberFormat="1" applyFont="1" applyBorder="1" applyAlignment="1">
      <alignment horizontal="left" vertical="center" wrapText="1" indent="1"/>
    </xf>
    <xf numFmtId="179" fontId="69" fillId="0" borderId="23" xfId="7" applyNumberFormat="1" applyFont="1" applyBorder="1" applyAlignment="1">
      <alignment horizontal="left" vertical="center" wrapText="1" indent="1"/>
    </xf>
    <xf numFmtId="179" fontId="69" fillId="0" borderId="19" xfId="7" applyNumberFormat="1" applyFont="1" applyBorder="1" applyAlignment="1">
      <alignment horizontal="left" vertical="center" wrapText="1" indent="1"/>
    </xf>
    <xf numFmtId="179" fontId="69" fillId="0" borderId="18" xfId="7" applyNumberFormat="1" applyFont="1" applyBorder="1" applyAlignment="1">
      <alignment horizontal="left" vertical="center" wrapText="1" indent="1"/>
    </xf>
    <xf numFmtId="179" fontId="69" fillId="0" borderId="17" xfId="7" applyNumberFormat="1" applyFont="1" applyBorder="1" applyAlignment="1">
      <alignment horizontal="left" vertical="center" wrapText="1" indent="1"/>
    </xf>
    <xf numFmtId="179" fontId="70" fillId="0" borderId="7" xfId="7" applyNumberFormat="1" applyFont="1" applyBorder="1" applyAlignment="1">
      <alignment horizontal="right" vertical="center" indent="1" shrinkToFit="1"/>
    </xf>
    <xf numFmtId="0" fontId="29" fillId="0" borderId="56"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0" fontId="29" fillId="0" borderId="54" xfId="7" applyFont="1" applyBorder="1" applyAlignment="1" applyProtection="1">
      <alignment horizontal="center" vertical="center"/>
      <protection locked="0"/>
    </xf>
    <xf numFmtId="185" fontId="69" fillId="0" borderId="55" xfId="7" applyNumberFormat="1" applyFont="1" applyBorder="1" applyAlignment="1">
      <alignment horizontal="distributed" vertical="center" indent="3" shrinkToFit="1"/>
    </xf>
    <xf numFmtId="185" fontId="69" fillId="0" borderId="54" xfId="7" applyNumberFormat="1" applyFont="1" applyBorder="1" applyAlignment="1">
      <alignment horizontal="distributed" vertical="center" indent="3" shrinkToFit="1"/>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72" fillId="4" borderId="57" xfId="7" applyNumberFormat="1" applyFont="1" applyFill="1" applyBorder="1" applyAlignment="1">
      <alignment horizontal="distributed" vertical="center" indent="3"/>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5" fillId="4" borderId="3" xfId="7" applyFont="1" applyFill="1" applyBorder="1" applyAlignment="1">
      <alignment horizontal="center" vertical="center"/>
    </xf>
    <xf numFmtId="0" fontId="55" fillId="4" borderId="4" xfId="7" applyFont="1" applyFill="1" applyBorder="1" applyAlignment="1">
      <alignment horizontal="center" vertical="center"/>
    </xf>
    <xf numFmtId="0" fontId="55" fillId="4" borderId="1" xfId="7" applyFont="1" applyFill="1" applyBorder="1" applyAlignment="1">
      <alignment horizontal="center" vertical="center"/>
    </xf>
    <xf numFmtId="0" fontId="55" fillId="4" borderId="5" xfId="7" applyFont="1" applyFill="1" applyBorder="1" applyAlignment="1">
      <alignment horizontal="center" vertical="center"/>
    </xf>
    <xf numFmtId="0" fontId="72" fillId="4" borderId="4" xfId="7" applyFont="1" applyFill="1" applyBorder="1" applyAlignment="1">
      <alignment horizontal="center" vertical="center" wrapText="1"/>
    </xf>
    <xf numFmtId="0" fontId="72" fillId="4" borderId="1" xfId="7" applyFont="1" applyFill="1" applyBorder="1" applyAlignment="1">
      <alignment horizontal="center" vertical="center" wrapText="1"/>
    </xf>
    <xf numFmtId="0" fontId="52"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1" fillId="0" borderId="2" xfId="8" applyFont="1" applyBorder="1" applyAlignment="1">
      <alignment horizontal="center" vertical="center" textRotation="255" wrapText="1"/>
    </xf>
    <xf numFmtId="0" fontId="21" fillId="0" borderId="69" xfId="8" applyFont="1" applyBorder="1" applyAlignment="1">
      <alignment horizontal="center" vertical="center" textRotation="255" wrapText="1"/>
    </xf>
    <xf numFmtId="0" fontId="21" fillId="0" borderId="70" xfId="8" applyFont="1" applyBorder="1" applyAlignment="1">
      <alignment horizontal="center" vertical="center" textRotation="255" wrapText="1"/>
    </xf>
    <xf numFmtId="0" fontId="18" fillId="0" borderId="5" xfId="8" applyFont="1" applyBorder="1" applyAlignment="1">
      <alignment horizontal="left" vertical="center"/>
    </xf>
    <xf numFmtId="179" fontId="24" fillId="0" borderId="57" xfId="8" applyNumberFormat="1" applyFont="1" applyBorder="1" applyAlignment="1">
      <alignment horizontal="left" vertical="center" indent="1" shrinkToFit="1"/>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68" fillId="0" borderId="3" xfId="8" applyFont="1" applyBorder="1" applyAlignment="1">
      <alignment horizontal="left" vertical="center" indent="1" shrinkToFit="1"/>
    </xf>
    <xf numFmtId="0" fontId="68" fillId="0" borderId="4" xfId="8" applyFont="1" applyBorder="1" applyAlignment="1">
      <alignment horizontal="left" vertical="center" indent="1" shrinkToFit="1"/>
    </xf>
    <xf numFmtId="0" fontId="68" fillId="0" borderId="1" xfId="8" applyFont="1" applyBorder="1" applyAlignment="1">
      <alignment horizontal="left" vertical="center" indent="1" shrinkToFit="1"/>
    </xf>
    <xf numFmtId="0" fontId="24" fillId="0" borderId="3" xfId="8" applyFont="1" applyBorder="1" applyAlignment="1">
      <alignment horizontal="left" vertical="center" indent="1" shrinkToFit="1"/>
    </xf>
    <xf numFmtId="0" fontId="24" fillId="0" borderId="4" xfId="8" applyFont="1" applyBorder="1" applyAlignment="1">
      <alignment horizontal="left" vertical="center" indent="1" shrinkToFit="1"/>
    </xf>
    <xf numFmtId="0" fontId="24" fillId="0" borderId="1" xfId="8" applyFont="1" applyBorder="1" applyAlignment="1">
      <alignment horizontal="left" vertical="center" indent="1" shrinkToFit="1"/>
    </xf>
    <xf numFmtId="0" fontId="18" fillId="0" borderId="5" xfId="8" applyFont="1" applyBorder="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xf numFmtId="0" fontId="18" fillId="5" borderId="5" xfId="8" applyFont="1" applyFill="1" applyBorder="1" applyAlignment="1">
      <alignment horizontal="center" vertical="center"/>
    </xf>
  </cellXfs>
  <cellStyles count="20">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E6887A66-D04F-480A-AA07-E7408DACF35D}"/>
  </cellStyles>
  <dxfs count="537">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strike val="0"/>
        <u val="none"/>
        <color theme="1" tint="4.9989318521683403E-2"/>
      </font>
      <numFmt numFmtId="0" formatCode="General"/>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bgColor theme="1" tint="0.24994659260841701"/>
        </patternFill>
      </fill>
    </dxf>
    <dxf>
      <font>
        <b/>
        <i val="0"/>
        <color rgb="FFFF0000"/>
      </font>
      <fill>
        <patternFill patternType="solid">
          <bgColor rgb="FFFFCCFF"/>
        </patternFill>
      </fill>
    </dxf>
    <dxf>
      <font>
        <b val="0"/>
        <i val="0"/>
        <color theme="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auto="1"/>
      </font>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b val="0"/>
        <i val="0"/>
        <color theme="1"/>
      </font>
      <fill>
        <patternFill>
          <bgColor theme="1" tint="0.24994659260841701"/>
        </patternFill>
      </fill>
    </dxf>
    <dxf>
      <font>
        <b val="0"/>
        <i val="0"/>
        <color theme="1"/>
      </font>
      <fill>
        <patternFill>
          <bgColor theme="1" tint="0.24994659260841701"/>
        </patternFill>
      </fill>
    </dxf>
    <dxf>
      <font>
        <b val="0"/>
        <i val="0"/>
        <color theme="1"/>
      </font>
      <fill>
        <patternFill>
          <bgColor theme="1" tint="0.24994659260841701"/>
        </patternFill>
      </fill>
    </dxf>
    <dxf>
      <fill>
        <patternFill patternType="none">
          <bgColor auto="1"/>
        </patternFill>
      </fill>
    </dxf>
    <dxf>
      <fill>
        <patternFill patternType="none">
          <bgColor auto="1"/>
        </patternFill>
      </fill>
    </dxf>
    <dxf>
      <fill>
        <patternFill patternType="solid">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ＭＳ Ｐゴシック"/>
        <family val="3"/>
        <charset val="128"/>
        <scheme val="none"/>
      </font>
      <numFmt numFmtId="197" formatCode="0.00_ "/>
      <fill>
        <patternFill patternType="solid">
          <fgColor theme="4"/>
          <bgColor theme="4"/>
        </patternFill>
      </fill>
      <alignment horizontal="center" vertical="center" textRotation="0" wrapText="0" indent="0" justifyLastLine="0" shrinkToFit="1"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FF0000"/>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FF0000"/>
        <name val="ＭＳ Ｐゴシック"/>
        <family val="3"/>
        <charset val="128"/>
        <scheme val="none"/>
      </font>
      <numFmt numFmtId="186" formatCode="[$-411]gee\.mm\.dd\(aaa\);@"/>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i val="0"/>
        <strike val="0"/>
        <condense val="0"/>
        <extend val="0"/>
        <outline val="0"/>
        <shadow val="0"/>
        <u val="none"/>
        <vertAlign val="baseline"/>
        <sz val="10"/>
        <color theme="1"/>
        <name val="ＭＳ Ｐゴシック"/>
        <family val="3"/>
        <charset val="128"/>
        <scheme val="none"/>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dxf>
  </dxfs>
  <tableStyles count="0" defaultTableStyle="TableStyleMedium9" defaultPivotStyle="PivotStyleLight16"/>
  <colors>
    <mruColors>
      <color rgb="FFFFCCFF"/>
      <color rgb="FFFFCCCC"/>
      <color rgb="FFEAEAEA"/>
      <color rgb="FF99FF99"/>
      <color rgb="FFFFFF99"/>
      <color rgb="FFCCECFF"/>
      <color rgb="FFFFCC66"/>
      <color rgb="FFFF9900"/>
      <color rgb="FF0000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186</xdr:colOff>
      <xdr:row>0</xdr:row>
      <xdr:rowOff>44261</xdr:rowOff>
    </xdr:from>
    <xdr:to>
      <xdr:col>9</xdr:col>
      <xdr:colOff>2552700</xdr:colOff>
      <xdr:row>0</xdr:row>
      <xdr:rowOff>742951</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3619686" y="44261"/>
          <a:ext cx="7505514" cy="69869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latin typeface="BIZ UDPゴシック" panose="020B0400000000000000" pitchFamily="50" charset="-128"/>
              <a:ea typeface="BIZ UDPゴシック" panose="020B0400000000000000" pitchFamily="50" charset="-128"/>
            </a:rPr>
            <a:t>「入力欄」のうち、白色のセルのみ入力</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208</xdr:row>
      <xdr:rowOff>28575</xdr:rowOff>
    </xdr:from>
    <xdr:to>
      <xdr:col>7</xdr:col>
      <xdr:colOff>2164475</xdr:colOff>
      <xdr:row>209</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212</xdr:row>
      <xdr:rowOff>19050</xdr:rowOff>
    </xdr:from>
    <xdr:to>
      <xdr:col>7</xdr:col>
      <xdr:colOff>2164475</xdr:colOff>
      <xdr:row>212</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19608</xdr:colOff>
      <xdr:row>0</xdr:row>
      <xdr:rowOff>19051</xdr:rowOff>
    </xdr:from>
    <xdr:to>
      <xdr:col>9</xdr:col>
      <xdr:colOff>2571750</xdr:colOff>
      <xdr:row>0</xdr:row>
      <xdr:rowOff>742951</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3639108" y="19051"/>
          <a:ext cx="7505142" cy="7239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　　　　　</a:t>
          </a:r>
          <a:r>
            <a:rPr kumimoji="1" lang="ja-JP" altLang="ja-JP" sz="1600" b="1">
              <a:solidFill>
                <a:schemeClr val="dk1"/>
              </a:solidFill>
              <a:effectLst/>
              <a:latin typeface="+mn-lt"/>
              <a:ea typeface="+mn-ea"/>
              <a:cs typeface="+mn-cs"/>
            </a:rPr>
            <a:t>「行政側入力欄」のうち、白色のセルのみ入力</a:t>
          </a:r>
          <a:endParaRPr lang="ja-JP" altLang="ja-JP" sz="1200" b="1">
            <a:effectLst/>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1204316</xdr:colOff>
      <xdr:row>1</xdr:row>
      <xdr:rowOff>96934</xdr:rowOff>
    </xdr:from>
    <xdr:to>
      <xdr:col>7</xdr:col>
      <xdr:colOff>1739025</xdr:colOff>
      <xdr:row>2</xdr:row>
      <xdr:rowOff>161182</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5776316" y="858934"/>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37117;&#24066;&#25972;&#20633;&#23616;_2022\260319_&#12486;&#12473;&#12488;\&#22303;&#22320;&#22770;&#36023;&#31561;&#23626;&#20986;&#26360;.xlsx" TargetMode="External"/><Relationship Id="rId1" Type="http://schemas.openxmlformats.org/officeDocument/2006/relationships/externalLinkPath" Target="&#22303;&#22320;&#22770;&#36023;&#31561;&#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EQ5" t="str">
            <v>日本</v>
          </cell>
          <cell r="MQ5" t="str">
            <v>日本</v>
          </cell>
        </row>
        <row r="6">
          <cell r="EQ6" t="str">
            <v>アイスランド</v>
          </cell>
          <cell r="MQ6" t="str">
            <v>アイスランド</v>
          </cell>
        </row>
        <row r="7">
          <cell r="EQ7" t="str">
            <v>アイルランド</v>
          </cell>
          <cell r="MQ7" t="str">
            <v>アイルランド</v>
          </cell>
        </row>
        <row r="8">
          <cell r="EQ8" t="str">
            <v>アゼルバイジャン</v>
          </cell>
          <cell r="MQ8" t="str">
            <v>アゼルバイジャン</v>
          </cell>
        </row>
        <row r="9">
          <cell r="EQ9" t="str">
            <v>アフガニスタン</v>
          </cell>
          <cell r="MQ9" t="str">
            <v>アフガニスタン</v>
          </cell>
        </row>
        <row r="10">
          <cell r="EQ10" t="str">
            <v>アメリカ合衆国</v>
          </cell>
          <cell r="MQ10" t="str">
            <v>アメリカ合衆国</v>
          </cell>
        </row>
        <row r="11">
          <cell r="EQ11" t="str">
            <v>アメリカ領ヴァージン諸島</v>
          </cell>
          <cell r="MQ11" t="str">
            <v>アメリカ領ヴァージン諸島</v>
          </cell>
        </row>
        <row r="12">
          <cell r="EQ12" t="str">
            <v>アメリカ領サモア</v>
          </cell>
          <cell r="MQ12" t="str">
            <v>アメリカ領サモア</v>
          </cell>
        </row>
        <row r="13">
          <cell r="EQ13" t="str">
            <v>アラブ首長国連邦</v>
          </cell>
          <cell r="MQ13" t="str">
            <v>アラブ首長国連邦</v>
          </cell>
        </row>
        <row r="14">
          <cell r="EQ14" t="str">
            <v>アルジェリア</v>
          </cell>
          <cell r="MQ14" t="str">
            <v>アルジェリア</v>
          </cell>
        </row>
        <row r="15">
          <cell r="EQ15" t="str">
            <v>アルゼンチン</v>
          </cell>
          <cell r="MQ15" t="str">
            <v>アルゼンチン</v>
          </cell>
        </row>
        <row r="16">
          <cell r="EQ16" t="str">
            <v>アルバ</v>
          </cell>
          <cell r="MQ16" t="str">
            <v>アルバ</v>
          </cell>
        </row>
        <row r="17">
          <cell r="EQ17" t="str">
            <v>アルバニア</v>
          </cell>
          <cell r="MQ17" t="str">
            <v>アルバニア</v>
          </cell>
        </row>
        <row r="18">
          <cell r="EQ18" t="str">
            <v>アルメニア</v>
          </cell>
          <cell r="MQ18" t="str">
            <v>アルメニア</v>
          </cell>
        </row>
        <row r="19">
          <cell r="EQ19" t="str">
            <v>アンギラ</v>
          </cell>
          <cell r="MQ19" t="str">
            <v>アンギラ</v>
          </cell>
        </row>
        <row r="20">
          <cell r="EQ20" t="str">
            <v>アンゴラ</v>
          </cell>
          <cell r="MQ20" t="str">
            <v>アンゴラ</v>
          </cell>
        </row>
        <row r="21">
          <cell r="EQ21" t="str">
            <v>アンティグア・バーブーダ</v>
          </cell>
          <cell r="MQ21" t="str">
            <v>アンティグア・バーブーダ</v>
          </cell>
        </row>
        <row r="22">
          <cell r="EQ22" t="str">
            <v>アンドラ</v>
          </cell>
          <cell r="MQ22" t="str">
            <v>アンドラ</v>
          </cell>
        </row>
        <row r="23">
          <cell r="EQ23" t="str">
            <v>イエメン</v>
          </cell>
          <cell r="MQ23" t="str">
            <v>イエメン</v>
          </cell>
        </row>
        <row r="24">
          <cell r="EQ24" t="str">
            <v>イギリス</v>
          </cell>
          <cell r="MQ24" t="str">
            <v>イギリス</v>
          </cell>
        </row>
        <row r="25">
          <cell r="EQ25" t="str">
            <v>イギリス領インド洋地域</v>
          </cell>
          <cell r="MQ25" t="str">
            <v>イギリス領インド洋地域</v>
          </cell>
        </row>
        <row r="26">
          <cell r="EQ26" t="str">
            <v>イギリス領ヴァージン諸島</v>
          </cell>
          <cell r="MQ26" t="str">
            <v>イギリス領ヴァージン諸島</v>
          </cell>
        </row>
        <row r="27">
          <cell r="EQ27" t="str">
            <v>イスラエル</v>
          </cell>
          <cell r="MQ27" t="str">
            <v>イスラエル</v>
          </cell>
        </row>
        <row r="28">
          <cell r="EQ28" t="str">
            <v>イタリア</v>
          </cell>
          <cell r="MQ28" t="str">
            <v>イタリア</v>
          </cell>
        </row>
        <row r="29">
          <cell r="EQ29" t="str">
            <v>イラク</v>
          </cell>
          <cell r="MQ29" t="str">
            <v>イラク</v>
          </cell>
        </row>
        <row r="30">
          <cell r="EQ30" t="str">
            <v>イラン・イスラム共和国</v>
          </cell>
          <cell r="MQ30" t="str">
            <v>イラン・イスラム共和国</v>
          </cell>
        </row>
        <row r="31">
          <cell r="EQ31" t="str">
            <v>インド</v>
          </cell>
          <cell r="MQ31" t="str">
            <v>インド</v>
          </cell>
        </row>
        <row r="32">
          <cell r="EQ32" t="str">
            <v>インドネシア</v>
          </cell>
          <cell r="MQ32" t="str">
            <v>インドネシア</v>
          </cell>
        </row>
        <row r="33">
          <cell r="EQ33" t="str">
            <v>ウォリス・フツナ</v>
          </cell>
          <cell r="MQ33" t="str">
            <v>ウォリス・フツナ</v>
          </cell>
        </row>
        <row r="34">
          <cell r="EQ34" t="str">
            <v>ウガンダ</v>
          </cell>
          <cell r="MQ34" t="str">
            <v>ウガンダ</v>
          </cell>
        </row>
        <row r="35">
          <cell r="EQ35" t="str">
            <v>ウクライナ</v>
          </cell>
          <cell r="MQ35" t="str">
            <v>ウクライナ</v>
          </cell>
        </row>
        <row r="36">
          <cell r="EQ36" t="str">
            <v>ウズベキスタン</v>
          </cell>
          <cell r="MQ36" t="str">
            <v>ウズベキスタン</v>
          </cell>
        </row>
        <row r="37">
          <cell r="EQ37" t="str">
            <v>ウルグアイ</v>
          </cell>
          <cell r="MQ37" t="str">
            <v>ウルグアイ</v>
          </cell>
        </row>
        <row r="38">
          <cell r="EQ38" t="str">
            <v>エクアドル</v>
          </cell>
          <cell r="MQ38" t="str">
            <v>エクアドル</v>
          </cell>
        </row>
        <row r="39">
          <cell r="EQ39" t="str">
            <v>エジプト</v>
          </cell>
          <cell r="MQ39" t="str">
            <v>エジプト</v>
          </cell>
        </row>
        <row r="40">
          <cell r="EQ40" t="str">
            <v>エストニア</v>
          </cell>
          <cell r="MQ40" t="str">
            <v>エストニア</v>
          </cell>
        </row>
        <row r="41">
          <cell r="EQ41" t="str">
            <v>エチオピア</v>
          </cell>
          <cell r="MQ41" t="str">
            <v>エチオピア</v>
          </cell>
        </row>
        <row r="42">
          <cell r="EQ42" t="str">
            <v>エリトリア</v>
          </cell>
          <cell r="MQ42" t="str">
            <v>エリトリア</v>
          </cell>
        </row>
        <row r="43">
          <cell r="EQ43" t="str">
            <v>エルサルバドル</v>
          </cell>
          <cell r="MQ43" t="str">
            <v>エルサルバドル</v>
          </cell>
        </row>
        <row r="44">
          <cell r="EQ44" t="str">
            <v>オーストラリア</v>
          </cell>
          <cell r="MQ44" t="str">
            <v>オーストラリア</v>
          </cell>
        </row>
        <row r="45">
          <cell r="EQ45" t="str">
            <v>オーストリア</v>
          </cell>
          <cell r="MQ45" t="str">
            <v>オーストリア</v>
          </cell>
        </row>
        <row r="46">
          <cell r="EQ46" t="str">
            <v>オーランド諸島</v>
          </cell>
          <cell r="MQ46" t="str">
            <v>オーランド諸島</v>
          </cell>
        </row>
        <row r="47">
          <cell r="EQ47" t="str">
            <v>オマーン</v>
          </cell>
          <cell r="MQ47" t="str">
            <v>オマーン</v>
          </cell>
        </row>
        <row r="48">
          <cell r="EQ48" t="str">
            <v>オランダ</v>
          </cell>
          <cell r="MQ48" t="str">
            <v>オランダ</v>
          </cell>
        </row>
        <row r="49">
          <cell r="EQ49" t="str">
            <v>ガーナ</v>
          </cell>
          <cell r="MQ49" t="str">
            <v>ガーナ</v>
          </cell>
        </row>
        <row r="50">
          <cell r="EQ50" t="str">
            <v>カーボベルデ</v>
          </cell>
          <cell r="MQ50" t="str">
            <v>カーボベルデ</v>
          </cell>
        </row>
        <row r="51">
          <cell r="EQ51" t="str">
            <v>ガーンジー</v>
          </cell>
          <cell r="MQ51" t="str">
            <v>ガーンジー</v>
          </cell>
        </row>
        <row r="52">
          <cell r="EQ52" t="str">
            <v>ガイアナ</v>
          </cell>
          <cell r="MQ52" t="str">
            <v>ガイアナ</v>
          </cell>
        </row>
        <row r="53">
          <cell r="EQ53" t="str">
            <v>カザフスタン</v>
          </cell>
          <cell r="MQ53" t="str">
            <v>カザフスタン</v>
          </cell>
        </row>
        <row r="54">
          <cell r="EQ54" t="str">
            <v>カタール</v>
          </cell>
          <cell r="MQ54" t="str">
            <v>カタール</v>
          </cell>
        </row>
        <row r="55">
          <cell r="EQ55" t="str">
            <v>合衆国領有小離島</v>
          </cell>
          <cell r="MQ55" t="str">
            <v>合衆国領有小離島</v>
          </cell>
        </row>
        <row r="56">
          <cell r="EQ56" t="str">
            <v>カナダ</v>
          </cell>
          <cell r="MQ56" t="str">
            <v>カナダ</v>
          </cell>
        </row>
        <row r="57">
          <cell r="EQ57" t="str">
            <v>ガボン</v>
          </cell>
          <cell r="MQ57" t="str">
            <v>ガボン</v>
          </cell>
        </row>
        <row r="58">
          <cell r="EQ58" t="str">
            <v>カメルーン</v>
          </cell>
          <cell r="MQ58" t="str">
            <v>カメルーン</v>
          </cell>
        </row>
        <row r="59">
          <cell r="EQ59" t="str">
            <v>ガンビア</v>
          </cell>
          <cell r="MQ59" t="str">
            <v>ガンビア</v>
          </cell>
        </row>
        <row r="60">
          <cell r="EQ60" t="str">
            <v>カンボジア</v>
          </cell>
          <cell r="MQ60" t="str">
            <v>カンボジア</v>
          </cell>
        </row>
        <row r="61">
          <cell r="EQ61" t="str">
            <v>北マリアナ諸島</v>
          </cell>
          <cell r="MQ61" t="str">
            <v>北マリアナ諸島</v>
          </cell>
        </row>
        <row r="62">
          <cell r="EQ62" t="str">
            <v>ギニア</v>
          </cell>
          <cell r="MQ62" t="str">
            <v>ギニア</v>
          </cell>
        </row>
        <row r="63">
          <cell r="EQ63" t="str">
            <v>ギニアビサウ</v>
          </cell>
          <cell r="MQ63" t="str">
            <v>ギニアビサウ</v>
          </cell>
        </row>
        <row r="64">
          <cell r="EQ64" t="str">
            <v>キプロス</v>
          </cell>
          <cell r="MQ64" t="str">
            <v>キプロス</v>
          </cell>
        </row>
        <row r="65">
          <cell r="EQ65" t="str">
            <v>キューバ</v>
          </cell>
          <cell r="MQ65" t="str">
            <v>キューバ</v>
          </cell>
        </row>
        <row r="66">
          <cell r="EQ66" t="str">
            <v>キュラソー</v>
          </cell>
          <cell r="MQ66" t="str">
            <v>キュラソー</v>
          </cell>
        </row>
        <row r="67">
          <cell r="EQ67" t="str">
            <v>ギリシャ</v>
          </cell>
          <cell r="MQ67" t="str">
            <v>ギリシャ</v>
          </cell>
        </row>
        <row r="68">
          <cell r="EQ68" t="str">
            <v>キリバス</v>
          </cell>
          <cell r="MQ68" t="str">
            <v>キリバス</v>
          </cell>
        </row>
        <row r="69">
          <cell r="EQ69" t="str">
            <v>キルギス</v>
          </cell>
          <cell r="MQ69" t="str">
            <v>キルギス</v>
          </cell>
        </row>
        <row r="70">
          <cell r="EQ70" t="str">
            <v>グアテマラ</v>
          </cell>
          <cell r="MQ70" t="str">
            <v>グアテマラ</v>
          </cell>
        </row>
        <row r="71">
          <cell r="EQ71" t="str">
            <v>グアドループ</v>
          </cell>
          <cell r="MQ71" t="str">
            <v>グアドループ</v>
          </cell>
        </row>
        <row r="72">
          <cell r="EQ72" t="str">
            <v>グアム</v>
          </cell>
          <cell r="MQ72" t="str">
            <v>グアム</v>
          </cell>
        </row>
        <row r="73">
          <cell r="EQ73" t="str">
            <v>クウェート</v>
          </cell>
          <cell r="MQ73" t="str">
            <v>クウェート</v>
          </cell>
        </row>
        <row r="74">
          <cell r="EQ74" t="str">
            <v>クック諸島</v>
          </cell>
          <cell r="MQ74" t="str">
            <v>クック諸島</v>
          </cell>
        </row>
        <row r="75">
          <cell r="EQ75" t="str">
            <v>グリーンランド</v>
          </cell>
          <cell r="MQ75" t="str">
            <v>グリーンランド</v>
          </cell>
        </row>
        <row r="76">
          <cell r="EQ76" t="str">
            <v>クリスマス島</v>
          </cell>
          <cell r="MQ76" t="str">
            <v>クリスマス島</v>
          </cell>
        </row>
        <row r="77">
          <cell r="EQ77" t="str">
            <v>グレナダ</v>
          </cell>
          <cell r="MQ77" t="str">
            <v>グレナダ</v>
          </cell>
        </row>
        <row r="78">
          <cell r="EQ78" t="str">
            <v>クロアチア</v>
          </cell>
          <cell r="MQ78" t="str">
            <v>クロアチア</v>
          </cell>
        </row>
        <row r="79">
          <cell r="EQ79" t="str">
            <v>ケイマン諸島</v>
          </cell>
          <cell r="MQ79" t="str">
            <v>ケイマン諸島</v>
          </cell>
        </row>
        <row r="80">
          <cell r="EQ80" t="str">
            <v>ケニア</v>
          </cell>
          <cell r="MQ80" t="str">
            <v>ケニア</v>
          </cell>
        </row>
        <row r="81">
          <cell r="EQ81" t="str">
            <v>コートジボワール</v>
          </cell>
          <cell r="MQ81" t="str">
            <v>コートジボワール</v>
          </cell>
        </row>
        <row r="82">
          <cell r="EQ82" t="str">
            <v>ココス（キーリング）諸島</v>
          </cell>
          <cell r="MQ82" t="str">
            <v>ココス（キーリング）諸島</v>
          </cell>
        </row>
        <row r="83">
          <cell r="EQ83" t="str">
            <v>コスタリカ</v>
          </cell>
          <cell r="MQ83" t="str">
            <v>コスタリカ</v>
          </cell>
        </row>
        <row r="84">
          <cell r="EQ84" t="str">
            <v>コモロ</v>
          </cell>
          <cell r="MQ84" t="str">
            <v>コモロ</v>
          </cell>
        </row>
        <row r="85">
          <cell r="EQ85" t="str">
            <v>コロンビア</v>
          </cell>
          <cell r="MQ85" t="str">
            <v>コロンビア</v>
          </cell>
        </row>
        <row r="86">
          <cell r="EQ86" t="str">
            <v>コンゴ共和国</v>
          </cell>
          <cell r="MQ86" t="str">
            <v>コンゴ共和国</v>
          </cell>
        </row>
        <row r="87">
          <cell r="EQ87" t="str">
            <v>コンゴ民主共和国</v>
          </cell>
          <cell r="MQ87" t="str">
            <v>コンゴ民主共和国</v>
          </cell>
        </row>
        <row r="88">
          <cell r="EQ88" t="str">
            <v>サウジアラビア</v>
          </cell>
          <cell r="MQ88" t="str">
            <v>サウジアラビア</v>
          </cell>
        </row>
        <row r="89">
          <cell r="EQ89" t="str">
            <v>サウスジョージア・サウスサンドウィッチ諸島</v>
          </cell>
          <cell r="MQ89" t="str">
            <v>サウスジョージア・サウスサンドウィッチ諸島</v>
          </cell>
        </row>
        <row r="90">
          <cell r="EQ90" t="str">
            <v>サモア</v>
          </cell>
          <cell r="MQ90" t="str">
            <v>サモア</v>
          </cell>
        </row>
        <row r="91">
          <cell r="EQ91" t="str">
            <v>サントメ・プリンシペ</v>
          </cell>
          <cell r="MQ91" t="str">
            <v>サントメ・プリンシペ</v>
          </cell>
        </row>
        <row r="92">
          <cell r="EQ92" t="str">
            <v>サン・バルテルミー</v>
          </cell>
          <cell r="MQ92" t="str">
            <v>サン・バルテルミー</v>
          </cell>
        </row>
        <row r="93">
          <cell r="EQ93" t="str">
            <v>ザンビア</v>
          </cell>
          <cell r="MQ93" t="str">
            <v>ザンビア</v>
          </cell>
        </row>
        <row r="94">
          <cell r="EQ94" t="str">
            <v>サンピエール島・ミクロン島</v>
          </cell>
          <cell r="MQ94" t="str">
            <v>サンピエール島・ミクロン島</v>
          </cell>
        </row>
        <row r="95">
          <cell r="EQ95" t="str">
            <v>サンマリノ</v>
          </cell>
          <cell r="MQ95" t="str">
            <v>サンマリノ</v>
          </cell>
        </row>
        <row r="96">
          <cell r="EQ96" t="str">
            <v>サン・マルタン（フランス領）</v>
          </cell>
          <cell r="MQ96" t="str">
            <v>サン・マルタン（フランス領）</v>
          </cell>
        </row>
        <row r="97">
          <cell r="EQ97" t="str">
            <v>シエラレオネ</v>
          </cell>
          <cell r="MQ97" t="str">
            <v>シエラレオネ</v>
          </cell>
        </row>
        <row r="98">
          <cell r="EQ98" t="str">
            <v>ジブチ</v>
          </cell>
          <cell r="MQ98" t="str">
            <v>ジブチ</v>
          </cell>
        </row>
        <row r="99">
          <cell r="EQ99" t="str">
            <v>ジブラルタル</v>
          </cell>
          <cell r="MQ99" t="str">
            <v>ジブラルタル</v>
          </cell>
        </row>
        <row r="100">
          <cell r="EQ100" t="str">
            <v>ジャージー</v>
          </cell>
          <cell r="MQ100" t="str">
            <v>ジャージー</v>
          </cell>
        </row>
        <row r="101">
          <cell r="EQ101" t="str">
            <v>ジャマイカ</v>
          </cell>
          <cell r="MQ101" t="str">
            <v>ジャマイカ</v>
          </cell>
        </row>
        <row r="102">
          <cell r="EQ102" t="str">
            <v>ジョージア</v>
          </cell>
          <cell r="MQ102" t="str">
            <v>ジョージア</v>
          </cell>
        </row>
        <row r="103">
          <cell r="EQ103" t="str">
            <v>シリア・アラブ共和国</v>
          </cell>
          <cell r="MQ103" t="str">
            <v>シリア・アラブ共和国</v>
          </cell>
        </row>
        <row r="104">
          <cell r="EQ104" t="str">
            <v>シンガポール</v>
          </cell>
          <cell r="MQ104" t="str">
            <v>シンガポール</v>
          </cell>
        </row>
        <row r="105">
          <cell r="EQ105" t="str">
            <v>シント・マールテン（オランダ領）</v>
          </cell>
          <cell r="MQ105" t="str">
            <v>シント・マールテン（オランダ領）</v>
          </cell>
        </row>
        <row r="106">
          <cell r="EQ106" t="str">
            <v>ジンバブエ</v>
          </cell>
          <cell r="MQ106" t="str">
            <v>ジンバブエ</v>
          </cell>
        </row>
        <row r="107">
          <cell r="EQ107" t="str">
            <v>スイス</v>
          </cell>
          <cell r="MQ107" t="str">
            <v>スイス</v>
          </cell>
        </row>
        <row r="108">
          <cell r="EQ108" t="str">
            <v>スウェーデン</v>
          </cell>
          <cell r="MQ108" t="str">
            <v>スウェーデン</v>
          </cell>
        </row>
        <row r="109">
          <cell r="EQ109" t="str">
            <v>スーダン</v>
          </cell>
          <cell r="MQ109" t="str">
            <v>スーダン</v>
          </cell>
        </row>
        <row r="110">
          <cell r="EQ110" t="str">
            <v>スヴァールバル諸島およびヤンマイエン島</v>
          </cell>
          <cell r="MQ110" t="str">
            <v>スヴァールバル諸島およびヤンマイエン島</v>
          </cell>
        </row>
        <row r="111">
          <cell r="EQ111" t="str">
            <v>スペイン</v>
          </cell>
          <cell r="MQ111" t="str">
            <v>スペイン</v>
          </cell>
        </row>
        <row r="112">
          <cell r="EQ112" t="str">
            <v>スリナム</v>
          </cell>
          <cell r="MQ112" t="str">
            <v>スリナム</v>
          </cell>
        </row>
        <row r="113">
          <cell r="EQ113" t="str">
            <v>スリランカ</v>
          </cell>
          <cell r="MQ113" t="str">
            <v>スリランカ</v>
          </cell>
        </row>
        <row r="114">
          <cell r="EQ114" t="str">
            <v>スロバキア</v>
          </cell>
          <cell r="MQ114" t="str">
            <v>スロバキア</v>
          </cell>
        </row>
        <row r="115">
          <cell r="EQ115" t="str">
            <v>スロベニア</v>
          </cell>
          <cell r="MQ115" t="str">
            <v>スロベニア</v>
          </cell>
        </row>
        <row r="116">
          <cell r="EQ116" t="str">
            <v>スワジランド</v>
          </cell>
          <cell r="MQ116" t="str">
            <v>スワジランド</v>
          </cell>
        </row>
        <row r="117">
          <cell r="EQ117" t="str">
            <v>セーシェル</v>
          </cell>
          <cell r="MQ117" t="str">
            <v>セーシェル</v>
          </cell>
        </row>
        <row r="118">
          <cell r="EQ118" t="str">
            <v>赤道ギニア</v>
          </cell>
          <cell r="MQ118" t="str">
            <v>赤道ギニア</v>
          </cell>
        </row>
        <row r="119">
          <cell r="EQ119" t="str">
            <v>セネガル</v>
          </cell>
          <cell r="MQ119" t="str">
            <v>セネガル</v>
          </cell>
        </row>
        <row r="120">
          <cell r="EQ120" t="str">
            <v>セルビア</v>
          </cell>
          <cell r="MQ120" t="str">
            <v>セルビア</v>
          </cell>
        </row>
        <row r="121">
          <cell r="EQ121" t="str">
            <v>セントクリストファー・ネイビス</v>
          </cell>
          <cell r="MQ121" t="str">
            <v>セントクリストファー・ネイビス</v>
          </cell>
        </row>
        <row r="122">
          <cell r="EQ122" t="str">
            <v>セントビンセントおよびグレナディーン諸島</v>
          </cell>
          <cell r="MQ122" t="str">
            <v>セントビンセントおよびグレナディーン諸島</v>
          </cell>
        </row>
        <row r="123">
          <cell r="EQ123" t="str">
            <v>セントヘレナ・アセンションおよびトリスタンダクーニャ</v>
          </cell>
          <cell r="MQ123" t="str">
            <v>セントヘレナ・アセンションおよびトリスタンダクーニャ</v>
          </cell>
        </row>
        <row r="124">
          <cell r="EQ124" t="str">
            <v>セントルシア</v>
          </cell>
          <cell r="MQ124" t="str">
            <v>セントルシア</v>
          </cell>
        </row>
        <row r="125">
          <cell r="EQ125" t="str">
            <v>ソマリア</v>
          </cell>
          <cell r="MQ125" t="str">
            <v>ソマリア</v>
          </cell>
        </row>
        <row r="126">
          <cell r="EQ126" t="str">
            <v>ソロモン諸島</v>
          </cell>
          <cell r="MQ126" t="str">
            <v>ソロモン諸島</v>
          </cell>
        </row>
        <row r="127">
          <cell r="EQ127" t="str">
            <v>タークス・カイコス諸島</v>
          </cell>
          <cell r="MQ127" t="str">
            <v>タークス・カイコス諸島</v>
          </cell>
        </row>
        <row r="128">
          <cell r="EQ128" t="str">
            <v>タイ</v>
          </cell>
          <cell r="MQ128" t="str">
            <v>タイ</v>
          </cell>
        </row>
        <row r="129">
          <cell r="EQ129" t="str">
            <v>大韓民国</v>
          </cell>
          <cell r="MQ129" t="str">
            <v>大韓民国</v>
          </cell>
        </row>
        <row r="130">
          <cell r="EQ130" t="str">
            <v>台湾</v>
          </cell>
          <cell r="MQ130" t="str">
            <v>台湾</v>
          </cell>
        </row>
        <row r="131">
          <cell r="EQ131" t="str">
            <v>タジキスタン</v>
          </cell>
          <cell r="MQ131" t="str">
            <v>タジキスタン</v>
          </cell>
        </row>
        <row r="132">
          <cell r="EQ132" t="str">
            <v>タンザニア</v>
          </cell>
          <cell r="MQ132" t="str">
            <v>タンザニア</v>
          </cell>
        </row>
        <row r="133">
          <cell r="EQ133" t="str">
            <v>チェコ</v>
          </cell>
          <cell r="MQ133" t="str">
            <v>チェコ</v>
          </cell>
        </row>
        <row r="134">
          <cell r="EQ134" t="str">
            <v>チャド</v>
          </cell>
          <cell r="MQ134" t="str">
            <v>チャド</v>
          </cell>
        </row>
        <row r="135">
          <cell r="EQ135" t="str">
            <v>中央アフリカ共和国</v>
          </cell>
          <cell r="MQ135" t="str">
            <v>中央アフリカ共和国</v>
          </cell>
        </row>
        <row r="136">
          <cell r="EQ136" t="str">
            <v>中華人民共和国</v>
          </cell>
          <cell r="MQ136" t="str">
            <v>中華人民共和国</v>
          </cell>
        </row>
        <row r="137">
          <cell r="EQ137" t="str">
            <v>チュニジア</v>
          </cell>
          <cell r="MQ137" t="str">
            <v>チュニジア</v>
          </cell>
        </row>
        <row r="138">
          <cell r="EQ138" t="str">
            <v>朝鮮籍</v>
          </cell>
          <cell r="MQ138" t="str">
            <v>朝鮮籍</v>
          </cell>
        </row>
        <row r="139">
          <cell r="EQ139" t="str">
            <v>朝鮮民主主義人民共和国</v>
          </cell>
          <cell r="MQ139" t="str">
            <v>朝鮮民主主義人民共和国</v>
          </cell>
        </row>
        <row r="140">
          <cell r="EQ140" t="str">
            <v>チリ</v>
          </cell>
          <cell r="MQ140" t="str">
            <v>チリ</v>
          </cell>
        </row>
        <row r="141">
          <cell r="EQ141" t="str">
            <v>ツバル</v>
          </cell>
          <cell r="MQ141" t="str">
            <v>ツバル</v>
          </cell>
        </row>
        <row r="142">
          <cell r="EQ142" t="str">
            <v>デンマーク</v>
          </cell>
          <cell r="MQ142" t="str">
            <v>デンマーク</v>
          </cell>
        </row>
        <row r="143">
          <cell r="EQ143" t="str">
            <v>ドイツ</v>
          </cell>
          <cell r="MQ143" t="str">
            <v>ドイツ</v>
          </cell>
        </row>
        <row r="144">
          <cell r="EQ144" t="str">
            <v>トーゴ</v>
          </cell>
          <cell r="MQ144" t="str">
            <v>トーゴ</v>
          </cell>
        </row>
        <row r="145">
          <cell r="EQ145" t="str">
            <v>トケラウ</v>
          </cell>
          <cell r="MQ145" t="str">
            <v>トケラウ</v>
          </cell>
        </row>
        <row r="146">
          <cell r="EQ146" t="str">
            <v>ドミニカ共和国</v>
          </cell>
          <cell r="MQ146" t="str">
            <v>ドミニカ共和国</v>
          </cell>
        </row>
        <row r="147">
          <cell r="EQ147" t="str">
            <v>ドミニカ国</v>
          </cell>
          <cell r="MQ147" t="str">
            <v>ドミニカ国</v>
          </cell>
        </row>
        <row r="148">
          <cell r="EQ148" t="str">
            <v>トリニダード・トバゴ</v>
          </cell>
          <cell r="MQ148" t="str">
            <v>トリニダード・トバゴ</v>
          </cell>
        </row>
        <row r="149">
          <cell r="EQ149" t="str">
            <v>トルクメニスタン</v>
          </cell>
          <cell r="MQ149" t="str">
            <v>トルクメニスタン</v>
          </cell>
        </row>
        <row r="150">
          <cell r="EQ150" t="str">
            <v>トルコ</v>
          </cell>
          <cell r="MQ150" t="str">
            <v>トルコ</v>
          </cell>
        </row>
        <row r="151">
          <cell r="EQ151" t="str">
            <v>トンガ</v>
          </cell>
          <cell r="MQ151" t="str">
            <v>トンガ</v>
          </cell>
        </row>
        <row r="152">
          <cell r="EQ152" t="str">
            <v>ナイジェリア</v>
          </cell>
          <cell r="MQ152" t="str">
            <v>ナイジェリア</v>
          </cell>
        </row>
        <row r="153">
          <cell r="EQ153" t="str">
            <v>ナウル</v>
          </cell>
          <cell r="MQ153" t="str">
            <v>ナウル</v>
          </cell>
        </row>
        <row r="154">
          <cell r="EQ154" t="str">
            <v>ナミビア</v>
          </cell>
          <cell r="MQ154" t="str">
            <v>ナミビア</v>
          </cell>
        </row>
        <row r="155">
          <cell r="EQ155" t="str">
            <v>南極</v>
          </cell>
          <cell r="MQ155" t="str">
            <v>南極</v>
          </cell>
        </row>
        <row r="156">
          <cell r="EQ156" t="str">
            <v>ニウエ</v>
          </cell>
          <cell r="MQ156" t="str">
            <v>ニウエ</v>
          </cell>
        </row>
        <row r="157">
          <cell r="EQ157" t="str">
            <v>ニカラグア</v>
          </cell>
          <cell r="MQ157" t="str">
            <v>ニカラグア</v>
          </cell>
        </row>
        <row r="158">
          <cell r="EQ158" t="str">
            <v>ニジェール</v>
          </cell>
          <cell r="MQ158" t="str">
            <v>ニジェール</v>
          </cell>
        </row>
        <row r="159">
          <cell r="EQ159" t="str">
            <v>西サハラ</v>
          </cell>
          <cell r="MQ159" t="str">
            <v>西サハラ</v>
          </cell>
        </row>
        <row r="160">
          <cell r="EQ160" t="str">
            <v>ニューカレドニア</v>
          </cell>
          <cell r="MQ160" t="str">
            <v>ニューカレドニア</v>
          </cell>
        </row>
        <row r="161">
          <cell r="EQ161" t="str">
            <v>ニュージーランド</v>
          </cell>
          <cell r="MQ161" t="str">
            <v>ニュージーランド</v>
          </cell>
        </row>
        <row r="162">
          <cell r="EQ162" t="str">
            <v>ネパール</v>
          </cell>
          <cell r="MQ162" t="str">
            <v>ネパール</v>
          </cell>
        </row>
        <row r="163">
          <cell r="EQ163" t="str">
            <v>ノーフォーク島</v>
          </cell>
          <cell r="MQ163" t="str">
            <v>ノーフォーク島</v>
          </cell>
        </row>
        <row r="164">
          <cell r="EQ164" t="str">
            <v>ノルウェー</v>
          </cell>
          <cell r="MQ164" t="str">
            <v>ノルウェー</v>
          </cell>
        </row>
        <row r="165">
          <cell r="EQ165" t="str">
            <v>ハード島とマクドナルド諸島</v>
          </cell>
          <cell r="MQ165" t="str">
            <v>ハード島とマクドナルド諸島</v>
          </cell>
        </row>
        <row r="166">
          <cell r="EQ166" t="str">
            <v>バーレーン</v>
          </cell>
          <cell r="MQ166" t="str">
            <v>バーレーン</v>
          </cell>
        </row>
        <row r="167">
          <cell r="EQ167" t="str">
            <v>ハイチ</v>
          </cell>
          <cell r="MQ167" t="str">
            <v>ハイチ</v>
          </cell>
        </row>
        <row r="168">
          <cell r="EQ168" t="str">
            <v>パキスタン</v>
          </cell>
          <cell r="MQ168" t="str">
            <v>パキスタン</v>
          </cell>
        </row>
        <row r="169">
          <cell r="EQ169" t="str">
            <v>バチカン市国</v>
          </cell>
          <cell r="MQ169" t="str">
            <v>バチカン市国</v>
          </cell>
        </row>
        <row r="170">
          <cell r="EQ170" t="str">
            <v>パナマ</v>
          </cell>
          <cell r="MQ170" t="str">
            <v>パナマ</v>
          </cell>
        </row>
        <row r="171">
          <cell r="EQ171" t="str">
            <v>バヌアツ</v>
          </cell>
          <cell r="MQ171" t="str">
            <v>バヌアツ</v>
          </cell>
        </row>
        <row r="172">
          <cell r="EQ172" t="str">
            <v>バハマ</v>
          </cell>
          <cell r="MQ172" t="str">
            <v>バハマ</v>
          </cell>
        </row>
        <row r="173">
          <cell r="EQ173" t="str">
            <v>パプアニューギニア</v>
          </cell>
          <cell r="MQ173" t="str">
            <v>パプアニューギニア</v>
          </cell>
        </row>
        <row r="174">
          <cell r="EQ174" t="str">
            <v>バミューダ</v>
          </cell>
          <cell r="MQ174" t="str">
            <v>バミューダ</v>
          </cell>
        </row>
        <row r="175">
          <cell r="EQ175" t="str">
            <v>パラオ</v>
          </cell>
          <cell r="MQ175" t="str">
            <v>パラオ</v>
          </cell>
        </row>
        <row r="176">
          <cell r="EQ176" t="str">
            <v>パラグアイ</v>
          </cell>
          <cell r="MQ176" t="str">
            <v>パラグアイ</v>
          </cell>
        </row>
        <row r="177">
          <cell r="EQ177" t="str">
            <v>バルバドス</v>
          </cell>
          <cell r="MQ177" t="str">
            <v>バルバドス</v>
          </cell>
        </row>
        <row r="178">
          <cell r="EQ178" t="str">
            <v>パレスチナ</v>
          </cell>
          <cell r="MQ178" t="str">
            <v>パレスチナ</v>
          </cell>
        </row>
        <row r="179">
          <cell r="EQ179" t="str">
            <v>ハンガリー</v>
          </cell>
          <cell r="MQ179" t="str">
            <v>ハンガリー</v>
          </cell>
        </row>
        <row r="180">
          <cell r="EQ180" t="str">
            <v>バングラデシュ</v>
          </cell>
          <cell r="MQ180" t="str">
            <v>バングラデシュ</v>
          </cell>
        </row>
        <row r="181">
          <cell r="EQ181" t="str">
            <v>東ティモール</v>
          </cell>
          <cell r="MQ181" t="str">
            <v>東ティモール</v>
          </cell>
        </row>
        <row r="182">
          <cell r="EQ182" t="str">
            <v>ピトケアン</v>
          </cell>
          <cell r="MQ182" t="str">
            <v>ピトケアン</v>
          </cell>
        </row>
        <row r="183">
          <cell r="EQ183" t="str">
            <v>フィジー</v>
          </cell>
          <cell r="MQ183" t="str">
            <v>フィジー</v>
          </cell>
        </row>
        <row r="184">
          <cell r="EQ184" t="str">
            <v>フィリピン</v>
          </cell>
          <cell r="MQ184" t="str">
            <v>フィリピン</v>
          </cell>
        </row>
        <row r="185">
          <cell r="EQ185" t="str">
            <v>フィンランド</v>
          </cell>
          <cell r="MQ185" t="str">
            <v>フィンランド</v>
          </cell>
        </row>
        <row r="186">
          <cell r="EQ186" t="str">
            <v>ブータン</v>
          </cell>
          <cell r="MQ186" t="str">
            <v>ブータン</v>
          </cell>
        </row>
        <row r="187">
          <cell r="EQ187" t="str">
            <v>ブーベ島</v>
          </cell>
          <cell r="MQ187" t="str">
            <v>ブーベ島</v>
          </cell>
        </row>
        <row r="188">
          <cell r="EQ188" t="str">
            <v>プエルトリコ</v>
          </cell>
          <cell r="MQ188" t="str">
            <v>プエルトリコ</v>
          </cell>
        </row>
        <row r="189">
          <cell r="EQ189" t="str">
            <v>フェロー諸島</v>
          </cell>
          <cell r="MQ189" t="str">
            <v>フェロー諸島</v>
          </cell>
        </row>
        <row r="190">
          <cell r="EQ190" t="str">
            <v>フォークランド（マルビナス）諸島</v>
          </cell>
          <cell r="MQ190" t="str">
            <v>フォークランド（マルビナス）諸島</v>
          </cell>
        </row>
        <row r="191">
          <cell r="EQ191" t="str">
            <v>ブラジル</v>
          </cell>
          <cell r="MQ191" t="str">
            <v>ブラジル</v>
          </cell>
        </row>
        <row r="192">
          <cell r="EQ192" t="str">
            <v>フランス</v>
          </cell>
          <cell r="MQ192" t="str">
            <v>フランス</v>
          </cell>
        </row>
        <row r="193">
          <cell r="EQ193" t="str">
            <v>フランス領ギアナ</v>
          </cell>
          <cell r="MQ193" t="str">
            <v>フランス領ギアナ</v>
          </cell>
        </row>
        <row r="194">
          <cell r="EQ194" t="str">
            <v>フランス領ポリネシア</v>
          </cell>
          <cell r="MQ194" t="str">
            <v>フランス領ポリネシア</v>
          </cell>
        </row>
        <row r="195">
          <cell r="EQ195" t="str">
            <v>フランス領南方・南極地域</v>
          </cell>
          <cell r="MQ195" t="str">
            <v>フランス領南方・南極地域</v>
          </cell>
        </row>
        <row r="196">
          <cell r="EQ196" t="str">
            <v>ブルガリア</v>
          </cell>
          <cell r="MQ196" t="str">
            <v>ブルガリア</v>
          </cell>
        </row>
        <row r="197">
          <cell r="EQ197" t="str">
            <v>ブルキナファソ</v>
          </cell>
          <cell r="MQ197" t="str">
            <v>ブルキナファソ</v>
          </cell>
        </row>
        <row r="198">
          <cell r="EQ198" t="str">
            <v>ブルネイ・ダルサラーム</v>
          </cell>
          <cell r="MQ198" t="str">
            <v>ブルネイ・ダルサラーム</v>
          </cell>
        </row>
        <row r="199">
          <cell r="EQ199" t="str">
            <v>ブルンジ</v>
          </cell>
          <cell r="MQ199" t="str">
            <v>ブルンジ</v>
          </cell>
        </row>
        <row r="200">
          <cell r="EQ200" t="str">
            <v>ベトナム</v>
          </cell>
          <cell r="MQ200" t="str">
            <v>ベトナム</v>
          </cell>
        </row>
        <row r="201">
          <cell r="EQ201" t="str">
            <v>ベナン</v>
          </cell>
          <cell r="MQ201" t="str">
            <v>ベナン</v>
          </cell>
        </row>
        <row r="202">
          <cell r="EQ202" t="str">
            <v>ベネズエラ・ボリバル共和国</v>
          </cell>
          <cell r="MQ202" t="str">
            <v>ベネズエラ・ボリバル共和国</v>
          </cell>
        </row>
        <row r="203">
          <cell r="EQ203" t="str">
            <v>ベラルーシ</v>
          </cell>
          <cell r="MQ203" t="str">
            <v>ベラルーシ</v>
          </cell>
        </row>
        <row r="204">
          <cell r="EQ204" t="str">
            <v>ベリーズ</v>
          </cell>
          <cell r="MQ204" t="str">
            <v>ベリーズ</v>
          </cell>
        </row>
        <row r="205">
          <cell r="EQ205" t="str">
            <v>ペルー</v>
          </cell>
          <cell r="MQ205" t="str">
            <v>ペルー</v>
          </cell>
        </row>
        <row r="206">
          <cell r="EQ206" t="str">
            <v>ベルギー</v>
          </cell>
          <cell r="MQ206" t="str">
            <v>ベルギー</v>
          </cell>
        </row>
        <row r="207">
          <cell r="EQ207" t="str">
            <v>ポーランド</v>
          </cell>
          <cell r="MQ207" t="str">
            <v>ポーランド</v>
          </cell>
        </row>
        <row r="208">
          <cell r="EQ208" t="str">
            <v>ボスニア・ヘルツェゴビナ</v>
          </cell>
          <cell r="MQ208" t="str">
            <v>ボスニア・ヘルツェゴビナ</v>
          </cell>
        </row>
        <row r="209">
          <cell r="EQ209" t="str">
            <v>ボツワナ</v>
          </cell>
          <cell r="MQ209" t="str">
            <v>ボツワナ</v>
          </cell>
        </row>
        <row r="210">
          <cell r="EQ210" t="str">
            <v>ボネール、シント・ユースタティウスおよびサバ</v>
          </cell>
          <cell r="MQ210" t="str">
            <v>ボネール、シント・ユースタティウスおよびサバ</v>
          </cell>
        </row>
        <row r="211">
          <cell r="EQ211" t="str">
            <v>ボリビア多民族国</v>
          </cell>
          <cell r="MQ211" t="str">
            <v>ボリビア多民族国</v>
          </cell>
        </row>
        <row r="212">
          <cell r="EQ212" t="str">
            <v>ポルトガル</v>
          </cell>
          <cell r="MQ212" t="str">
            <v>ポルトガル</v>
          </cell>
        </row>
        <row r="213">
          <cell r="EQ213" t="str">
            <v>香港</v>
          </cell>
          <cell r="MQ213" t="str">
            <v>香港</v>
          </cell>
        </row>
        <row r="214">
          <cell r="EQ214" t="str">
            <v>ホンジュラス</v>
          </cell>
          <cell r="MQ214" t="str">
            <v>ホンジュラス</v>
          </cell>
        </row>
        <row r="215">
          <cell r="EQ215" t="str">
            <v>マーシャル諸島</v>
          </cell>
          <cell r="MQ215" t="str">
            <v>マーシャル諸島</v>
          </cell>
        </row>
        <row r="216">
          <cell r="EQ216" t="str">
            <v>マカオ</v>
          </cell>
          <cell r="MQ216" t="str">
            <v>マカオ</v>
          </cell>
        </row>
        <row r="217">
          <cell r="EQ217" t="str">
            <v>マケドニア旧ユーゴスラビア共和国</v>
          </cell>
          <cell r="MQ217" t="str">
            <v>マケドニア旧ユーゴスラビア共和国</v>
          </cell>
        </row>
        <row r="218">
          <cell r="EQ218" t="str">
            <v>マダガスカル</v>
          </cell>
          <cell r="MQ218" t="str">
            <v>マダガスカル</v>
          </cell>
        </row>
        <row r="219">
          <cell r="EQ219" t="str">
            <v>マヨット</v>
          </cell>
          <cell r="MQ219" t="str">
            <v>マヨット</v>
          </cell>
        </row>
        <row r="220">
          <cell r="EQ220" t="str">
            <v>マラウイ</v>
          </cell>
          <cell r="MQ220" t="str">
            <v>マラウイ</v>
          </cell>
        </row>
        <row r="221">
          <cell r="EQ221" t="str">
            <v>マリ</v>
          </cell>
          <cell r="MQ221" t="str">
            <v>マリ</v>
          </cell>
        </row>
        <row r="222">
          <cell r="EQ222" t="str">
            <v>マルタ</v>
          </cell>
          <cell r="MQ222" t="str">
            <v>マルタ</v>
          </cell>
        </row>
        <row r="223">
          <cell r="EQ223" t="str">
            <v>マルティニーク</v>
          </cell>
          <cell r="MQ223" t="str">
            <v>マルティニーク</v>
          </cell>
        </row>
        <row r="224">
          <cell r="EQ224" t="str">
            <v>マレーシア</v>
          </cell>
          <cell r="MQ224" t="str">
            <v>マレーシア</v>
          </cell>
        </row>
        <row r="225">
          <cell r="EQ225" t="str">
            <v>マン島</v>
          </cell>
          <cell r="MQ225" t="str">
            <v>マン島</v>
          </cell>
        </row>
        <row r="226">
          <cell r="EQ226" t="str">
            <v>ミクロネシア連邦</v>
          </cell>
          <cell r="MQ226" t="str">
            <v>ミクロネシア連邦</v>
          </cell>
        </row>
        <row r="227">
          <cell r="EQ227" t="str">
            <v>南アフリカ</v>
          </cell>
          <cell r="MQ227" t="str">
            <v>南アフリカ</v>
          </cell>
        </row>
        <row r="228">
          <cell r="EQ228" t="str">
            <v>南スーダン</v>
          </cell>
          <cell r="MQ228" t="str">
            <v>南スーダン</v>
          </cell>
        </row>
        <row r="229">
          <cell r="EQ229" t="str">
            <v>ミャンマー</v>
          </cell>
          <cell r="MQ229" t="str">
            <v>ミャンマー</v>
          </cell>
        </row>
        <row r="230">
          <cell r="EQ230" t="str">
            <v>メキシコ</v>
          </cell>
          <cell r="MQ230" t="str">
            <v>メキシコ</v>
          </cell>
        </row>
        <row r="231">
          <cell r="EQ231" t="str">
            <v>モーリシャス</v>
          </cell>
          <cell r="MQ231" t="str">
            <v>モーリシャス</v>
          </cell>
        </row>
        <row r="232">
          <cell r="EQ232" t="str">
            <v>モーリタニア</v>
          </cell>
          <cell r="MQ232" t="str">
            <v>モーリタニア</v>
          </cell>
        </row>
        <row r="233">
          <cell r="EQ233" t="str">
            <v>モザンビーク</v>
          </cell>
          <cell r="MQ233" t="str">
            <v>モザンビーク</v>
          </cell>
        </row>
        <row r="234">
          <cell r="EQ234" t="str">
            <v>モナコ</v>
          </cell>
          <cell r="MQ234" t="str">
            <v>モナコ</v>
          </cell>
        </row>
        <row r="235">
          <cell r="EQ235" t="str">
            <v>モルディブ</v>
          </cell>
          <cell r="MQ235" t="str">
            <v>モルディブ</v>
          </cell>
        </row>
        <row r="236">
          <cell r="EQ236" t="str">
            <v>モルドバ共和国</v>
          </cell>
          <cell r="MQ236" t="str">
            <v>モルドバ共和国</v>
          </cell>
        </row>
        <row r="237">
          <cell r="EQ237" t="str">
            <v>モロッコ</v>
          </cell>
          <cell r="MQ237" t="str">
            <v>モロッコ</v>
          </cell>
        </row>
        <row r="238">
          <cell r="EQ238" t="str">
            <v>モンゴル</v>
          </cell>
          <cell r="MQ238" t="str">
            <v>モンゴル</v>
          </cell>
        </row>
        <row r="239">
          <cell r="EQ239" t="str">
            <v>モンテネグロ</v>
          </cell>
          <cell r="MQ239" t="str">
            <v>モンテネグロ</v>
          </cell>
        </row>
        <row r="240">
          <cell r="EQ240" t="str">
            <v>モントセラト</v>
          </cell>
          <cell r="MQ240" t="str">
            <v>モントセラト</v>
          </cell>
        </row>
        <row r="241">
          <cell r="EQ241" t="str">
            <v>ヨルダン</v>
          </cell>
          <cell r="MQ241" t="str">
            <v>ヨルダン</v>
          </cell>
        </row>
        <row r="242">
          <cell r="EQ242" t="str">
            <v>ラオス人民民主共和国</v>
          </cell>
          <cell r="MQ242" t="str">
            <v>ラオス人民民主共和国</v>
          </cell>
        </row>
        <row r="243">
          <cell r="EQ243" t="str">
            <v>ラトビア</v>
          </cell>
          <cell r="MQ243" t="str">
            <v>ラトビア</v>
          </cell>
        </row>
        <row r="244">
          <cell r="EQ244" t="str">
            <v>リトアニア</v>
          </cell>
          <cell r="MQ244" t="str">
            <v>リトアニア</v>
          </cell>
        </row>
        <row r="245">
          <cell r="EQ245" t="str">
            <v>リビア</v>
          </cell>
          <cell r="MQ245" t="str">
            <v>リビア</v>
          </cell>
        </row>
        <row r="246">
          <cell r="EQ246" t="str">
            <v>リヒテンシュタイン</v>
          </cell>
          <cell r="MQ246" t="str">
            <v>リヒテンシュタイン</v>
          </cell>
        </row>
        <row r="247">
          <cell r="EQ247" t="str">
            <v>リベリア</v>
          </cell>
          <cell r="MQ247" t="str">
            <v>リベリア</v>
          </cell>
        </row>
        <row r="248">
          <cell r="EQ248" t="str">
            <v>ルーマニア</v>
          </cell>
          <cell r="MQ248" t="str">
            <v>ルーマニア</v>
          </cell>
        </row>
        <row r="249">
          <cell r="EQ249" t="str">
            <v>ルクセンブルク</v>
          </cell>
          <cell r="MQ249" t="str">
            <v>ルクセンブルク</v>
          </cell>
        </row>
        <row r="250">
          <cell r="EQ250" t="str">
            <v>ルワンダ</v>
          </cell>
          <cell r="MQ250" t="str">
            <v>ルワンダ</v>
          </cell>
        </row>
        <row r="251">
          <cell r="EQ251" t="str">
            <v>レソト</v>
          </cell>
          <cell r="MQ251" t="str">
            <v>レソト</v>
          </cell>
        </row>
        <row r="252">
          <cell r="EQ252" t="str">
            <v>レバノン</v>
          </cell>
          <cell r="MQ252" t="str">
            <v>レバノン</v>
          </cell>
        </row>
        <row r="253">
          <cell r="EQ253" t="str">
            <v>レユニオン</v>
          </cell>
          <cell r="MQ253" t="str">
            <v>レユニオン</v>
          </cell>
        </row>
        <row r="254">
          <cell r="EQ254" t="str">
            <v>ロシア連邦</v>
          </cell>
          <cell r="MQ254" t="str">
            <v>ロシア連邦</v>
          </cell>
        </row>
        <row r="255">
          <cell r="EQ255" t="str">
            <v>その他</v>
          </cell>
          <cell r="MQ255" t="str">
            <v>その他</v>
          </cell>
        </row>
        <row r="256">
          <cell r="MQ256" t="str">
            <v>非該当</v>
          </cell>
        </row>
      </sheetData>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61F95B-65B3-4C29-9DC3-43629328ECDF}" name="利用目的2" displayName="利用目的2" ref="AH1:CB1048576" totalsRowShown="0" headerRowDxfId="536" dataDxfId="535">
  <autoFilter ref="AH1:CB1048576" xr:uid="{00000000-0009-0000-0100-000001000000}"/>
  <tableColumns count="47">
    <tableColumn id="29" xr3:uid="{FE378B4E-B1DF-48DF-8A4F-200E95F4D152}" name="利用分類" dataDxfId="534"/>
    <tableColumn id="30" xr3:uid="{CD6CA944-1558-462A-83F0-04595932B83C}" name="住宅「自用」" dataDxfId="533"/>
    <tableColumn id="31" xr3:uid="{4189D99E-4508-43BC-838E-1DC4F689682D}" name="住宅「賃貸」" dataDxfId="532"/>
    <tableColumn id="32" xr3:uid="{476761B9-3FAC-4D59-9EF8-BEC8F16F8985}" name="住宅「販売」" dataDxfId="531"/>
    <tableColumn id="33" xr3:uid="{E788C8E6-57F1-4D5E-B342-ECF8DD1DC290}" name="商業施設「自用」" dataDxfId="530"/>
    <tableColumn id="34" xr3:uid="{5F7DE2D6-8D92-410B-87F1-79F09011369E}" name="商業施設「賃貸」" dataDxfId="529"/>
    <tableColumn id="35" xr3:uid="{4F343FFD-6551-4DEF-8F29-E874F152AC56}" name="商業施設「販売」" dataDxfId="528"/>
    <tableColumn id="36" xr3:uid="{05BD12B0-3FA2-4A8A-9A73-0F4BBD9FA66C}" name="生産施設" dataDxfId="527"/>
    <tableColumn id="37" xr3:uid="{5DF525D9-B554-4F1F-B181-FB052F07D89B}" name="レクリエーション施設" dataDxfId="526"/>
    <tableColumn id="38" xr3:uid="{4BA5FFCE-7E1C-4B43-BD31-5F652D643119}" name="ゴルフ場" dataDxfId="525"/>
    <tableColumn id="39" xr3:uid="{3E4C3E72-87D3-45D3-B3AB-AE83EC6AEE39}" name="別荘「自用」" dataDxfId="524"/>
    <tableColumn id="40" xr3:uid="{0F412769-FD4E-4E9F-B647-CAFA6232DAA7}" name="別荘「賃貸」" dataDxfId="523"/>
    <tableColumn id="41" xr3:uid="{75212B1C-07B3-450E-8391-0BF9985475F9}" name="別荘「販売」" dataDxfId="522"/>
    <tableColumn id="42" xr3:uid="{FFE71767-3BFB-4301-B823-B7BDF581604B}" name="林業" dataDxfId="521"/>
    <tableColumn id="43" xr3:uid="{29D45AE4-0D18-40E9-A897-E0D009F4F8C5}" name="農業・畜産業・水産業" dataDxfId="520"/>
    <tableColumn id="44" xr3:uid="{D41CBB21-A5A6-41ED-8545-A41A6B80F48A}" name="駐車場" dataDxfId="519"/>
    <tableColumn id="45" xr3:uid="{89A55F41-6C62-41CF-ACF7-F8D05E6BD96C}" name="病院等その他の利用目的" dataDxfId="518"/>
    <tableColumn id="46" xr3:uid="{70B389F9-A29B-41DA-BF16-1A9AF01B3F7D}" name="資産保有・転売等目的" dataDxfId="517"/>
    <tableColumn id="47" xr3:uid="{FB655271-6889-4DC0-B850-C19FA91589FF}" name="その他" dataDxfId="516"/>
    <tableColumn id="1" xr3:uid="{3CDCFCC9-6E5B-4B26-BAC6-592C8362789C}" name="利用目的" dataDxfId="515"/>
    <tableColumn id="2" xr3:uid="{6FA73DB9-7176-43F7-8173-E88616F82876}" name="業務施設_構造" dataDxfId="514"/>
    <tableColumn id="3" xr3:uid="{5D1C1B11-8C9F-48E6-8427-E1D2151764C7}" name="生産施設_構造" dataDxfId="513"/>
    <tableColumn id="4" xr3:uid="{01538097-EFFE-4011-8100-38D8697F07FC}" name="物流倉庫_構造" dataDxfId="512"/>
    <tableColumn id="5" xr3:uid="{62FC8A52-26D6-45A6-8454-B88B7888AB39}" name="地下駐車_構造" dataDxfId="511"/>
    <tableColumn id="6" xr3:uid="{2E781233-2858-409A-BE10-154CFA08CC71}" name="指定以外_構造" dataDxfId="510"/>
    <tableColumn id="7" xr3:uid="{6D1A9EE8-9DEC-4918-A254-BAFDADAE3742}" name="棟数築年" dataDxfId="509"/>
    <tableColumn id="8" xr3:uid="{4A3CDFF1-2A24-448A-A2D2-57A95630518C}" name="戸建面積" dataDxfId="508"/>
    <tableColumn id="9" xr3:uid="{333C8C57-8277-4EE5-AC11-59EF2D56C509}" name="共同面積" dataDxfId="507"/>
    <tableColumn id="10" xr3:uid="{B7BA3691-49B8-407B-A684-FB71DA50559F}" name="貸付面積" dataDxfId="506"/>
    <tableColumn id="11" xr3:uid="{ABEBFCD0-C935-4E99-85D9-1599A27B75A8}" name="建物面積" dataDxfId="505"/>
    <tableColumn id="12" xr3:uid="{BE7F7523-63DF-46EC-B291-548BE70D3435}" name="土地面積" dataDxfId="504"/>
    <tableColumn id="13" xr3:uid="{D331997C-0D2C-4579-85D8-B096A17DAFC7}" name="貸付期間" dataDxfId="503"/>
    <tableColumn id="14" xr3:uid="{67BA39D1-77BE-490B-8EDD-C72D791630CA}" name="平均価格" dataDxfId="502"/>
    <tableColumn id="15" xr3:uid="{7AE02D61-BFBE-4A1B-AF1A-88295367A022}" name="月額賃料" dataDxfId="501"/>
    <tableColumn id="16" xr3:uid="{B22FCE77-2442-4C64-9B71-714291406330}" name="土地地代" dataDxfId="500"/>
    <tableColumn id="17" xr3:uid="{2AB6B641-B3C3-42A4-BC50-EA9AC496D749}" name="建設費用" dataDxfId="499"/>
    <tableColumn id="18" xr3:uid="{A3440144-D091-4466-88DE-0BC40E16364B}" name="利回り等" dataDxfId="498"/>
    <tableColumn id="26" xr3:uid="{B6BC8D1C-93FC-480F-987E-F907998C3DD3}" name="土地現況" dataDxfId="497"/>
    <tableColumn id="27" xr3:uid="{16C90D65-1DF9-4C78-9C09-D6349130D84C}" name="工作物等" dataDxfId="496"/>
    <tableColumn id="28" xr3:uid="{87BB9357-59F1-46F5-9D5E-E59871EAA973}" name="構造階数" dataDxfId="495"/>
    <tableColumn id="23" xr3:uid="{2069A711-4EE9-4D4A-8D61-5F0216905647}" name="樹種本数" dataDxfId="494"/>
    <tableColumn id="24" xr3:uid="{3315F632-E968-40A9-938B-184935785D4A}" name="築年延床" dataDxfId="493"/>
    <tableColumn id="25" xr3:uid="{CF28ABB9-4F2E-4C64-A31F-0077334E7FA1}" name="樹齢面積" dataDxfId="492"/>
    <tableColumn id="20" xr3:uid="{D19690B5-00AD-4C44-B697-A00DB8B63335}" name="林業樹種" dataDxfId="491"/>
    <tableColumn id="21" xr3:uid="{344B580F-8149-4429-BFCB-9DB2682B1CD7}" name="林業本数" dataDxfId="490"/>
    <tableColumn id="22" xr3:uid="{1BCE61C6-423E-4796-9486-02AD46A660F4}" name="林業樹齢" dataDxfId="489"/>
    <tableColumn id="19" xr3:uid="{211504B6-3EDF-4ABA-ADFA-B1FCA0E0EB36}" name="林業面積" dataDxfId="48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5E126-73BA-41E5-809E-B75E2590453A}" name="選択町名" displayName="選択町名" ref="CF1:DW1048576" totalsRowShown="0" headerRowDxfId="487" dataDxfId="485" headerRowBorderDxfId="486" tableBorderDxfId="484" totalsRowBorderDxfId="483">
  <autoFilter ref="CF1:DW1048576" xr:uid="{00000000-0009-0000-0100-000002000000}"/>
  <tableColumns count="44">
    <tableColumn id="1" xr3:uid="{4A152C7C-CB64-4D46-9032-BEBAB180405F}" name="国名一覧" dataDxfId="482"/>
    <tableColumn id="17" xr3:uid="{296D62DB-95DA-4514-BA26-870F75741170}" name="都道府県" dataDxfId="481"/>
    <tableColumn id="16" xr3:uid="{5885D49B-F596-4264-97BE-D92E30B3B86E}" name="市区町村" dataDxfId="480"/>
    <tableColumn id="2" xr3:uid="{DD92C97E-4F30-46E1-BBEA-6CF48CCAEBE7}" name="横浜市鶴見区" dataDxfId="479"/>
    <tableColumn id="3" xr3:uid="{C51FEBF0-7525-419A-9782-B4C651FD7856}" name="横浜市神奈川区" dataDxfId="478"/>
    <tableColumn id="4" xr3:uid="{39C5A5CC-F938-4084-B12F-49FC042165A0}" name="横浜市西区" dataDxfId="477"/>
    <tableColumn id="5" xr3:uid="{4CB2D555-B7ED-4E5A-8F55-61093BD5F218}" name="横浜市中区" dataDxfId="476"/>
    <tableColumn id="6" xr3:uid="{66E916CC-0167-4895-A7C4-E451CC9EA563}" name="横浜市南区" dataDxfId="475"/>
    <tableColumn id="7" xr3:uid="{CEA9ABBE-4D36-451B-9D86-531196B7F914}" name="横浜市港南区" dataDxfId="474"/>
    <tableColumn id="8" xr3:uid="{D04E03E4-9532-4822-B30F-BB9BD6B6A159}" name="横浜市保土ケ谷区" dataDxfId="473"/>
    <tableColumn id="9" xr3:uid="{6176FC60-E991-48AA-BDB1-457B89173997}" name="横浜市旭区" dataDxfId="472"/>
    <tableColumn id="10" xr3:uid="{C492B8D4-4A8A-4588-A642-7B57F19F33AB}" name="横浜市磯子区" dataDxfId="471"/>
    <tableColumn id="11" xr3:uid="{9BCB1AF8-61DD-4D2E-9BD4-029A95C631E7}" name="横浜市金沢区" dataDxfId="470"/>
    <tableColumn id="12" xr3:uid="{5915EE4C-DA85-4371-B285-E2DE9BC7F17D}" name="横浜市港北区" dataDxfId="469"/>
    <tableColumn id="13" xr3:uid="{8D2D0562-DF03-4149-9F01-785C97D7CB73}" name="横浜市緑区" dataDxfId="468"/>
    <tableColumn id="14" xr3:uid="{81C2D91E-E408-4FB2-B742-854070B73CBD}" name="横浜市青葉区" dataDxfId="467"/>
    <tableColumn id="15" xr3:uid="{16A4A601-29D9-430E-BB5C-2E7CF5FCCC8D}" name="横浜市都筑区" dataDxfId="466"/>
    <tableColumn id="21" xr3:uid="{BD0AB02D-0C47-4B8D-890A-781BF3E64CA7}" name="横浜市戸塚区" dataDxfId="465"/>
    <tableColumn id="22" xr3:uid="{AE72A4C4-85D2-4D70-BCC7-CF430D747BAF}" name="横浜市栄区" dataDxfId="464"/>
    <tableColumn id="23" xr3:uid="{42510A8B-C272-4711-B670-68115AD4F5B0}" name="横浜市泉区" dataDxfId="463"/>
    <tableColumn id="24" xr3:uid="{0FD1ED53-46FD-4FCC-B4D8-BE0809498AE2}" name="横浜市瀬谷区" dataDxfId="462"/>
    <tableColumn id="25" xr3:uid="{D9363EB5-2C36-4B07-A4B0-7688E35EF584}" name="東京都千代田区" dataDxfId="461"/>
    <tableColumn id="26" xr3:uid="{D39BAF26-0100-4584-9239-6215BC994155}" name="東京都中央区" dataDxfId="460"/>
    <tableColumn id="27" xr3:uid="{2AAA0C10-770E-4B86-8777-C095B8C43344}" name="東京都港区" dataDxfId="459"/>
    <tableColumn id="28" xr3:uid="{9133CAA5-D363-4536-90F0-41C3317C2404}" name="東京都新宿区" dataDxfId="458"/>
    <tableColumn id="29" xr3:uid="{8B594ACD-4ED6-4A3B-9B53-8C14A30F62ED}" name="東京都文京区" dataDxfId="457"/>
    <tableColumn id="30" xr3:uid="{7AE3E0C5-4BD6-4E41-AC0D-D06E704135FB}" name="東京都台東区" dataDxfId="456"/>
    <tableColumn id="31" xr3:uid="{8511599F-7C35-4A82-AFCD-478EF6375A91}" name="東京都墨田区" dataDxfId="455"/>
    <tableColumn id="32" xr3:uid="{EBED06BE-69EC-4751-A6B8-013543CC5131}" name="東京都江東区" dataDxfId="454"/>
    <tableColumn id="33" xr3:uid="{5BBA4F3E-8202-41E1-BB47-DC0E17C23F9D}" name="東京都品川区" dataDxfId="453"/>
    <tableColumn id="34" xr3:uid="{E769B1FC-3E8F-4E20-97D2-493F87DBBA21}" name="東京都目黒区" dataDxfId="452"/>
    <tableColumn id="35" xr3:uid="{F1017B09-65FC-47EF-B780-EC86EBF140F4}" name="東京都大田区" dataDxfId="451"/>
    <tableColumn id="36" xr3:uid="{5C178732-FA88-4B21-AFB2-8BA6FDEBAA63}" name="東京都世田谷区" dataDxfId="450"/>
    <tableColumn id="37" xr3:uid="{00E1F17E-4704-4889-9563-7FE91E61D042}" name="東京都渋谷区" dataDxfId="449"/>
    <tableColumn id="38" xr3:uid="{22E0ED0C-5429-45D4-8013-C983D0321D1B}" name="東京都中野区" dataDxfId="448"/>
    <tableColumn id="39" xr3:uid="{42F96A90-4D73-4CA8-9958-8F8C618DAC79}" name="東京都杉並区" dataDxfId="447"/>
    <tableColumn id="40" xr3:uid="{FD9A6BAD-F627-4B8D-BE13-390B7DF76455}" name="東京都豊島区" dataDxfId="446"/>
    <tableColumn id="41" xr3:uid="{ECFFB0EA-56B6-4F58-8957-F23686E3AB02}" name="東京都北区" dataDxfId="445"/>
    <tableColumn id="42" xr3:uid="{CB4CCF06-E91C-45CD-A848-F99C308BC226}" name="東京都荒川区" dataDxfId="444"/>
    <tableColumn id="43" xr3:uid="{DC0E56E5-13DC-42BD-8465-A34135B83339}" name="東京都板橋区" dataDxfId="443"/>
    <tableColumn id="44" xr3:uid="{953CAA94-4FC5-40A9-B2D9-BF58075FF000}" name="東京都練馬区" dataDxfId="442"/>
    <tableColumn id="45" xr3:uid="{398918D8-D04B-43E8-8C0D-FD8F20BDD59D}" name="東京都足立区" dataDxfId="441"/>
    <tableColumn id="46" xr3:uid="{5F7082F0-69C4-49E4-A39F-C97F6581B57E}" name="東京都葛飾区" dataDxfId="440"/>
    <tableColumn id="47" xr3:uid="{1AEEDE55-60E6-4DA5-BE47-DFB9C0AD807A}" name="江戸川区" dataDxfId="4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362C41-5454-455D-BD3E-24A0A492EE15}" name="選択鉄道" displayName="選択鉄道" ref="DY1:EV32" totalsRowShown="0" headerRowDxfId="438" dataDxfId="437">
  <autoFilter ref="DY1:EV32" xr:uid="{00000000-0009-0000-0100-000003000000}"/>
  <tableColumns count="24">
    <tableColumn id="1" xr3:uid="{8531E0DE-04FE-49E0-B55A-EDB0DFFF032E}" name="路線一覧" dataDxfId="436"/>
    <tableColumn id="2" xr3:uid="{86887FBB-3BBD-4F00-B78F-8A6F168F04D0}" name="ＪＲ東海道線" dataDxfId="435"/>
    <tableColumn id="3" xr3:uid="{AD362878-B8B5-4AB5-B59E-AD8A88719436}" name="ＪＲ横須賀線" dataDxfId="434"/>
    <tableColumn id="4" xr3:uid="{F700B9A0-F89B-474A-9F7D-7554D5986A90}" name="ＪＲ京浜東北線" dataDxfId="433"/>
    <tableColumn id="5" xr3:uid="{8C229A98-00D0-427D-91A7-D869F315E252}" name="ＪＲ根岸線" dataDxfId="432"/>
    <tableColumn id="6" xr3:uid="{2D45D8D3-1061-4110-A862-DFD2FBCDC5C6}" name="ＪＲ横浜線" dataDxfId="431"/>
    <tableColumn id="7" xr3:uid="{2ACD5214-4EEA-4B7C-95AA-03DCBC735FC2}" name="ＪＲ南武線" dataDxfId="430"/>
    <tableColumn id="8" xr3:uid="{CB9B2F47-4CEF-45E1-8F79-4D4D4D65FC74}" name="ＪＲ鶴見線" dataDxfId="429"/>
    <tableColumn id="9" xr3:uid="{99C1F964-CE25-49D7-8437-D2D5FDF731D8}" name="ＪＲ浜川崎線" dataDxfId="428"/>
    <tableColumn id="10" xr3:uid="{C026F08A-DC37-4642-8C6A-CAFDABA2DAEF}" name="東急東横線" dataDxfId="427"/>
    <tableColumn id="11" xr3:uid="{5FD539CD-8836-42F9-B827-96B3FE469E5F}" name="東急新横浜線" dataDxfId="426"/>
    <tableColumn id="12" xr3:uid="{9A9DE822-C13E-41ED-BFDA-9EC8EFE10171}" name="東急田園都市線" dataDxfId="425"/>
    <tableColumn id="13" xr3:uid="{2306AC21-9B1C-48FE-8FC0-76D77D05D9CF}" name="東急こどもの国線" dataDxfId="424"/>
    <tableColumn id="14" xr3:uid="{F017C5E8-8286-48A7-9F9A-F65F7898356F}" name="みなとみらい線" dataDxfId="423"/>
    <tableColumn id="15" xr3:uid="{A44119EB-AEB3-41E8-85D0-FB69DC14539A}" name="京急本線" dataDxfId="422"/>
    <tableColumn id="16" xr3:uid="{94BF1368-C5A4-462D-8915-D1AB0F7BD6F2}" name="京急逗子線" dataDxfId="421"/>
    <tableColumn id="17" xr3:uid="{8F05A487-2823-4420-8DFB-2E2C3D83FD14}" name="相鉄本線" dataDxfId="420"/>
    <tableColumn id="18" xr3:uid="{14C2D5E7-4DF9-4740-935D-2350018EE670}" name="相鉄いずみ野線" dataDxfId="419"/>
    <tableColumn id="19" xr3:uid="{984C9D1C-FF4B-4516-A12D-AE16F886C29F}" name="相鉄新横浜線" dataDxfId="418"/>
    <tableColumn id="20" xr3:uid="{0DB9387A-A41D-4D7C-AB04-0925268484AF}" name="地下鉄ブルーライン" dataDxfId="417"/>
    <tableColumn id="21" xr3:uid="{4E3650CD-622A-4B4A-9BB6-5D09423DDE33}" name="地下鉄グリーンライン" dataDxfId="416"/>
    <tableColumn id="22" xr3:uid="{07BB88D3-96A9-4C8F-A1BE-0B03BA4CEC2C}" name="金沢シーサイドライン" dataDxfId="415"/>
    <tableColumn id="23" xr3:uid="{B3341AD7-889D-4583-89A5-C6220BB1F048}" name="小田急線" dataDxfId="414"/>
    <tableColumn id="24" xr3:uid="{52D4DA36-9454-4379-8D93-C270DFDA4979}" name="小田急江ノ島線" dataDxfId="41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B25956C-BF4E-4232-ADAF-E52A8A4AAC58}" name="選択情報" displayName="選択情報" ref="B1:AF76" totalsRowShown="0" headerRowDxfId="412" dataDxfId="411">
  <autoFilter ref="B1:AF76" xr:uid="{C7D7D8E7-8F18-4B24-B8FE-48733A513FAF}"/>
  <tableColumns count="31">
    <tableColumn id="1" xr3:uid="{4C7C8CF2-0106-44C6-A14A-1B807FDA2851}" name="祝日一覧" dataDxfId="410"/>
    <tableColumn id="2" xr3:uid="{A8045A35-86BE-4552-9C35-4F9E2D09CAB1}" name="祝日説明" dataDxfId="409"/>
    <tableColumn id="3" xr3:uid="{5A8E0A79-B1A4-4460-9BA4-AF9064CCD15F}" name="個人法人" dataDxfId="408"/>
    <tableColumn id="17" xr3:uid="{AE6D0CB6-4663-4663-97E0-BC4940399FE9}" name="代表肩書" dataDxfId="407"/>
    <tableColumn id="4" xr3:uid="{4A42B741-59F9-46BF-BE3F-0257E86C7822}" name="業種一覧" dataDxfId="406"/>
    <tableColumn id="16" xr3:uid="{AE355B61-294D-438B-9F31-E5855AAF150D}" name="業種詳細" dataDxfId="405"/>
    <tableColumn id="5" xr3:uid="{38682CE6-3CA0-44D9-AB4C-0D13A9E6A340}" name="権利態様" dataDxfId="404"/>
    <tableColumn id="6" xr3:uid="{B67F571A-FAE5-4F6C-80DE-299BB5AF6A1E}" name="単独一団" dataDxfId="403"/>
    <tableColumn id="31" xr3:uid="{EBA3C7E8-935B-4365-A5C3-EDCA5062E5DC}" name="筆の単位" dataDxfId="402"/>
    <tableColumn id="7" xr3:uid="{127855BE-FF47-49D7-80F3-5E8F8FF8FC57}" name="主要地目" dataDxfId="401"/>
    <tableColumn id="8" xr3:uid="{637F303B-044C-46A0-949B-F520877CB0FE}" name="権利種類" dataDxfId="400"/>
    <tableColumn id="9" xr3:uid="{742D4910-14C9-413A-B7A4-C71B31B5F127}" name="移転設定" dataDxfId="399"/>
    <tableColumn id="10" xr3:uid="{79BE16BE-8692-4E0C-A3FA-7D7718064EE0}" name="永住者等" dataDxfId="398"/>
    <tableColumn id="11" xr3:uid="{904CBF6A-CB34-42CF-976A-0847FA245E90}" name="都計区域" dataDxfId="397"/>
    <tableColumn id="12" xr3:uid="{293199D6-1896-4E00-9A52-821B21DD5DDD}" name="用途地域" dataDxfId="396"/>
    <tableColumn id="18" xr3:uid="{565F0F0A-B389-4DCB-A6A4-54FD9CDD9C98}" name="用途詳細" dataDxfId="395"/>
    <tableColumn id="19" xr3:uid="{28B1C25B-EB66-49D4-BB75-761F3BE44D71}" name="高度地区" dataDxfId="394"/>
    <tableColumn id="20" xr3:uid="{FAE44103-4DAF-4279-B587-1A43D6FFD067}" name="高日制限" dataDxfId="393"/>
    <tableColumn id="21" xr3:uid="{97BE7DA5-F775-42C9-A949-93CE7DC6AC63}" name="風致地区" dataDxfId="392"/>
    <tableColumn id="22" xr3:uid="{F3E988B8-AB8E-4A47-87A5-C27019E7C942}" name="緑化地域" dataDxfId="391"/>
    <tableColumn id="23" xr3:uid="{3FB91BE1-1004-4A9D-B15C-AB2DDF276E7A}" name="防火地域" dataDxfId="390"/>
    <tableColumn id="24" xr3:uid="{35FB95CD-059F-4172-9213-BA28A31BED3C}" name="駐車場等" dataDxfId="389"/>
    <tableColumn id="25" xr3:uid="{4CE68090-76DC-4428-8A98-DF0B880647D0}" name="他規制等" dataDxfId="388"/>
    <tableColumn id="26" xr3:uid="{99C73ED5-C929-48FC-A473-A0ADC5F5ECE6}" name="外〇名" dataDxfId="387"/>
    <tableColumn id="27" xr3:uid="{B24658C6-46CD-4FFB-AFD7-61FD876E7A8A}" name="外〇筆" dataDxfId="386"/>
    <tableColumn id="28" xr3:uid="{BD8275F2-70DF-4462-8835-30F6BA146E0C}" name="現況変更" dataDxfId="385"/>
    <tableColumn id="29" xr3:uid="{7FC79A0E-0401-4541-86CA-78B26DAD17DC}" name="階数一覧" dataDxfId="384"/>
    <tableColumn id="30" xr3:uid="{36B9962C-99F0-4F3A-A0D8-0AB7A71220A5}" name="方位距離" dataDxfId="383"/>
    <tableColumn id="13" xr3:uid="{290BC5B9-DCF6-4223-A47D-803E31D8EF47}" name="有の選択" dataDxfId="382"/>
    <tableColumn id="14" xr3:uid="{F280D14A-AA24-4C9F-9524-CB8804BF743E}" name="有無選択" dataDxfId="381"/>
    <tableColumn id="15" xr3:uid="{BCC3BA64-40CF-47E6-9B18-CCEC283D8CF9}" name="費用負担" dataDxfId="38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039ABE-9A8F-403F-8FD4-2246E7D6D996}" name="建設単価" displayName="建設単価" ref="EX1:FT102" totalsRowShown="0" headerRowDxfId="379" dataDxfId="378" tableBorderDxfId="377">
  <autoFilter ref="EX1:FT102" xr:uid="{0F039ABE-9A8F-403F-8FD4-2246E7D6D996}"/>
  <tableColumns count="23">
    <tableColumn id="1" xr3:uid="{84ACB10F-1DDD-4392-A4EB-DCD72D697BD2}" name="年次価格" dataDxfId="376"/>
    <tableColumn id="2" xr3:uid="{28A8097D-A432-47B8-BD5B-B30A6E466D3F}" name="Ｗ" dataDxfId="375"/>
    <tableColumn id="3" xr3:uid="{2326145A-E86C-4925-8BD5-51B259C6B2BB}" name="LS" dataDxfId="374"/>
    <tableColumn id="4" xr3:uid="{FE70D3E7-37DC-46B0-8BA5-F2178E1BCC85}" name="S" dataDxfId="373"/>
    <tableColumn id="5" xr3:uid="{1FF2CF9F-B0D5-4C5C-B8FB-A8E3BBA2874E}" name="RC" dataDxfId="372"/>
    <tableColumn id="6" xr3:uid="{AB5B95B0-0837-4BD6-8EB6-1DBB50102EFE}" name="SRC" dataDxfId="371"/>
    <tableColumn id="7" xr3:uid="{05123A92-6E94-4013-B352-C462C1F7B40B}" name="経過年数" dataDxfId="370"/>
    <tableColumn id="8" xr3:uid="{0931F73F-19AE-4A6A-BC27-38B7E01C1D80}" name="Ｗ残" dataDxfId="369"/>
    <tableColumn id="9" xr3:uid="{4212926F-1B4F-4B6B-9CC6-C2BA995C07AA}" name="LS残" dataDxfId="368"/>
    <tableColumn id="10" xr3:uid="{7ACAFF45-3CE6-43A2-BBDE-64C2B91E88C0}" name="S残" dataDxfId="367"/>
    <tableColumn id="11" xr3:uid="{7792A3D5-3CB7-499A-8D2A-720591B73A04}" name="RC残" dataDxfId="366"/>
    <tableColumn id="12" xr3:uid="{C046A820-EA71-47C0-A840-28B5671DA65F}" name="SRC残" dataDxfId="365"/>
    <tableColumn id="13" xr3:uid="{B5063B93-8412-4848-BC8F-8F569BFDBCA2}" name="分科会" dataDxfId="364"/>
    <tableColumn id="14" xr3:uid="{F3896977-F5BE-4EDB-87D2-3FF05B5108E5}" name="地区" dataDxfId="363"/>
    <tableColumn id="15" xr3:uid="{DD93CD5F-095D-4767-AF7E-408B3ABACB70}" name="住宅地" dataDxfId="362"/>
    <tableColumn id="16" xr3:uid="{8D5EF9B3-71B0-433A-A7F8-F0573205EBB0}" name="商業～50" dataDxfId="361"/>
    <tableColumn id="17" xr3:uid="{F5463FAD-9946-4F52-914A-F3299B9A3D52}" name="商業50-100" dataDxfId="360"/>
    <tableColumn id="18" xr3:uid="{41AF441B-14F4-4762-9A1C-06B29380ED36}" name="商業100～" dataDxfId="359"/>
    <tableColumn id="19" xr3:uid="{B53E0737-95D9-4786-8908-857E70F61201}" name="商業200～" dataDxfId="358"/>
    <tableColumn id="20" xr3:uid="{288047E1-A164-4D31-A2E7-14A55802A76B}" name="商業500～" dataDxfId="357"/>
    <tableColumn id="21" xr3:uid="{12FD820D-6A8C-4698-B7C4-37FB31892099}" name="商業1000～" dataDxfId="356"/>
    <tableColumn id="22" xr3:uid="{C511D211-77BE-4719-8AA8-BDB144346D31}" name="商業MM" dataDxfId="355"/>
    <tableColumn id="23" xr3:uid="{7ABEA0F8-B1BF-4FC1-A073-8A3E437208A5}" name="工業地" dataDxfId="35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4"/>
  <sheetViews>
    <sheetView showGridLines="0" zoomScaleNormal="100" zoomScaleSheetLayoutView="100" workbookViewId="0">
      <pane ySplit="1" topLeftCell="A17" activePane="bottomLeft" state="frozen"/>
      <selection pane="bottomLeft" activeCell="E6" sqref="E6:G6"/>
    </sheetView>
  </sheetViews>
  <sheetFormatPr defaultColWidth="0" defaultRowHeight="18.75" zeroHeight="1"/>
  <cols>
    <col min="1" max="2" width="2.5" style="24" customWidth="1"/>
    <col min="3" max="3" width="3.75" style="24" customWidth="1"/>
    <col min="4" max="4" width="38.75" style="24" customWidth="1"/>
    <col min="5" max="5" width="3.75" style="24" bestFit="1" customWidth="1"/>
    <col min="6" max="6" width="18.75" style="24" customWidth="1"/>
    <col min="7" max="7" width="91.25" style="24" customWidth="1"/>
    <col min="8" max="8" width="2.5" style="24" customWidth="1"/>
    <col min="9" max="12" width="0" style="24" hidden="1" customWidth="1"/>
    <col min="13" max="16384" width="9" style="24" hidden="1"/>
  </cols>
  <sheetData>
    <row r="1" spans="1:7" ht="60" customHeight="1">
      <c r="A1" s="38" t="s">
        <v>9004</v>
      </c>
    </row>
    <row r="2" spans="1:7" ht="16.5" customHeight="1"/>
    <row r="3" spans="1:7" ht="16.5" customHeight="1">
      <c r="B3" s="28" t="s">
        <v>8916</v>
      </c>
      <c r="C3" s="42"/>
    </row>
    <row r="4" spans="1:7" ht="16.5" customHeight="1">
      <c r="B4" s="28"/>
      <c r="C4" s="23" t="s">
        <v>8920</v>
      </c>
    </row>
    <row r="5" spans="1:7" ht="16.5" customHeight="1">
      <c r="C5" s="33" t="s">
        <v>192</v>
      </c>
      <c r="D5" s="31" t="s">
        <v>8917</v>
      </c>
      <c r="E5" s="481" t="s">
        <v>8928</v>
      </c>
      <c r="F5" s="481"/>
      <c r="G5" s="482"/>
    </row>
    <row r="6" spans="1:7" ht="33" customHeight="1">
      <c r="C6" s="43" t="s">
        <v>8034</v>
      </c>
      <c r="D6" s="44" t="s">
        <v>8923</v>
      </c>
      <c r="E6" s="486" t="s">
        <v>8924</v>
      </c>
      <c r="F6" s="487"/>
      <c r="G6" s="488"/>
    </row>
    <row r="7" spans="1:7" ht="33" customHeight="1">
      <c r="C7" s="43" t="s">
        <v>8936</v>
      </c>
      <c r="D7" s="44" t="s">
        <v>8919</v>
      </c>
      <c r="E7" s="489" t="s">
        <v>8925</v>
      </c>
      <c r="F7" s="490"/>
      <c r="G7" s="491"/>
    </row>
    <row r="8" spans="1:7" ht="33" customHeight="1">
      <c r="C8" s="43" t="s">
        <v>8036</v>
      </c>
      <c r="D8" s="44" t="s">
        <v>8918</v>
      </c>
      <c r="E8" s="486" t="s">
        <v>8946</v>
      </c>
      <c r="F8" s="487"/>
      <c r="G8" s="488"/>
    </row>
    <row r="9" spans="1:7" ht="33" customHeight="1">
      <c r="C9" s="43" t="s">
        <v>8037</v>
      </c>
      <c r="D9" s="44" t="s">
        <v>8921</v>
      </c>
      <c r="E9" s="486" t="s">
        <v>8922</v>
      </c>
      <c r="F9" s="487"/>
      <c r="G9" s="488"/>
    </row>
    <row r="10" spans="1:7" ht="16.5" customHeight="1"/>
    <row r="11" spans="1:7" ht="16.5" customHeight="1">
      <c r="B11" s="28" t="s">
        <v>9039</v>
      </c>
      <c r="C11" s="42"/>
    </row>
    <row r="12" spans="1:7" ht="16.5" customHeight="1">
      <c r="B12" s="23" t="s">
        <v>9041</v>
      </c>
      <c r="C12" s="23"/>
    </row>
    <row r="13" spans="1:7" ht="16.5" customHeight="1">
      <c r="C13" s="29" t="s">
        <v>192</v>
      </c>
      <c r="D13" s="29" t="s">
        <v>8927</v>
      </c>
      <c r="E13" s="480" t="s">
        <v>8928</v>
      </c>
      <c r="F13" s="481"/>
      <c r="G13" s="482"/>
    </row>
    <row r="14" spans="1:7" ht="33" customHeight="1">
      <c r="C14" s="43" t="s">
        <v>8935</v>
      </c>
      <c r="D14" s="50" t="s">
        <v>8926</v>
      </c>
      <c r="E14" s="486" t="s">
        <v>8933</v>
      </c>
      <c r="F14" s="487"/>
      <c r="G14" s="488"/>
    </row>
    <row r="15" spans="1:7" ht="33" customHeight="1">
      <c r="C15" s="43" t="s">
        <v>8936</v>
      </c>
      <c r="D15" s="50" t="s">
        <v>8929</v>
      </c>
      <c r="E15" s="486" t="s">
        <v>8930</v>
      </c>
      <c r="F15" s="487"/>
      <c r="G15" s="488"/>
    </row>
    <row r="16" spans="1:7" ht="33" customHeight="1">
      <c r="C16" s="43" t="s">
        <v>8937</v>
      </c>
      <c r="D16" s="50" t="s">
        <v>8931</v>
      </c>
      <c r="E16" s="486" t="s">
        <v>8932</v>
      </c>
      <c r="F16" s="487"/>
      <c r="G16" s="488"/>
    </row>
    <row r="17" spans="2:12" ht="33" customHeight="1">
      <c r="C17" s="43" t="s">
        <v>8938</v>
      </c>
      <c r="D17" s="50" t="s">
        <v>8934</v>
      </c>
      <c r="E17" s="486" t="s">
        <v>9019</v>
      </c>
      <c r="F17" s="487"/>
      <c r="G17" s="488"/>
    </row>
    <row r="18" spans="2:12" ht="33" customHeight="1">
      <c r="C18" s="43" t="s">
        <v>8939</v>
      </c>
      <c r="D18" s="50" t="s">
        <v>8515</v>
      </c>
      <c r="E18" s="492" t="s">
        <v>8980</v>
      </c>
      <c r="F18" s="493"/>
      <c r="G18" s="494"/>
    </row>
    <row r="19" spans="2:12" s="25" customFormat="1" ht="16.5" customHeight="1">
      <c r="D19" s="23"/>
      <c r="E19" s="23"/>
      <c r="F19" s="23"/>
      <c r="G19" s="23"/>
      <c r="J19" s="24"/>
      <c r="K19" s="26"/>
      <c r="L19" s="27"/>
    </row>
    <row r="20" spans="2:12" ht="16.5" customHeight="1">
      <c r="B20" s="23" t="s">
        <v>9040</v>
      </c>
      <c r="C20" s="23"/>
    </row>
    <row r="21" spans="2:12" ht="16.5" customHeight="1">
      <c r="C21" s="29" t="s">
        <v>192</v>
      </c>
      <c r="D21" s="29" t="s">
        <v>8940</v>
      </c>
      <c r="E21" s="480" t="s">
        <v>8928</v>
      </c>
      <c r="F21" s="481"/>
      <c r="G21" s="482"/>
    </row>
    <row r="22" spans="2:12" ht="33" customHeight="1">
      <c r="C22" s="504" t="s">
        <v>8935</v>
      </c>
      <c r="D22" s="507" t="s">
        <v>8553</v>
      </c>
      <c r="E22" s="510" t="s">
        <v>8953</v>
      </c>
      <c r="F22" s="511"/>
      <c r="G22" s="512"/>
    </row>
    <row r="23" spans="2:12" ht="33" customHeight="1">
      <c r="C23" s="505"/>
      <c r="D23" s="508"/>
      <c r="E23" s="501" t="s">
        <v>8963</v>
      </c>
      <c r="F23" s="46" t="s">
        <v>8941</v>
      </c>
      <c r="G23" s="358" t="s">
        <v>8955</v>
      </c>
    </row>
    <row r="24" spans="2:12" ht="33" customHeight="1">
      <c r="C24" s="505"/>
      <c r="D24" s="508"/>
      <c r="E24" s="501"/>
      <c r="F24" s="51" t="s">
        <v>8942</v>
      </c>
      <c r="G24" s="358" t="s">
        <v>8956</v>
      </c>
    </row>
    <row r="25" spans="2:12" ht="33" customHeight="1">
      <c r="C25" s="505"/>
      <c r="D25" s="508"/>
      <c r="E25" s="501"/>
      <c r="F25" s="43" t="s">
        <v>8945</v>
      </c>
      <c r="G25" s="358" t="s">
        <v>8957</v>
      </c>
    </row>
    <row r="26" spans="2:12" ht="33" customHeight="1">
      <c r="C26" s="505"/>
      <c r="D26" s="508"/>
      <c r="E26" s="501"/>
      <c r="F26" s="43" t="s">
        <v>8943</v>
      </c>
      <c r="G26" s="358" t="s">
        <v>8958</v>
      </c>
    </row>
    <row r="27" spans="2:12" ht="33" customHeight="1">
      <c r="C27" s="505"/>
      <c r="D27" s="508"/>
      <c r="E27" s="501"/>
      <c r="F27" s="43" t="s">
        <v>8944</v>
      </c>
      <c r="G27" s="358" t="s">
        <v>8959</v>
      </c>
    </row>
    <row r="28" spans="2:12" ht="33" customHeight="1">
      <c r="C28" s="506"/>
      <c r="D28" s="509"/>
      <c r="E28" s="501"/>
      <c r="F28" s="52"/>
      <c r="G28" s="358" t="s">
        <v>8960</v>
      </c>
    </row>
    <row r="29" spans="2:12" ht="45" customHeight="1">
      <c r="C29" s="43" t="s">
        <v>8936</v>
      </c>
      <c r="D29" s="50" t="s">
        <v>188</v>
      </c>
      <c r="E29" s="495" t="s">
        <v>11082</v>
      </c>
      <c r="F29" s="496"/>
      <c r="G29" s="497"/>
    </row>
    <row r="30" spans="2:12" ht="16.5" customHeight="1">
      <c r="C30" s="504" t="s">
        <v>8937</v>
      </c>
      <c r="D30" s="507" t="s">
        <v>8613</v>
      </c>
      <c r="E30" s="498" t="s">
        <v>8961</v>
      </c>
      <c r="F30" s="499"/>
      <c r="G30" s="500"/>
    </row>
    <row r="31" spans="2:12" ht="33" customHeight="1">
      <c r="C31" s="505"/>
      <c r="D31" s="508"/>
      <c r="E31" s="501" t="s">
        <v>8964</v>
      </c>
      <c r="F31" s="45" t="s">
        <v>8904</v>
      </c>
      <c r="G31" s="359" t="s">
        <v>8954</v>
      </c>
    </row>
    <row r="32" spans="2:12" ht="33" customHeight="1">
      <c r="C32" s="505"/>
      <c r="D32" s="508"/>
      <c r="E32" s="501"/>
      <c r="F32" s="45" t="s">
        <v>8947</v>
      </c>
      <c r="G32" s="360" t="s">
        <v>8948</v>
      </c>
    </row>
    <row r="33" spans="2:7" ht="33" customHeight="1">
      <c r="C33" s="505"/>
      <c r="D33" s="508"/>
      <c r="E33" s="501"/>
      <c r="F33" s="45" t="s">
        <v>8949</v>
      </c>
      <c r="G33" s="361" t="s">
        <v>8950</v>
      </c>
    </row>
    <row r="34" spans="2:7" ht="33" customHeight="1">
      <c r="C34" s="505"/>
      <c r="D34" s="508"/>
      <c r="E34" s="501"/>
      <c r="F34" s="43" t="s">
        <v>8614</v>
      </c>
      <c r="G34" s="359" t="s">
        <v>17266</v>
      </c>
    </row>
    <row r="35" spans="2:7" ht="33" customHeight="1">
      <c r="C35" s="505"/>
      <c r="D35" s="508"/>
      <c r="E35" s="501"/>
      <c r="F35" s="156" t="s">
        <v>17264</v>
      </c>
      <c r="G35" s="359" t="s">
        <v>17265</v>
      </c>
    </row>
    <row r="36" spans="2:7" ht="33" customHeight="1">
      <c r="C36" s="506"/>
      <c r="D36" s="509"/>
      <c r="E36" s="501"/>
      <c r="F36" s="43" t="s">
        <v>8951</v>
      </c>
      <c r="G36" s="360" t="s">
        <v>8952</v>
      </c>
    </row>
    <row r="37" spans="2:7" ht="99" customHeight="1">
      <c r="C37" s="43" t="s">
        <v>8938</v>
      </c>
      <c r="D37" s="50" t="s">
        <v>8615</v>
      </c>
      <c r="E37" s="483" t="s">
        <v>11083</v>
      </c>
      <c r="F37" s="502"/>
      <c r="G37" s="503"/>
    </row>
    <row r="38" spans="2:7" ht="16.5" customHeight="1"/>
    <row r="39" spans="2:7" ht="16.5" customHeight="1">
      <c r="B39" s="23" t="s">
        <v>8962</v>
      </c>
    </row>
    <row r="40" spans="2:7" ht="16.5" customHeight="1">
      <c r="C40" s="23" t="s">
        <v>8978</v>
      </c>
    </row>
    <row r="41" spans="2:7" ht="16.5" customHeight="1">
      <c r="C41" s="33" t="s">
        <v>192</v>
      </c>
      <c r="D41" s="480" t="s">
        <v>8979</v>
      </c>
      <c r="E41" s="481"/>
      <c r="F41" s="481"/>
      <c r="G41" s="482"/>
    </row>
    <row r="42" spans="2:7" ht="33" customHeight="1">
      <c r="C42" s="43" t="s">
        <v>8034</v>
      </c>
      <c r="D42" s="483" t="s">
        <v>11084</v>
      </c>
      <c r="E42" s="484"/>
      <c r="F42" s="484"/>
      <c r="G42" s="485"/>
    </row>
    <row r="43" spans="2:7" ht="33" customHeight="1">
      <c r="C43" s="43" t="s">
        <v>8035</v>
      </c>
      <c r="D43" s="483" t="s">
        <v>11085</v>
      </c>
      <c r="E43" s="484"/>
      <c r="F43" s="484"/>
      <c r="G43" s="485"/>
    </row>
    <row r="44" spans="2:7" ht="33" customHeight="1">
      <c r="C44" s="43" t="s">
        <v>8036</v>
      </c>
      <c r="D44" s="483" t="s">
        <v>11086</v>
      </c>
      <c r="E44" s="484"/>
      <c r="F44" s="484"/>
      <c r="G44" s="485"/>
    </row>
  </sheetData>
  <sheetProtection algorithmName="SHA-512" hashValue="6kbXwE4hAlP+Ba+OSguu3BLgdJyNJvEFa26LzcqXytv5EYig4TWfoB66gxxHnaF9U/TLekr4WVbhKmAMHDO0ZQ==" saltValue="eEXUNgqZm4U1dyF+/P7DWw==" spinCount="100000" sheet="1" objects="1" scenarios="1"/>
  <mergeCells count="26">
    <mergeCell ref="C22:C28"/>
    <mergeCell ref="D22:D28"/>
    <mergeCell ref="D30:D36"/>
    <mergeCell ref="C30:C36"/>
    <mergeCell ref="E23:E28"/>
    <mergeCell ref="E22:G22"/>
    <mergeCell ref="D43:G43"/>
    <mergeCell ref="D44:G44"/>
    <mergeCell ref="E15:G15"/>
    <mergeCell ref="E16:G16"/>
    <mergeCell ref="E17:G17"/>
    <mergeCell ref="E18:G18"/>
    <mergeCell ref="E29:G29"/>
    <mergeCell ref="E30:G30"/>
    <mergeCell ref="E31:E36"/>
    <mergeCell ref="E37:G37"/>
    <mergeCell ref="E21:G21"/>
    <mergeCell ref="E13:G13"/>
    <mergeCell ref="E5:G5"/>
    <mergeCell ref="D41:G41"/>
    <mergeCell ref="D42:G42"/>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BH106"/>
  <sheetViews>
    <sheetView zoomScaleNormal="100" workbookViewId="0">
      <pane ySplit="4" topLeftCell="A5" activePane="bottomLeft" state="frozen"/>
      <selection pane="bottomLeft" activeCell="BG15" sqref="BG15"/>
    </sheetView>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7853</v>
      </c>
    </row>
    <row r="3" spans="1:60">
      <c r="B3" t="s">
        <v>7852</v>
      </c>
      <c r="C3"/>
      <c r="BG3" t="s">
        <v>8545</v>
      </c>
    </row>
    <row r="4" spans="1:60">
      <c r="B4" s="16" t="s">
        <v>192</v>
      </c>
      <c r="C4" s="16" t="s">
        <v>7887</v>
      </c>
      <c r="E4" s="16" t="s">
        <v>192</v>
      </c>
      <c r="F4" s="20" t="s">
        <v>7888</v>
      </c>
      <c r="H4" s="16" t="s">
        <v>192</v>
      </c>
      <c r="I4" s="20" t="s">
        <v>7889</v>
      </c>
      <c r="K4" s="16" t="s">
        <v>192</v>
      </c>
      <c r="L4" s="20" t="s">
        <v>7890</v>
      </c>
      <c r="N4" s="16" t="s">
        <v>192</v>
      </c>
      <c r="O4" s="5" t="s">
        <v>7908</v>
      </c>
      <c r="Q4" s="16" t="s">
        <v>192</v>
      </c>
      <c r="R4" s="5" t="s">
        <v>7909</v>
      </c>
      <c r="T4" s="16" t="s">
        <v>192</v>
      </c>
      <c r="U4" s="5" t="s">
        <v>7910</v>
      </c>
      <c r="W4" s="16" t="s">
        <v>192</v>
      </c>
      <c r="X4" s="5" t="s">
        <v>7943</v>
      </c>
      <c r="Z4" s="16" t="s">
        <v>192</v>
      </c>
      <c r="AA4" s="5" t="s">
        <v>7952</v>
      </c>
      <c r="AC4" s="16" t="s">
        <v>192</v>
      </c>
      <c r="AD4" s="5" t="s">
        <v>7962</v>
      </c>
      <c r="AF4" s="16" t="s">
        <v>192</v>
      </c>
      <c r="AG4" s="5" t="s">
        <v>7968</v>
      </c>
      <c r="AI4" s="16" t="s">
        <v>192</v>
      </c>
      <c r="AJ4" s="5" t="s">
        <v>7970</v>
      </c>
      <c r="AL4" s="16" t="s">
        <v>192</v>
      </c>
      <c r="AM4" s="5" t="s">
        <v>7971</v>
      </c>
      <c r="AO4" s="16" t="s">
        <v>192</v>
      </c>
      <c r="AP4" s="5" t="s">
        <v>8003</v>
      </c>
      <c r="AR4" s="16" t="s">
        <v>192</v>
      </c>
      <c r="AS4" s="5" t="s">
        <v>7972</v>
      </c>
      <c r="AU4" s="16" t="s">
        <v>192</v>
      </c>
      <c r="AV4" s="5" t="s">
        <v>7976</v>
      </c>
      <c r="AX4" s="16" t="s">
        <v>192</v>
      </c>
      <c r="AY4" s="5" t="s">
        <v>8004</v>
      </c>
      <c r="BA4" s="16" t="s">
        <v>192</v>
      </c>
      <c r="BB4" s="5" t="s">
        <v>7997</v>
      </c>
      <c r="BD4" s="16" t="s">
        <v>192</v>
      </c>
      <c r="BE4" s="5" t="s">
        <v>8000</v>
      </c>
      <c r="BG4" s="5" t="s">
        <v>8546</v>
      </c>
      <c r="BH4" s="5" t="s">
        <v>8547</v>
      </c>
    </row>
    <row r="5" spans="1:60">
      <c r="B5" s="17" t="s">
        <v>7854</v>
      </c>
      <c r="C5" s="17" t="s">
        <v>7888</v>
      </c>
      <c r="E5" s="17" t="s">
        <v>190</v>
      </c>
      <c r="F5" s="17" t="s">
        <v>7891</v>
      </c>
      <c r="H5" s="17" t="s">
        <v>190</v>
      </c>
      <c r="I5" s="17" t="s">
        <v>7896</v>
      </c>
      <c r="K5" s="17" t="s">
        <v>190</v>
      </c>
      <c r="L5" s="17" t="s">
        <v>7902</v>
      </c>
      <c r="N5" s="17" t="s">
        <v>190</v>
      </c>
      <c r="O5" s="17" t="s">
        <v>7911</v>
      </c>
      <c r="Q5" s="17" t="s">
        <v>190</v>
      </c>
      <c r="R5" s="17" t="s">
        <v>7920</v>
      </c>
      <c r="T5" s="17" t="s">
        <v>190</v>
      </c>
      <c r="U5" s="17" t="s">
        <v>7929</v>
      </c>
      <c r="W5" s="17" t="s">
        <v>190</v>
      </c>
      <c r="X5" s="17" t="s">
        <v>7944</v>
      </c>
      <c r="Z5" s="17" t="s">
        <v>190</v>
      </c>
      <c r="AA5" s="17" t="s">
        <v>7953</v>
      </c>
      <c r="AC5" s="17" t="s">
        <v>190</v>
      </c>
      <c r="AD5" s="17" t="s">
        <v>7963</v>
      </c>
      <c r="AF5" s="17" t="s">
        <v>190</v>
      </c>
      <c r="AG5" s="17" t="s">
        <v>7969</v>
      </c>
      <c r="AI5" s="17" t="s">
        <v>190</v>
      </c>
      <c r="AJ5" s="17" t="s">
        <v>7966</v>
      </c>
      <c r="AL5" s="17" t="s">
        <v>190</v>
      </c>
      <c r="AM5" s="17" t="s">
        <v>7967</v>
      </c>
      <c r="AO5" s="17" t="s">
        <v>190</v>
      </c>
      <c r="AP5" s="17" t="s">
        <v>7874</v>
      </c>
      <c r="AR5" s="17" t="s">
        <v>190</v>
      </c>
      <c r="AS5" s="17" t="s">
        <v>7973</v>
      </c>
      <c r="AU5" s="17" t="s">
        <v>190</v>
      </c>
      <c r="AV5" s="17" t="s">
        <v>7977</v>
      </c>
      <c r="AX5" s="17" t="s">
        <v>190</v>
      </c>
      <c r="AY5" s="17" t="s">
        <v>7981</v>
      </c>
      <c r="BA5" s="17" t="s">
        <v>190</v>
      </c>
      <c r="BB5" s="17" t="s">
        <v>7998</v>
      </c>
      <c r="BD5" s="17" t="s">
        <v>190</v>
      </c>
      <c r="BE5" s="17" t="s">
        <v>8001</v>
      </c>
      <c r="BG5" s="17" t="s">
        <v>7888</v>
      </c>
      <c r="BH5" s="17" t="s">
        <v>7891</v>
      </c>
    </row>
    <row r="6" spans="1:60">
      <c r="B6" s="17" t="s">
        <v>7855</v>
      </c>
      <c r="C6" s="17" t="s">
        <v>7889</v>
      </c>
      <c r="E6" s="17" t="s">
        <v>193</v>
      </c>
      <c r="F6" s="17" t="s">
        <v>7892</v>
      </c>
      <c r="H6" s="17" t="s">
        <v>193</v>
      </c>
      <c r="I6" s="17" t="s">
        <v>7897</v>
      </c>
      <c r="K6" s="17" t="s">
        <v>193</v>
      </c>
      <c r="L6" s="17" t="s">
        <v>7903</v>
      </c>
      <c r="N6" s="17" t="s">
        <v>193</v>
      </c>
      <c r="O6" s="17" t="s">
        <v>7912</v>
      </c>
      <c r="Q6" s="17" t="s">
        <v>193</v>
      </c>
      <c r="R6" s="17" t="s">
        <v>7921</v>
      </c>
      <c r="T6" s="17" t="s">
        <v>193</v>
      </c>
      <c r="U6" s="17" t="s">
        <v>7930</v>
      </c>
      <c r="W6" s="17" t="s">
        <v>193</v>
      </c>
      <c r="X6" s="17" t="s">
        <v>7945</v>
      </c>
      <c r="Z6" s="17" t="s">
        <v>193</v>
      </c>
      <c r="AA6" s="17" t="s">
        <v>7954</v>
      </c>
      <c r="AC6" s="17" t="s">
        <v>193</v>
      </c>
      <c r="AD6" s="17" t="s">
        <v>7964</v>
      </c>
      <c r="AR6" s="17" t="s">
        <v>193</v>
      </c>
      <c r="AS6" s="17" t="s">
        <v>7974</v>
      </c>
      <c r="AU6" s="17" t="s">
        <v>193</v>
      </c>
      <c r="AV6" s="17" t="s">
        <v>7978</v>
      </c>
      <c r="AX6" s="17" t="s">
        <v>193</v>
      </c>
      <c r="AY6" s="17" t="s">
        <v>7982</v>
      </c>
      <c r="BA6" s="17" t="s">
        <v>193</v>
      </c>
      <c r="BB6" s="17" t="s">
        <v>7999</v>
      </c>
      <c r="BD6" s="17" t="s">
        <v>193</v>
      </c>
      <c r="BE6" s="17" t="s">
        <v>8002</v>
      </c>
      <c r="BG6" s="17" t="s">
        <v>7888</v>
      </c>
      <c r="BH6" s="17" t="s">
        <v>7892</v>
      </c>
    </row>
    <row r="7" spans="1:60">
      <c r="B7" s="17" t="s">
        <v>7856</v>
      </c>
      <c r="C7" s="17" t="s">
        <v>7890</v>
      </c>
      <c r="E7" s="17" t="s">
        <v>194</v>
      </c>
      <c r="F7" s="13" t="s">
        <v>7893</v>
      </c>
      <c r="H7" s="17" t="s">
        <v>194</v>
      </c>
      <c r="I7" s="13" t="s">
        <v>7898</v>
      </c>
      <c r="K7" s="17" t="s">
        <v>194</v>
      </c>
      <c r="L7" s="13" t="s">
        <v>7904</v>
      </c>
      <c r="N7" s="17" t="s">
        <v>194</v>
      </c>
      <c r="O7" s="13" t="s">
        <v>7913</v>
      </c>
      <c r="Q7" s="17" t="s">
        <v>194</v>
      </c>
      <c r="R7" s="13" t="s">
        <v>7922</v>
      </c>
      <c r="T7" s="17" t="s">
        <v>194</v>
      </c>
      <c r="U7" s="13" t="s">
        <v>7931</v>
      </c>
      <c r="W7" s="17" t="s">
        <v>194</v>
      </c>
      <c r="X7" s="13" t="s">
        <v>7946</v>
      </c>
      <c r="Z7" s="17" t="s">
        <v>194</v>
      </c>
      <c r="AA7" s="13" t="s">
        <v>7955</v>
      </c>
      <c r="AR7" s="17" t="s">
        <v>194</v>
      </c>
      <c r="AS7" s="17" t="s">
        <v>7975</v>
      </c>
      <c r="AU7" s="17" t="s">
        <v>194</v>
      </c>
      <c r="AV7" s="17" t="s">
        <v>7979</v>
      </c>
      <c r="AX7" s="17" t="s">
        <v>194</v>
      </c>
      <c r="AY7" s="17" t="s">
        <v>7983</v>
      </c>
      <c r="BA7" s="17" t="s">
        <v>194</v>
      </c>
      <c r="BB7" s="17" t="s">
        <v>8083</v>
      </c>
      <c r="BD7" s="17" t="s">
        <v>194</v>
      </c>
      <c r="BE7" s="17" t="s">
        <v>8084</v>
      </c>
      <c r="BG7" s="17" t="s">
        <v>7888</v>
      </c>
      <c r="BH7" s="13" t="s">
        <v>7893</v>
      </c>
    </row>
    <row r="8" spans="1:60">
      <c r="B8" s="17" t="s">
        <v>7857</v>
      </c>
      <c r="C8" s="13" t="s">
        <v>7908</v>
      </c>
      <c r="E8" s="17" t="s">
        <v>195</v>
      </c>
      <c r="F8" s="13" t="s">
        <v>7894</v>
      </c>
      <c r="H8" s="17" t="s">
        <v>195</v>
      </c>
      <c r="I8" s="13" t="s">
        <v>7899</v>
      </c>
      <c r="K8" s="17" t="s">
        <v>195</v>
      </c>
      <c r="L8" s="13" t="s">
        <v>7905</v>
      </c>
      <c r="N8" s="17" t="s">
        <v>195</v>
      </c>
      <c r="O8" s="13" t="s">
        <v>7914</v>
      </c>
      <c r="Q8" s="17" t="s">
        <v>195</v>
      </c>
      <c r="R8" s="13" t="s">
        <v>7923</v>
      </c>
      <c r="T8" s="17" t="s">
        <v>195</v>
      </c>
      <c r="U8" s="13" t="s">
        <v>7932</v>
      </c>
      <c r="W8" s="17" t="s">
        <v>195</v>
      </c>
      <c r="X8" s="13" t="s">
        <v>7947</v>
      </c>
      <c r="Z8" s="17" t="s">
        <v>195</v>
      </c>
      <c r="AA8" s="13" t="s">
        <v>7956</v>
      </c>
      <c r="AR8" s="17" t="s">
        <v>195</v>
      </c>
      <c r="AS8" s="17" t="s">
        <v>8080</v>
      </c>
      <c r="AU8" s="17" t="s">
        <v>195</v>
      </c>
      <c r="AV8" s="17" t="s">
        <v>7980</v>
      </c>
      <c r="AX8" s="17" t="s">
        <v>195</v>
      </c>
      <c r="AY8" s="17" t="s">
        <v>7984</v>
      </c>
      <c r="BG8" s="17" t="s">
        <v>7888</v>
      </c>
      <c r="BH8" s="13" t="s">
        <v>7894</v>
      </c>
    </row>
    <row r="9" spans="1:60">
      <c r="B9" s="17" t="s">
        <v>7858</v>
      </c>
      <c r="C9" s="13" t="s">
        <v>7909</v>
      </c>
      <c r="E9" s="17" t="s">
        <v>196</v>
      </c>
      <c r="F9" s="13" t="s">
        <v>7895</v>
      </c>
      <c r="H9" s="17" t="s">
        <v>196</v>
      </c>
      <c r="I9" s="13" t="s">
        <v>7901</v>
      </c>
      <c r="K9" s="17" t="s">
        <v>196</v>
      </c>
      <c r="L9" s="13" t="s">
        <v>7907</v>
      </c>
      <c r="N9" s="17" t="s">
        <v>196</v>
      </c>
      <c r="O9" s="13" t="s">
        <v>7915</v>
      </c>
      <c r="Q9" s="17" t="s">
        <v>196</v>
      </c>
      <c r="R9" s="13" t="s">
        <v>7924</v>
      </c>
      <c r="T9" s="17" t="s">
        <v>196</v>
      </c>
      <c r="U9" s="13" t="s">
        <v>7933</v>
      </c>
      <c r="W9" s="17" t="s">
        <v>196</v>
      </c>
      <c r="X9" s="13" t="s">
        <v>7948</v>
      </c>
      <c r="Z9" s="17" t="s">
        <v>196</v>
      </c>
      <c r="AA9" s="13" t="s">
        <v>7957</v>
      </c>
      <c r="AU9" s="17" t="s">
        <v>196</v>
      </c>
      <c r="AV9" s="17" t="s">
        <v>8081</v>
      </c>
      <c r="AX9" s="17" t="s">
        <v>196</v>
      </c>
      <c r="AY9" s="17" t="s">
        <v>7985</v>
      </c>
      <c r="BG9" s="17" t="s">
        <v>7888</v>
      </c>
      <c r="BH9" s="13" t="s">
        <v>7895</v>
      </c>
    </row>
    <row r="10" spans="1:60">
      <c r="B10" s="17" t="s">
        <v>7859</v>
      </c>
      <c r="C10" s="13" t="s">
        <v>7910</v>
      </c>
      <c r="N10" s="17" t="s">
        <v>197</v>
      </c>
      <c r="O10" s="13" t="s">
        <v>7916</v>
      </c>
      <c r="Q10" s="17" t="s">
        <v>197</v>
      </c>
      <c r="R10" s="13" t="s">
        <v>7925</v>
      </c>
      <c r="T10" s="17" t="s">
        <v>197</v>
      </c>
      <c r="U10" s="13" t="s">
        <v>7934</v>
      </c>
      <c r="W10" s="17" t="s">
        <v>197</v>
      </c>
      <c r="X10" s="13" t="s">
        <v>7949</v>
      </c>
      <c r="Z10" s="17" t="s">
        <v>197</v>
      </c>
      <c r="AA10" s="13" t="s">
        <v>7958</v>
      </c>
      <c r="AX10" s="17" t="s">
        <v>197</v>
      </c>
      <c r="AY10" s="17" t="s">
        <v>7986</v>
      </c>
      <c r="BG10" s="17" t="s">
        <v>7889</v>
      </c>
      <c r="BH10" s="17" t="s">
        <v>7896</v>
      </c>
    </row>
    <row r="11" spans="1:60">
      <c r="B11" s="17" t="s">
        <v>7860</v>
      </c>
      <c r="C11" s="13" t="s">
        <v>7942</v>
      </c>
      <c r="N11" s="17" t="s">
        <v>198</v>
      </c>
      <c r="O11" s="13" t="s">
        <v>7917</v>
      </c>
      <c r="Q11" s="17" t="s">
        <v>198</v>
      </c>
      <c r="R11" s="13" t="s">
        <v>7926</v>
      </c>
      <c r="T11" s="17" t="s">
        <v>198</v>
      </c>
      <c r="U11" s="13" t="s">
        <v>7935</v>
      </c>
      <c r="W11" s="17" t="s">
        <v>198</v>
      </c>
      <c r="X11" s="13" t="s">
        <v>7950</v>
      </c>
      <c r="Z11" s="17" t="s">
        <v>198</v>
      </c>
      <c r="AA11" s="13" t="s">
        <v>7959</v>
      </c>
      <c r="AX11" s="17" t="s">
        <v>198</v>
      </c>
      <c r="AY11" s="17" t="s">
        <v>7987</v>
      </c>
      <c r="BG11" s="17" t="s">
        <v>7889</v>
      </c>
      <c r="BH11" s="17" t="s">
        <v>7897</v>
      </c>
    </row>
    <row r="12" spans="1:60">
      <c r="B12" s="17" t="s">
        <v>7861</v>
      </c>
      <c r="C12" s="17" t="s">
        <v>7862</v>
      </c>
      <c r="N12" s="17" t="s">
        <v>199</v>
      </c>
      <c r="O12" s="13" t="s">
        <v>7918</v>
      </c>
      <c r="Q12" s="17" t="s">
        <v>199</v>
      </c>
      <c r="R12" s="13" t="s">
        <v>7927</v>
      </c>
      <c r="T12" s="17" t="s">
        <v>199</v>
      </c>
      <c r="U12" s="13" t="s">
        <v>7936</v>
      </c>
      <c r="W12" s="17" t="s">
        <v>199</v>
      </c>
      <c r="X12" s="13" t="s">
        <v>7951</v>
      </c>
      <c r="Z12" s="17" t="s">
        <v>199</v>
      </c>
      <c r="AA12" s="13" t="s">
        <v>7960</v>
      </c>
      <c r="AX12" s="17" t="s">
        <v>199</v>
      </c>
      <c r="AY12" s="17" t="s">
        <v>7988</v>
      </c>
      <c r="BG12" s="17" t="s">
        <v>7889</v>
      </c>
      <c r="BH12" s="13" t="s">
        <v>7898</v>
      </c>
    </row>
    <row r="13" spans="1:60">
      <c r="B13" s="17" t="s">
        <v>7864</v>
      </c>
      <c r="C13" s="17" t="s">
        <v>7863</v>
      </c>
      <c r="N13" s="17" t="s">
        <v>200</v>
      </c>
      <c r="O13" s="13" t="s">
        <v>7919</v>
      </c>
      <c r="Q13" s="17" t="s">
        <v>200</v>
      </c>
      <c r="R13" s="13" t="s">
        <v>7928</v>
      </c>
      <c r="T13" s="17" t="s">
        <v>200</v>
      </c>
      <c r="U13" s="13" t="s">
        <v>7937</v>
      </c>
      <c r="W13" s="17" t="s">
        <v>200</v>
      </c>
      <c r="X13" s="13" t="s">
        <v>8078</v>
      </c>
      <c r="Z13" s="17" t="s">
        <v>200</v>
      </c>
      <c r="AA13" s="13" t="s">
        <v>7961</v>
      </c>
      <c r="AX13" s="17" t="s">
        <v>200</v>
      </c>
      <c r="AY13" s="17" t="s">
        <v>7989</v>
      </c>
      <c r="BG13" s="17" t="s">
        <v>7889</v>
      </c>
      <c r="BH13" s="13" t="s">
        <v>7899</v>
      </c>
    </row>
    <row r="14" spans="1:60">
      <c r="B14" s="17" t="s">
        <v>7865</v>
      </c>
      <c r="C14" s="17" t="s">
        <v>7965</v>
      </c>
      <c r="N14" s="17" t="s">
        <v>201</v>
      </c>
      <c r="O14" s="13" t="s">
        <v>7895</v>
      </c>
      <c r="Q14" s="17" t="s">
        <v>201</v>
      </c>
      <c r="R14" s="13" t="s">
        <v>7900</v>
      </c>
      <c r="T14" s="17" t="s">
        <v>201</v>
      </c>
      <c r="U14" s="13" t="s">
        <v>8077</v>
      </c>
      <c r="Z14" s="17" t="s">
        <v>201</v>
      </c>
      <c r="AA14" s="13" t="s">
        <v>8079</v>
      </c>
      <c r="AX14" s="17" t="s">
        <v>201</v>
      </c>
      <c r="AY14" s="17" t="s">
        <v>7990</v>
      </c>
      <c r="BG14" s="17" t="s">
        <v>7889</v>
      </c>
      <c r="BH14" s="13" t="s">
        <v>7901</v>
      </c>
    </row>
    <row r="15" spans="1:60">
      <c r="B15" s="17" t="s">
        <v>7866</v>
      </c>
      <c r="C15" s="17" t="s">
        <v>7966</v>
      </c>
      <c r="AX15" s="17" t="s">
        <v>202</v>
      </c>
      <c r="AY15" s="17" t="s">
        <v>7991</v>
      </c>
      <c r="BG15" s="17" t="s">
        <v>7890</v>
      </c>
      <c r="BH15" s="17" t="s">
        <v>7902</v>
      </c>
    </row>
    <row r="16" spans="1:60">
      <c r="B16" s="17" t="s">
        <v>7867</v>
      </c>
      <c r="C16" s="17" t="s">
        <v>7967</v>
      </c>
      <c r="AX16" s="17" t="s">
        <v>203</v>
      </c>
      <c r="AY16" s="17" t="s">
        <v>7992</v>
      </c>
      <c r="BG16" s="17" t="s">
        <v>7890</v>
      </c>
      <c r="BH16" s="17" t="s">
        <v>7903</v>
      </c>
    </row>
    <row r="17" spans="2:60">
      <c r="B17" s="17" t="s">
        <v>7868</v>
      </c>
      <c r="C17" s="13" t="s">
        <v>7874</v>
      </c>
      <c r="AX17" s="17" t="s">
        <v>204</v>
      </c>
      <c r="AY17" s="17" t="s">
        <v>7993</v>
      </c>
      <c r="BG17" s="17" t="s">
        <v>7890</v>
      </c>
      <c r="BH17" s="13" t="s">
        <v>7904</v>
      </c>
    </row>
    <row r="18" spans="2:60">
      <c r="B18" s="17" t="s">
        <v>7869</v>
      </c>
      <c r="C18" s="13" t="s">
        <v>7875</v>
      </c>
      <c r="AX18" s="17" t="s">
        <v>205</v>
      </c>
      <c r="AY18" s="17" t="s">
        <v>7994</v>
      </c>
      <c r="BG18" s="17" t="s">
        <v>7890</v>
      </c>
      <c r="BH18" s="13" t="s">
        <v>7905</v>
      </c>
    </row>
    <row r="19" spans="2:60">
      <c r="B19" s="17" t="s">
        <v>7870</v>
      </c>
      <c r="C19" s="17" t="s">
        <v>7876</v>
      </c>
      <c r="AX19" s="17" t="s">
        <v>206</v>
      </c>
      <c r="AY19" s="17" t="s">
        <v>8082</v>
      </c>
      <c r="BG19" s="17" t="s">
        <v>7890</v>
      </c>
      <c r="BH19" s="13" t="s">
        <v>7907</v>
      </c>
    </row>
    <row r="20" spans="2:60">
      <c r="B20" s="17" t="s">
        <v>7871</v>
      </c>
      <c r="C20" s="17" t="s">
        <v>7877</v>
      </c>
      <c r="AX20" s="17" t="s">
        <v>207</v>
      </c>
      <c r="AY20" s="17" t="s">
        <v>7995</v>
      </c>
      <c r="BG20" s="13" t="s">
        <v>7908</v>
      </c>
      <c r="BH20" s="17" t="s">
        <v>7911</v>
      </c>
    </row>
    <row r="21" spans="2:60">
      <c r="B21" s="17" t="s">
        <v>7872</v>
      </c>
      <c r="C21" s="17" t="s">
        <v>7878</v>
      </c>
      <c r="AX21" s="17" t="s">
        <v>208</v>
      </c>
      <c r="AY21" s="17" t="s">
        <v>7996</v>
      </c>
      <c r="BG21" s="13" t="s">
        <v>7908</v>
      </c>
      <c r="BH21" s="17" t="s">
        <v>7912</v>
      </c>
    </row>
    <row r="22" spans="2:60">
      <c r="B22" s="17" t="s">
        <v>7873</v>
      </c>
      <c r="C22" s="13" t="s">
        <v>7879</v>
      </c>
      <c r="BG22" s="13" t="s">
        <v>7908</v>
      </c>
      <c r="BH22" s="13" t="s">
        <v>7913</v>
      </c>
    </row>
    <row r="23" spans="2:60">
      <c r="BG23" s="13" t="s">
        <v>7908</v>
      </c>
      <c r="BH23" s="13" t="s">
        <v>7914</v>
      </c>
    </row>
    <row r="24" spans="2:60">
      <c r="BG24" s="13" t="s">
        <v>7908</v>
      </c>
      <c r="BH24" s="13" t="s">
        <v>7915</v>
      </c>
    </row>
    <row r="25" spans="2:60">
      <c r="BG25" s="13" t="s">
        <v>7908</v>
      </c>
      <c r="BH25" s="13" t="s">
        <v>7916</v>
      </c>
    </row>
    <row r="26" spans="2:60">
      <c r="BG26" s="13" t="s">
        <v>7908</v>
      </c>
      <c r="BH26" s="13" t="s">
        <v>7917</v>
      </c>
    </row>
    <row r="27" spans="2:60">
      <c r="BG27" s="13" t="s">
        <v>7908</v>
      </c>
      <c r="BH27" s="13" t="s">
        <v>7918</v>
      </c>
    </row>
    <row r="28" spans="2:60">
      <c r="BG28" s="13" t="s">
        <v>7908</v>
      </c>
      <c r="BH28" s="13" t="s">
        <v>7919</v>
      </c>
    </row>
    <row r="29" spans="2:60">
      <c r="BG29" s="13" t="s">
        <v>7908</v>
      </c>
      <c r="BH29" s="13" t="s">
        <v>7895</v>
      </c>
    </row>
    <row r="30" spans="2:60">
      <c r="BG30" s="13" t="s">
        <v>7909</v>
      </c>
      <c r="BH30" s="17" t="s">
        <v>7920</v>
      </c>
    </row>
    <row r="31" spans="2:60">
      <c r="BG31" s="13" t="s">
        <v>7909</v>
      </c>
      <c r="BH31" s="17" t="s">
        <v>7921</v>
      </c>
    </row>
    <row r="32" spans="2:60">
      <c r="BG32" s="13" t="s">
        <v>7909</v>
      </c>
      <c r="BH32" s="13" t="s">
        <v>7922</v>
      </c>
    </row>
    <row r="33" spans="59:60">
      <c r="BG33" s="13" t="s">
        <v>7909</v>
      </c>
      <c r="BH33" s="13" t="s">
        <v>7923</v>
      </c>
    </row>
    <row r="34" spans="59:60">
      <c r="BG34" s="13" t="s">
        <v>7909</v>
      </c>
      <c r="BH34" s="13" t="s">
        <v>7924</v>
      </c>
    </row>
    <row r="35" spans="59:60">
      <c r="BG35" s="13" t="s">
        <v>7909</v>
      </c>
      <c r="BH35" s="13" t="s">
        <v>7925</v>
      </c>
    </row>
    <row r="36" spans="59:60">
      <c r="BG36" s="13" t="s">
        <v>7909</v>
      </c>
      <c r="BH36" s="13" t="s">
        <v>7926</v>
      </c>
    </row>
    <row r="37" spans="59:60">
      <c r="BG37" s="13" t="s">
        <v>7909</v>
      </c>
      <c r="BH37" s="13" t="s">
        <v>7927</v>
      </c>
    </row>
    <row r="38" spans="59:60">
      <c r="BG38" s="13" t="s">
        <v>7909</v>
      </c>
      <c r="BH38" s="13" t="s">
        <v>7928</v>
      </c>
    </row>
    <row r="39" spans="59:60">
      <c r="BG39" s="13" t="s">
        <v>7909</v>
      </c>
      <c r="BH39" s="13" t="s">
        <v>7900</v>
      </c>
    </row>
    <row r="40" spans="59:60">
      <c r="BG40" s="13" t="s">
        <v>7910</v>
      </c>
      <c r="BH40" s="17" t="s">
        <v>7929</v>
      </c>
    </row>
    <row r="41" spans="59:60">
      <c r="BG41" s="13" t="s">
        <v>7910</v>
      </c>
      <c r="BH41" s="17" t="s">
        <v>7930</v>
      </c>
    </row>
    <row r="42" spans="59:60">
      <c r="BG42" s="13" t="s">
        <v>7910</v>
      </c>
      <c r="BH42" s="13" t="s">
        <v>7931</v>
      </c>
    </row>
    <row r="43" spans="59:60">
      <c r="BG43" s="13" t="s">
        <v>7910</v>
      </c>
      <c r="BH43" s="13" t="s">
        <v>7932</v>
      </c>
    </row>
    <row r="44" spans="59:60">
      <c r="BG44" s="13" t="s">
        <v>7910</v>
      </c>
      <c r="BH44" s="13" t="s">
        <v>7933</v>
      </c>
    </row>
    <row r="45" spans="59:60">
      <c r="BG45" s="13" t="s">
        <v>7910</v>
      </c>
      <c r="BH45" s="13" t="s">
        <v>7934</v>
      </c>
    </row>
    <row r="46" spans="59:60">
      <c r="BG46" s="13" t="s">
        <v>7910</v>
      </c>
      <c r="BH46" s="13" t="s">
        <v>7935</v>
      </c>
    </row>
    <row r="47" spans="59:60">
      <c r="BG47" s="13" t="s">
        <v>7910</v>
      </c>
      <c r="BH47" s="13" t="s">
        <v>7936</v>
      </c>
    </row>
    <row r="48" spans="59:60">
      <c r="BG48" s="13" t="s">
        <v>7910</v>
      </c>
      <c r="BH48" s="13" t="s">
        <v>7937</v>
      </c>
    </row>
    <row r="49" spans="59:60">
      <c r="BG49" s="13" t="s">
        <v>7910</v>
      </c>
      <c r="BH49" s="13" t="s">
        <v>7907</v>
      </c>
    </row>
    <row r="50" spans="59:60">
      <c r="BG50" s="13" t="s">
        <v>7942</v>
      </c>
      <c r="BH50" s="17" t="s">
        <v>7944</v>
      </c>
    </row>
    <row r="51" spans="59:60">
      <c r="BG51" s="13" t="s">
        <v>7942</v>
      </c>
      <c r="BH51" s="17" t="s">
        <v>7945</v>
      </c>
    </row>
    <row r="52" spans="59:60">
      <c r="BG52" s="13" t="s">
        <v>7942</v>
      </c>
      <c r="BH52" s="13" t="s">
        <v>7946</v>
      </c>
    </row>
    <row r="53" spans="59:60">
      <c r="BG53" s="13" t="s">
        <v>7942</v>
      </c>
      <c r="BH53" s="13" t="s">
        <v>7947</v>
      </c>
    </row>
    <row r="54" spans="59:60">
      <c r="BG54" s="13" t="s">
        <v>7942</v>
      </c>
      <c r="BH54" s="13" t="s">
        <v>7948</v>
      </c>
    </row>
    <row r="55" spans="59:60">
      <c r="BG55" s="13" t="s">
        <v>7942</v>
      </c>
      <c r="BH55" s="13" t="s">
        <v>7949</v>
      </c>
    </row>
    <row r="56" spans="59:60">
      <c r="BG56" s="13" t="s">
        <v>7942</v>
      </c>
      <c r="BH56" s="13" t="s">
        <v>7950</v>
      </c>
    </row>
    <row r="57" spans="59:60">
      <c r="BG57" s="13" t="s">
        <v>7942</v>
      </c>
      <c r="BH57" s="13" t="s">
        <v>7951</v>
      </c>
    </row>
    <row r="58" spans="59:60">
      <c r="BG58" s="13" t="s">
        <v>7942</v>
      </c>
      <c r="BH58" s="13" t="s">
        <v>8078</v>
      </c>
    </row>
    <row r="59" spans="59:60">
      <c r="BG59" s="17" t="s">
        <v>7862</v>
      </c>
      <c r="BH59" s="17" t="s">
        <v>7953</v>
      </c>
    </row>
    <row r="60" spans="59:60">
      <c r="BG60" s="17" t="s">
        <v>7862</v>
      </c>
      <c r="BH60" s="17" t="s">
        <v>7954</v>
      </c>
    </row>
    <row r="61" spans="59:60">
      <c r="BG61" s="17" t="s">
        <v>7862</v>
      </c>
      <c r="BH61" s="13" t="s">
        <v>7955</v>
      </c>
    </row>
    <row r="62" spans="59:60">
      <c r="BG62" s="17" t="s">
        <v>7862</v>
      </c>
      <c r="BH62" s="13" t="s">
        <v>7956</v>
      </c>
    </row>
    <row r="63" spans="59:60">
      <c r="BG63" s="17" t="s">
        <v>7862</v>
      </c>
      <c r="BH63" s="13" t="s">
        <v>7957</v>
      </c>
    </row>
    <row r="64" spans="59:60">
      <c r="BG64" s="17" t="s">
        <v>7862</v>
      </c>
      <c r="BH64" s="13" t="s">
        <v>7958</v>
      </c>
    </row>
    <row r="65" spans="59:60">
      <c r="BG65" s="17" t="s">
        <v>7862</v>
      </c>
      <c r="BH65" s="13" t="s">
        <v>7959</v>
      </c>
    </row>
    <row r="66" spans="59:60">
      <c r="BG66" s="17" t="s">
        <v>7862</v>
      </c>
      <c r="BH66" s="13" t="s">
        <v>7960</v>
      </c>
    </row>
    <row r="67" spans="59:60">
      <c r="BG67" s="17" t="s">
        <v>7862</v>
      </c>
      <c r="BH67" s="13" t="s">
        <v>7961</v>
      </c>
    </row>
    <row r="68" spans="59:60">
      <c r="BG68" s="17" t="s">
        <v>7862</v>
      </c>
      <c r="BH68" s="13" t="s">
        <v>8079</v>
      </c>
    </row>
    <row r="69" spans="59:60">
      <c r="BG69" s="17" t="s">
        <v>7863</v>
      </c>
      <c r="BH69" s="17" t="s">
        <v>7963</v>
      </c>
    </row>
    <row r="70" spans="59:60">
      <c r="BG70" s="17" t="s">
        <v>7863</v>
      </c>
      <c r="BH70" s="17" t="s">
        <v>7964</v>
      </c>
    </row>
    <row r="71" spans="59:60">
      <c r="BG71" s="17" t="s">
        <v>7965</v>
      </c>
      <c r="BH71" s="17" t="s">
        <v>7969</v>
      </c>
    </row>
    <row r="72" spans="59:60">
      <c r="BG72" s="17" t="s">
        <v>7966</v>
      </c>
      <c r="BH72" s="17" t="s">
        <v>7966</v>
      </c>
    </row>
    <row r="73" spans="59:60">
      <c r="BG73" s="17" t="s">
        <v>7967</v>
      </c>
      <c r="BH73" s="17" t="s">
        <v>7967</v>
      </c>
    </row>
    <row r="74" spans="59:60">
      <c r="BG74" s="13" t="s">
        <v>7874</v>
      </c>
      <c r="BH74" s="17" t="s">
        <v>7874</v>
      </c>
    </row>
    <row r="75" spans="59:60">
      <c r="BG75" s="13" t="s">
        <v>7875</v>
      </c>
      <c r="BH75" s="17" t="s">
        <v>7973</v>
      </c>
    </row>
    <row r="76" spans="59:60">
      <c r="BG76" s="13" t="s">
        <v>7875</v>
      </c>
      <c r="BH76" s="17" t="s">
        <v>7974</v>
      </c>
    </row>
    <row r="77" spans="59:60">
      <c r="BG77" s="13" t="s">
        <v>7875</v>
      </c>
      <c r="BH77" s="17" t="s">
        <v>7975</v>
      </c>
    </row>
    <row r="78" spans="59:60">
      <c r="BG78" s="13" t="s">
        <v>7875</v>
      </c>
      <c r="BH78" s="17" t="s">
        <v>8080</v>
      </c>
    </row>
    <row r="79" spans="59:60">
      <c r="BG79" s="17" t="s">
        <v>7876</v>
      </c>
      <c r="BH79" s="17" t="s">
        <v>7977</v>
      </c>
    </row>
    <row r="80" spans="59:60">
      <c r="BG80" s="17" t="s">
        <v>7876</v>
      </c>
      <c r="BH80" s="17" t="s">
        <v>7978</v>
      </c>
    </row>
    <row r="81" spans="59:60">
      <c r="BG81" s="17" t="s">
        <v>7876</v>
      </c>
      <c r="BH81" s="17" t="s">
        <v>7979</v>
      </c>
    </row>
    <row r="82" spans="59:60">
      <c r="BG82" s="17" t="s">
        <v>7876</v>
      </c>
      <c r="BH82" s="17" t="s">
        <v>7980</v>
      </c>
    </row>
    <row r="83" spans="59:60">
      <c r="BG83" s="17" t="s">
        <v>7876</v>
      </c>
      <c r="BH83" s="17" t="s">
        <v>8081</v>
      </c>
    </row>
    <row r="84" spans="59:60">
      <c r="BG84" s="17" t="s">
        <v>7877</v>
      </c>
      <c r="BH84" s="17" t="s">
        <v>7981</v>
      </c>
    </row>
    <row r="85" spans="59:60">
      <c r="BG85" s="17" t="s">
        <v>7877</v>
      </c>
      <c r="BH85" s="17" t="s">
        <v>7982</v>
      </c>
    </row>
    <row r="86" spans="59:60">
      <c r="BG86" s="17" t="s">
        <v>7877</v>
      </c>
      <c r="BH86" s="17" t="s">
        <v>7983</v>
      </c>
    </row>
    <row r="87" spans="59:60">
      <c r="BG87" s="17" t="s">
        <v>7877</v>
      </c>
      <c r="BH87" s="17" t="s">
        <v>7984</v>
      </c>
    </row>
    <row r="88" spans="59:60">
      <c r="BG88" s="17" t="s">
        <v>7877</v>
      </c>
      <c r="BH88" s="17" t="s">
        <v>7985</v>
      </c>
    </row>
    <row r="89" spans="59:60">
      <c r="BG89" s="17" t="s">
        <v>7877</v>
      </c>
      <c r="BH89" s="17" t="s">
        <v>7986</v>
      </c>
    </row>
    <row r="90" spans="59:60">
      <c r="BG90" s="17" t="s">
        <v>7877</v>
      </c>
      <c r="BH90" s="17" t="s">
        <v>7987</v>
      </c>
    </row>
    <row r="91" spans="59:60">
      <c r="BG91" s="17" t="s">
        <v>7877</v>
      </c>
      <c r="BH91" s="17" t="s">
        <v>7988</v>
      </c>
    </row>
    <row r="92" spans="59:60">
      <c r="BG92" s="17" t="s">
        <v>7877</v>
      </c>
      <c r="BH92" s="17" t="s">
        <v>7989</v>
      </c>
    </row>
    <row r="93" spans="59:60">
      <c r="BG93" s="17" t="s">
        <v>7877</v>
      </c>
      <c r="BH93" s="17" t="s">
        <v>7990</v>
      </c>
    </row>
    <row r="94" spans="59:60">
      <c r="BG94" s="17" t="s">
        <v>7877</v>
      </c>
      <c r="BH94" s="17" t="s">
        <v>7991</v>
      </c>
    </row>
    <row r="95" spans="59:60">
      <c r="BG95" s="17" t="s">
        <v>7877</v>
      </c>
      <c r="BH95" s="17" t="s">
        <v>7992</v>
      </c>
    </row>
    <row r="96" spans="59:60">
      <c r="BG96" s="17" t="s">
        <v>7877</v>
      </c>
      <c r="BH96" s="17" t="s">
        <v>7993</v>
      </c>
    </row>
    <row r="97" spans="59:60">
      <c r="BG97" s="17" t="s">
        <v>7877</v>
      </c>
      <c r="BH97" s="17" t="s">
        <v>7994</v>
      </c>
    </row>
    <row r="98" spans="59:60">
      <c r="BG98" s="17" t="s">
        <v>7877</v>
      </c>
      <c r="BH98" s="17" t="s">
        <v>8082</v>
      </c>
    </row>
    <row r="99" spans="59:60">
      <c r="BG99" s="17" t="s">
        <v>7877</v>
      </c>
      <c r="BH99" s="17" t="s">
        <v>7995</v>
      </c>
    </row>
    <row r="100" spans="59:60">
      <c r="BG100" s="17" t="s">
        <v>7877</v>
      </c>
      <c r="BH100" s="17" t="s">
        <v>7996</v>
      </c>
    </row>
    <row r="101" spans="59:60">
      <c r="BG101" s="17" t="s">
        <v>7878</v>
      </c>
      <c r="BH101" s="17" t="s">
        <v>7998</v>
      </c>
    </row>
    <row r="102" spans="59:60">
      <c r="BG102" s="17" t="s">
        <v>7878</v>
      </c>
      <c r="BH102" s="17" t="s">
        <v>7999</v>
      </c>
    </row>
    <row r="103" spans="59:60">
      <c r="BG103" s="17" t="s">
        <v>7878</v>
      </c>
      <c r="BH103" s="17" t="s">
        <v>8083</v>
      </c>
    </row>
    <row r="104" spans="59:60">
      <c r="BG104" s="13" t="s">
        <v>7879</v>
      </c>
      <c r="BH104" s="17" t="s">
        <v>8001</v>
      </c>
    </row>
    <row r="105" spans="59:60">
      <c r="BG105" s="13" t="s">
        <v>7879</v>
      </c>
      <c r="BH105" s="17" t="s">
        <v>8002</v>
      </c>
    </row>
    <row r="106" spans="59:60">
      <c r="BG106" s="13" t="s">
        <v>7879</v>
      </c>
      <c r="BH106" s="17" t="s">
        <v>8084</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00000000-0002-0000-09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R3751"/>
  <sheetViews>
    <sheetView topLeftCell="T1" zoomScaleNormal="100" workbookViewId="0">
      <pane ySplit="4" topLeftCell="A231" activePane="bottomLeft" state="frozen"/>
      <selection pane="bottomLeft" activeCell="AA4" sqref="AA4:AB255"/>
    </sheetView>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7828</v>
      </c>
    </row>
    <row r="3" spans="1:44">
      <c r="B3" s="15" t="s">
        <v>8033</v>
      </c>
      <c r="E3" s="15" t="s">
        <v>7827</v>
      </c>
      <c r="H3" s="15" t="s">
        <v>7830</v>
      </c>
      <c r="K3" t="s">
        <v>7850</v>
      </c>
      <c r="L3"/>
      <c r="N3" s="15" t="s">
        <v>8020</v>
      </c>
      <c r="O3"/>
      <c r="Q3" t="s">
        <v>8017</v>
      </c>
      <c r="R3"/>
      <c r="T3" s="15" t="s">
        <v>7851</v>
      </c>
      <c r="X3" t="s">
        <v>8021</v>
      </c>
      <c r="Y3"/>
      <c r="AA3" t="s">
        <v>8525</v>
      </c>
      <c r="AD3" t="s">
        <v>8466</v>
      </c>
      <c r="AE3"/>
      <c r="AG3" t="s">
        <v>8478</v>
      </c>
      <c r="AH3"/>
      <c r="AJ3" t="s">
        <v>8488</v>
      </c>
      <c r="AK3"/>
      <c r="AM3" s="15" t="s">
        <v>10948</v>
      </c>
      <c r="AP3" s="15" t="s">
        <v>10949</v>
      </c>
    </row>
    <row r="4" spans="1:44">
      <c r="B4" s="20" t="s">
        <v>186</v>
      </c>
      <c r="C4" s="20" t="s">
        <v>7826</v>
      </c>
      <c r="E4" s="20" t="s">
        <v>179</v>
      </c>
      <c r="F4" s="20" t="s">
        <v>7826</v>
      </c>
      <c r="H4" s="20" t="s">
        <v>7838</v>
      </c>
      <c r="I4" s="20" t="s">
        <v>7837</v>
      </c>
      <c r="K4" s="16" t="s">
        <v>183</v>
      </c>
      <c r="L4" s="20" t="s">
        <v>7837</v>
      </c>
      <c r="N4" s="16" t="s">
        <v>8027</v>
      </c>
      <c r="O4" s="20" t="s">
        <v>7837</v>
      </c>
      <c r="Q4" s="16" t="s">
        <v>8026</v>
      </c>
      <c r="R4" s="20" t="s">
        <v>7837</v>
      </c>
      <c r="T4" s="20" t="s">
        <v>7880</v>
      </c>
      <c r="U4" s="20" t="s">
        <v>7881</v>
      </c>
      <c r="V4" s="20" t="s">
        <v>7882</v>
      </c>
      <c r="X4" s="20" t="s">
        <v>8028</v>
      </c>
      <c r="Y4" s="20" t="s">
        <v>7837</v>
      </c>
      <c r="AA4" s="20" t="s">
        <v>8109</v>
      </c>
      <c r="AB4" s="20" t="s">
        <v>8108</v>
      </c>
      <c r="AD4" s="13" t="s">
        <v>8465</v>
      </c>
      <c r="AE4" s="20" t="s">
        <v>7837</v>
      </c>
      <c r="AG4" s="16" t="s">
        <v>8485</v>
      </c>
      <c r="AH4" s="20" t="s">
        <v>7837</v>
      </c>
      <c r="AJ4" s="16" t="s">
        <v>8487</v>
      </c>
      <c r="AK4" s="20" t="s">
        <v>7837</v>
      </c>
      <c r="AM4" s="20" t="s">
        <v>10947</v>
      </c>
      <c r="AN4" s="20" t="s">
        <v>7826</v>
      </c>
      <c r="AP4" s="20" t="s">
        <v>7880</v>
      </c>
      <c r="AQ4" s="20" t="s">
        <v>7881</v>
      </c>
      <c r="AR4" s="20" t="s">
        <v>7882</v>
      </c>
    </row>
    <row r="5" spans="1:44">
      <c r="B5" s="17" t="s">
        <v>239</v>
      </c>
      <c r="C5" s="17" t="s">
        <v>8031</v>
      </c>
      <c r="E5" s="17" t="s">
        <v>289</v>
      </c>
      <c r="F5" s="17" t="s">
        <v>288</v>
      </c>
      <c r="H5" s="17" t="s">
        <v>7835</v>
      </c>
      <c r="I5" s="17" t="s">
        <v>7831</v>
      </c>
      <c r="K5" s="17" t="s">
        <v>7839</v>
      </c>
      <c r="L5" s="17" t="s">
        <v>7832</v>
      </c>
      <c r="N5" s="17" t="s">
        <v>8030</v>
      </c>
      <c r="O5" s="17" t="s">
        <v>7831</v>
      </c>
      <c r="Q5" s="17" t="s">
        <v>8528</v>
      </c>
      <c r="R5" s="17" t="s">
        <v>7831</v>
      </c>
      <c r="T5" s="17" t="s">
        <v>7891</v>
      </c>
      <c r="U5" s="17" t="s">
        <v>7883</v>
      </c>
      <c r="V5" s="17" t="s">
        <v>7885</v>
      </c>
      <c r="X5" s="17" t="s">
        <v>8022</v>
      </c>
      <c r="Y5" s="17" t="s">
        <v>7832</v>
      </c>
      <c r="AA5" s="13" t="s">
        <v>8110</v>
      </c>
      <c r="AB5" s="65">
        <v>392</v>
      </c>
      <c r="AD5" s="13" t="s">
        <v>8467</v>
      </c>
      <c r="AE5" s="17" t="s">
        <v>7832</v>
      </c>
      <c r="AG5" s="17" t="s">
        <v>8999</v>
      </c>
      <c r="AH5" s="17" t="s">
        <v>7832</v>
      </c>
      <c r="AJ5" s="17" t="s">
        <v>8489</v>
      </c>
      <c r="AK5" s="17" t="s">
        <v>7832</v>
      </c>
      <c r="AM5" s="17" t="s">
        <v>9049</v>
      </c>
      <c r="AN5" s="17" t="s">
        <v>288</v>
      </c>
      <c r="AP5" s="17" t="s">
        <v>10950</v>
      </c>
      <c r="AQ5" s="17" t="s">
        <v>7854</v>
      </c>
      <c r="AR5" s="17" t="s">
        <v>190</v>
      </c>
    </row>
    <row r="6" spans="1:44">
      <c r="B6" s="17" t="s">
        <v>240</v>
      </c>
      <c r="C6" s="17" t="s">
        <v>8032</v>
      </c>
      <c r="E6" s="17" t="s">
        <v>291</v>
      </c>
      <c r="F6" s="17" t="s">
        <v>290</v>
      </c>
      <c r="H6" s="17" t="s">
        <v>7836</v>
      </c>
      <c r="I6" s="17" t="s">
        <v>7833</v>
      </c>
      <c r="K6" s="17" t="s">
        <v>7840</v>
      </c>
      <c r="L6" s="17" t="s">
        <v>7834</v>
      </c>
      <c r="N6" s="17" t="s">
        <v>8610</v>
      </c>
      <c r="O6" s="17" t="s">
        <v>7846</v>
      </c>
      <c r="Q6" s="17" t="s">
        <v>9044</v>
      </c>
      <c r="R6" s="17" t="s">
        <v>7833</v>
      </c>
      <c r="T6" s="17" t="s">
        <v>7892</v>
      </c>
      <c r="U6" s="17" t="s">
        <v>7883</v>
      </c>
      <c r="V6" s="17" t="s">
        <v>7886</v>
      </c>
      <c r="X6" s="17" t="s">
        <v>8023</v>
      </c>
      <c r="Y6" s="17" t="s">
        <v>7834</v>
      </c>
      <c r="AA6" s="13" t="s">
        <v>8111</v>
      </c>
      <c r="AB6" s="65">
        <v>352</v>
      </c>
      <c r="AD6" s="17" t="s">
        <v>8468</v>
      </c>
      <c r="AE6" s="17" t="s">
        <v>7834</v>
      </c>
      <c r="AG6" s="17" t="s">
        <v>8482</v>
      </c>
      <c r="AH6" s="17" t="s">
        <v>7834</v>
      </c>
      <c r="AJ6" s="17" t="s">
        <v>8490</v>
      </c>
      <c r="AK6" s="17" t="s">
        <v>7834</v>
      </c>
      <c r="AM6" s="17" t="s">
        <v>9050</v>
      </c>
      <c r="AN6" s="17" t="s">
        <v>290</v>
      </c>
      <c r="AP6" s="17" t="s">
        <v>10951</v>
      </c>
      <c r="AQ6" s="17" t="s">
        <v>7854</v>
      </c>
      <c r="AR6" s="17" t="s">
        <v>193</v>
      </c>
    </row>
    <row r="7" spans="1:44">
      <c r="B7" s="17" t="s">
        <v>241</v>
      </c>
      <c r="C7" s="17" t="s">
        <v>194</v>
      </c>
      <c r="E7" s="17" t="s">
        <v>293</v>
      </c>
      <c r="F7" s="17" t="s">
        <v>292</v>
      </c>
      <c r="K7" s="13" t="s">
        <v>8060</v>
      </c>
      <c r="L7" s="17" t="s">
        <v>7845</v>
      </c>
      <c r="N7" s="13" t="s">
        <v>8611</v>
      </c>
      <c r="O7" s="17" t="s">
        <v>7847</v>
      </c>
      <c r="Q7" s="13" t="s">
        <v>8605</v>
      </c>
      <c r="R7" s="17" t="s">
        <v>7845</v>
      </c>
      <c r="T7" s="13" t="s">
        <v>7893</v>
      </c>
      <c r="U7" s="17" t="s">
        <v>7883</v>
      </c>
      <c r="V7" s="17" t="s">
        <v>194</v>
      </c>
      <c r="X7" s="13" t="s">
        <v>8024</v>
      </c>
      <c r="Y7" s="17" t="s">
        <v>7845</v>
      </c>
      <c r="AA7" s="13" t="s">
        <v>8112</v>
      </c>
      <c r="AB7" s="65">
        <v>372</v>
      </c>
      <c r="AG7" s="13" t="s">
        <v>8483</v>
      </c>
      <c r="AH7" s="17" t="s">
        <v>8480</v>
      </c>
      <c r="AJ7" s="17" t="s">
        <v>8491</v>
      </c>
      <c r="AK7" s="17" t="s">
        <v>8480</v>
      </c>
      <c r="AM7" s="17" t="s">
        <v>9051</v>
      </c>
      <c r="AN7" s="17" t="s">
        <v>292</v>
      </c>
      <c r="AP7" s="13" t="s">
        <v>10952</v>
      </c>
      <c r="AQ7" s="17" t="s">
        <v>7854</v>
      </c>
      <c r="AR7" s="17" t="s">
        <v>194</v>
      </c>
    </row>
    <row r="8" spans="1:44">
      <c r="B8" s="17" t="s">
        <v>242</v>
      </c>
      <c r="C8" s="17" t="s">
        <v>195</v>
      </c>
      <c r="E8" s="17" t="s">
        <v>295</v>
      </c>
      <c r="F8" s="17" t="s">
        <v>294</v>
      </c>
      <c r="K8" s="13" t="s">
        <v>7841</v>
      </c>
      <c r="L8" s="17" t="s">
        <v>7846</v>
      </c>
      <c r="Q8" s="13" t="s">
        <v>8597</v>
      </c>
      <c r="R8" s="17" t="s">
        <v>7846</v>
      </c>
      <c r="T8" s="13" t="s">
        <v>7894</v>
      </c>
      <c r="U8" s="17" t="s">
        <v>7883</v>
      </c>
      <c r="V8" s="17" t="s">
        <v>195</v>
      </c>
      <c r="X8" s="13" t="s">
        <v>9025</v>
      </c>
      <c r="Y8" s="17" t="s">
        <v>7846</v>
      </c>
      <c r="AA8" s="13" t="s">
        <v>8114</v>
      </c>
      <c r="AB8" s="66" t="s">
        <v>8113</v>
      </c>
      <c r="AG8" s="13" t="s">
        <v>8484</v>
      </c>
      <c r="AH8" s="17" t="s">
        <v>8481</v>
      </c>
      <c r="AJ8" s="17" t="s">
        <v>8492</v>
      </c>
      <c r="AK8" s="17" t="s">
        <v>7846</v>
      </c>
      <c r="AM8" s="17" t="s">
        <v>9052</v>
      </c>
      <c r="AN8" s="17" t="s">
        <v>294</v>
      </c>
      <c r="AP8" s="13" t="s">
        <v>10953</v>
      </c>
      <c r="AQ8" s="17" t="s">
        <v>7854</v>
      </c>
      <c r="AR8" s="17" t="s">
        <v>195</v>
      </c>
    </row>
    <row r="9" spans="1:44">
      <c r="B9" s="17" t="s">
        <v>243</v>
      </c>
      <c r="C9" s="17" t="s">
        <v>196</v>
      </c>
      <c r="E9" s="17" t="s">
        <v>297</v>
      </c>
      <c r="F9" s="17" t="s">
        <v>296</v>
      </c>
      <c r="K9" s="13" t="s">
        <v>7842</v>
      </c>
      <c r="L9" s="17" t="s">
        <v>7847</v>
      </c>
      <c r="Q9" s="13" t="s">
        <v>8598</v>
      </c>
      <c r="R9" s="17" t="s">
        <v>7847</v>
      </c>
      <c r="T9" s="13" t="s">
        <v>7895</v>
      </c>
      <c r="U9" s="17" t="s">
        <v>7883</v>
      </c>
      <c r="V9" s="17" t="s">
        <v>196</v>
      </c>
      <c r="X9" s="13" t="s">
        <v>9026</v>
      </c>
      <c r="Y9" s="17" t="s">
        <v>7846</v>
      </c>
      <c r="AA9" s="13" t="s">
        <v>8116</v>
      </c>
      <c r="AB9" s="66" t="s">
        <v>8115</v>
      </c>
      <c r="AJ9" s="17" t="s">
        <v>8493</v>
      </c>
      <c r="AK9" s="17" t="s">
        <v>7847</v>
      </c>
      <c r="AM9" s="17" t="s">
        <v>9053</v>
      </c>
      <c r="AN9" s="17" t="s">
        <v>296</v>
      </c>
      <c r="AP9" s="13" t="s">
        <v>10954</v>
      </c>
      <c r="AQ9" s="17" t="s">
        <v>7854</v>
      </c>
      <c r="AR9" s="17" t="s">
        <v>196</v>
      </c>
    </row>
    <row r="10" spans="1:44">
      <c r="B10" s="17" t="s">
        <v>244</v>
      </c>
      <c r="C10" s="17" t="s">
        <v>197</v>
      </c>
      <c r="E10" s="17" t="s">
        <v>299</v>
      </c>
      <c r="F10" s="17" t="s">
        <v>298</v>
      </c>
      <c r="K10" s="13" t="s">
        <v>7843</v>
      </c>
      <c r="L10" s="17" t="s">
        <v>7848</v>
      </c>
      <c r="Q10" s="13" t="s">
        <v>8596</v>
      </c>
      <c r="R10" s="17" t="s">
        <v>7848</v>
      </c>
      <c r="T10" s="17" t="s">
        <v>7896</v>
      </c>
      <c r="U10" s="17" t="s">
        <v>7884</v>
      </c>
      <c r="V10" s="17" t="s">
        <v>7885</v>
      </c>
      <c r="X10" s="13" t="s">
        <v>9027</v>
      </c>
      <c r="Y10" s="17" t="s">
        <v>7847</v>
      </c>
      <c r="AA10" s="13" t="s">
        <v>8117</v>
      </c>
      <c r="AB10" s="65">
        <v>840</v>
      </c>
      <c r="AJ10" s="17" t="s">
        <v>8494</v>
      </c>
      <c r="AK10" s="17" t="s">
        <v>7848</v>
      </c>
      <c r="AM10" s="17" t="s">
        <v>9054</v>
      </c>
      <c r="AN10" s="17" t="s">
        <v>298</v>
      </c>
      <c r="AP10" s="17" t="s">
        <v>10955</v>
      </c>
      <c r="AQ10" s="17" t="s">
        <v>7855</v>
      </c>
      <c r="AR10" s="17" t="s">
        <v>190</v>
      </c>
    </row>
    <row r="11" spans="1:44">
      <c r="B11" s="17" t="s">
        <v>245</v>
      </c>
      <c r="C11" s="17" t="s">
        <v>198</v>
      </c>
      <c r="E11" s="17" t="s">
        <v>301</v>
      </c>
      <c r="F11" s="17" t="s">
        <v>300</v>
      </c>
      <c r="K11" s="13" t="s">
        <v>7844</v>
      </c>
      <c r="L11" s="17" t="s">
        <v>7849</v>
      </c>
      <c r="Q11" s="13" t="s">
        <v>8595</v>
      </c>
      <c r="R11" s="17" t="s">
        <v>7849</v>
      </c>
      <c r="T11" s="17" t="s">
        <v>7897</v>
      </c>
      <c r="U11" s="17" t="s">
        <v>7884</v>
      </c>
      <c r="V11" s="17" t="s">
        <v>7886</v>
      </c>
      <c r="X11" s="13" t="s">
        <v>9028</v>
      </c>
      <c r="Y11" s="17" t="s">
        <v>7847</v>
      </c>
      <c r="AA11" s="13" t="s">
        <v>8118</v>
      </c>
      <c r="AB11" s="65">
        <v>850</v>
      </c>
      <c r="AJ11" s="17" t="s">
        <v>8495</v>
      </c>
      <c r="AK11" s="17" t="s">
        <v>7849</v>
      </c>
      <c r="AM11" s="17" t="s">
        <v>9055</v>
      </c>
      <c r="AN11" s="17" t="s">
        <v>300</v>
      </c>
      <c r="AP11" s="17" t="s">
        <v>10956</v>
      </c>
      <c r="AQ11" s="17" t="s">
        <v>7855</v>
      </c>
      <c r="AR11" s="17" t="s">
        <v>193</v>
      </c>
    </row>
    <row r="12" spans="1:44">
      <c r="B12" s="17" t="s">
        <v>246</v>
      </c>
      <c r="C12" s="17" t="s">
        <v>199</v>
      </c>
      <c r="E12" s="17" t="s">
        <v>303</v>
      </c>
      <c r="F12" s="17" t="s">
        <v>302</v>
      </c>
      <c r="Q12" s="13" t="s">
        <v>8606</v>
      </c>
      <c r="R12" s="17" t="s">
        <v>8018</v>
      </c>
      <c r="T12" s="13" t="s">
        <v>7898</v>
      </c>
      <c r="U12" s="17" t="s">
        <v>7884</v>
      </c>
      <c r="V12" s="17" t="s">
        <v>194</v>
      </c>
      <c r="X12" s="13" t="s">
        <v>8025</v>
      </c>
      <c r="Y12" s="17" t="s">
        <v>7848</v>
      </c>
      <c r="AA12" s="13" t="s">
        <v>8120</v>
      </c>
      <c r="AB12" s="66" t="s">
        <v>8119</v>
      </c>
      <c r="AJ12" s="17" t="s">
        <v>8496</v>
      </c>
      <c r="AK12" s="17" t="s">
        <v>8018</v>
      </c>
      <c r="AM12" s="17" t="s">
        <v>9056</v>
      </c>
      <c r="AN12" s="17" t="s">
        <v>302</v>
      </c>
      <c r="AP12" s="13" t="s">
        <v>10957</v>
      </c>
      <c r="AQ12" s="17" t="s">
        <v>7855</v>
      </c>
      <c r="AR12" s="17" t="s">
        <v>194</v>
      </c>
    </row>
    <row r="13" spans="1:44">
      <c r="B13" s="17" t="s">
        <v>247</v>
      </c>
      <c r="C13" s="17" t="s">
        <v>200</v>
      </c>
      <c r="E13" s="17" t="s">
        <v>305</v>
      </c>
      <c r="F13" s="17" t="s">
        <v>304</v>
      </c>
      <c r="Q13" s="13" t="s">
        <v>8607</v>
      </c>
      <c r="R13" s="17" t="s">
        <v>9046</v>
      </c>
      <c r="T13" s="13" t="s">
        <v>7899</v>
      </c>
      <c r="U13" s="17" t="s">
        <v>7884</v>
      </c>
      <c r="V13" s="17" t="s">
        <v>195</v>
      </c>
      <c r="X13" s="13" t="s">
        <v>7879</v>
      </c>
      <c r="Y13" s="17" t="s">
        <v>7849</v>
      </c>
      <c r="AA13" s="13" t="s">
        <v>8121</v>
      </c>
      <c r="AB13" s="65">
        <v>784</v>
      </c>
      <c r="AJ13" s="17" t="s">
        <v>8497</v>
      </c>
      <c r="AK13" s="17" t="s">
        <v>8019</v>
      </c>
      <c r="AM13" s="17" t="s">
        <v>9057</v>
      </c>
      <c r="AN13" s="17" t="s">
        <v>304</v>
      </c>
      <c r="AP13" s="13" t="s">
        <v>10958</v>
      </c>
      <c r="AQ13" s="17" t="s">
        <v>7855</v>
      </c>
      <c r="AR13" s="17" t="s">
        <v>195</v>
      </c>
    </row>
    <row r="14" spans="1:44">
      <c r="B14" s="17" t="s">
        <v>248</v>
      </c>
      <c r="C14" s="17" t="s">
        <v>201</v>
      </c>
      <c r="E14" s="17" t="s">
        <v>307</v>
      </c>
      <c r="F14" s="17" t="s">
        <v>306</v>
      </c>
      <c r="Q14" s="13" t="s">
        <v>8608</v>
      </c>
      <c r="R14" s="17" t="s">
        <v>9047</v>
      </c>
      <c r="T14" s="13" t="s">
        <v>7901</v>
      </c>
      <c r="U14" s="17" t="s">
        <v>7884</v>
      </c>
      <c r="V14" s="17" t="s">
        <v>196</v>
      </c>
      <c r="AA14" s="13" t="s">
        <v>8123</v>
      </c>
      <c r="AB14" s="66" t="s">
        <v>8122</v>
      </c>
      <c r="AJ14" s="17" t="s">
        <v>8498</v>
      </c>
      <c r="AK14" s="17" t="s">
        <v>201</v>
      </c>
      <c r="AM14" s="17" t="s">
        <v>9058</v>
      </c>
      <c r="AN14" s="17" t="s">
        <v>306</v>
      </c>
      <c r="AP14" s="13" t="s">
        <v>10959</v>
      </c>
      <c r="AQ14" s="17" t="s">
        <v>7855</v>
      </c>
      <c r="AR14" s="17" t="s">
        <v>196</v>
      </c>
    </row>
    <row r="15" spans="1:44">
      <c r="B15" s="17" t="s">
        <v>249</v>
      </c>
      <c r="C15" s="17" t="s">
        <v>202</v>
      </c>
      <c r="E15" s="17" t="s">
        <v>309</v>
      </c>
      <c r="F15" s="17" t="s">
        <v>308</v>
      </c>
      <c r="Q15" s="13" t="s">
        <v>9037</v>
      </c>
      <c r="R15" s="17" t="s">
        <v>8019</v>
      </c>
      <c r="T15" s="17" t="s">
        <v>7902</v>
      </c>
      <c r="U15" s="17" t="s">
        <v>7938</v>
      </c>
      <c r="V15" s="17" t="s">
        <v>7885</v>
      </c>
      <c r="AA15" s="13" t="s">
        <v>8125</v>
      </c>
      <c r="AB15" s="66" t="s">
        <v>8124</v>
      </c>
      <c r="AJ15" s="17" t="s">
        <v>8499</v>
      </c>
      <c r="AK15" s="17" t="s">
        <v>202</v>
      </c>
      <c r="AM15" s="17" t="s">
        <v>9059</v>
      </c>
      <c r="AN15" s="17" t="s">
        <v>308</v>
      </c>
      <c r="AP15" s="17" t="s">
        <v>10960</v>
      </c>
      <c r="AQ15" s="17" t="s">
        <v>7856</v>
      </c>
      <c r="AR15" s="17" t="s">
        <v>190</v>
      </c>
    </row>
    <row r="16" spans="1:44">
      <c r="B16" s="17" t="s">
        <v>250</v>
      </c>
      <c r="C16" s="17" t="s">
        <v>203</v>
      </c>
      <c r="E16" s="17" t="s">
        <v>311</v>
      </c>
      <c r="F16" s="17" t="s">
        <v>310</v>
      </c>
      <c r="Q16" s="13" t="s">
        <v>9038</v>
      </c>
      <c r="R16" s="17" t="s">
        <v>8019</v>
      </c>
      <c r="T16" s="17" t="s">
        <v>7903</v>
      </c>
      <c r="U16" s="17" t="s">
        <v>7938</v>
      </c>
      <c r="V16" s="17" t="s">
        <v>7886</v>
      </c>
      <c r="AA16" s="13" t="s">
        <v>8126</v>
      </c>
      <c r="AB16" s="65">
        <v>533</v>
      </c>
      <c r="AJ16" s="17" t="s">
        <v>8500</v>
      </c>
      <c r="AK16" s="17" t="s">
        <v>203</v>
      </c>
      <c r="AM16" s="17" t="s">
        <v>9060</v>
      </c>
      <c r="AN16" s="17" t="s">
        <v>310</v>
      </c>
      <c r="AP16" s="17" t="s">
        <v>10961</v>
      </c>
      <c r="AQ16" s="17" t="s">
        <v>7856</v>
      </c>
      <c r="AR16" s="17" t="s">
        <v>193</v>
      </c>
    </row>
    <row r="17" spans="2:44">
      <c r="B17" s="17" t="s">
        <v>251</v>
      </c>
      <c r="C17" s="17" t="s">
        <v>204</v>
      </c>
      <c r="E17" s="17" t="s">
        <v>313</v>
      </c>
      <c r="F17" s="17" t="s">
        <v>312</v>
      </c>
      <c r="Q17" s="13" t="s">
        <v>8599</v>
      </c>
      <c r="R17" s="17" t="s">
        <v>8019</v>
      </c>
      <c r="T17" s="13" t="s">
        <v>7904</v>
      </c>
      <c r="U17" s="17" t="s">
        <v>7938</v>
      </c>
      <c r="V17" s="17" t="s">
        <v>194</v>
      </c>
      <c r="AA17" s="13" t="s">
        <v>8128</v>
      </c>
      <c r="AB17" s="66" t="s">
        <v>8127</v>
      </c>
      <c r="AJ17" s="17" t="s">
        <v>8501</v>
      </c>
      <c r="AK17" s="17" t="s">
        <v>204</v>
      </c>
      <c r="AM17" s="17" t="s">
        <v>9061</v>
      </c>
      <c r="AN17" s="17" t="s">
        <v>312</v>
      </c>
      <c r="AP17" s="13" t="s">
        <v>10962</v>
      </c>
      <c r="AQ17" s="17" t="s">
        <v>7856</v>
      </c>
      <c r="AR17" s="17" t="s">
        <v>194</v>
      </c>
    </row>
    <row r="18" spans="2:44">
      <c r="B18" s="17" t="s">
        <v>252</v>
      </c>
      <c r="C18" s="17" t="s">
        <v>205</v>
      </c>
      <c r="E18" s="17" t="s">
        <v>315</v>
      </c>
      <c r="F18" s="17" t="s">
        <v>314</v>
      </c>
      <c r="O18"/>
      <c r="Q18" s="30" t="s">
        <v>8600</v>
      </c>
      <c r="R18" s="17" t="s">
        <v>8019</v>
      </c>
      <c r="T18" s="13" t="s">
        <v>7905</v>
      </c>
      <c r="U18" s="17" t="s">
        <v>7938</v>
      </c>
      <c r="V18" s="17" t="s">
        <v>195</v>
      </c>
      <c r="AA18" s="13" t="s">
        <v>8130</v>
      </c>
      <c r="AB18" s="66" t="s">
        <v>8129</v>
      </c>
      <c r="AJ18" s="17" t="s">
        <v>8502</v>
      </c>
      <c r="AK18" s="17" t="s">
        <v>205</v>
      </c>
      <c r="AM18" s="17" t="s">
        <v>9062</v>
      </c>
      <c r="AN18" s="17" t="s">
        <v>314</v>
      </c>
      <c r="AP18" s="13" t="s">
        <v>10963</v>
      </c>
      <c r="AQ18" s="17" t="s">
        <v>7856</v>
      </c>
      <c r="AR18" s="17" t="s">
        <v>195</v>
      </c>
    </row>
    <row r="19" spans="2:44">
      <c r="B19" s="17" t="s">
        <v>253</v>
      </c>
      <c r="C19" s="17" t="s">
        <v>206</v>
      </c>
      <c r="E19" s="17" t="s">
        <v>317</v>
      </c>
      <c r="F19" s="17" t="s">
        <v>316</v>
      </c>
      <c r="Q19" s="30" t="s">
        <v>8601</v>
      </c>
      <c r="R19" s="17" t="s">
        <v>8019</v>
      </c>
      <c r="T19" s="13" t="s">
        <v>7907</v>
      </c>
      <c r="U19" s="17" t="s">
        <v>7938</v>
      </c>
      <c r="V19" s="17" t="s">
        <v>196</v>
      </c>
      <c r="AA19" s="13" t="s">
        <v>8131</v>
      </c>
      <c r="AB19" s="65">
        <v>660</v>
      </c>
      <c r="AM19" s="17" t="s">
        <v>9063</v>
      </c>
      <c r="AN19" s="17" t="s">
        <v>316</v>
      </c>
      <c r="AP19" s="13" t="s">
        <v>10964</v>
      </c>
      <c r="AQ19" s="17" t="s">
        <v>7856</v>
      </c>
      <c r="AR19" s="17" t="s">
        <v>196</v>
      </c>
    </row>
    <row r="20" spans="2:44">
      <c r="B20" s="17" t="s">
        <v>254</v>
      </c>
      <c r="C20" s="17" t="s">
        <v>207</v>
      </c>
      <c r="E20" s="17" t="s">
        <v>319</v>
      </c>
      <c r="F20" s="17" t="s">
        <v>318</v>
      </c>
      <c r="Q20" s="30" t="s">
        <v>9045</v>
      </c>
      <c r="R20" s="17" t="s">
        <v>8019</v>
      </c>
      <c r="T20" s="17" t="s">
        <v>7911</v>
      </c>
      <c r="U20" s="17" t="s">
        <v>7939</v>
      </c>
      <c r="V20" s="17" t="s">
        <v>7885</v>
      </c>
      <c r="AA20" s="13" t="s">
        <v>8133</v>
      </c>
      <c r="AB20" s="66" t="s">
        <v>8132</v>
      </c>
      <c r="AM20" s="17" t="s">
        <v>9064</v>
      </c>
      <c r="AN20" s="17" t="s">
        <v>318</v>
      </c>
      <c r="AP20" s="17" t="s">
        <v>10965</v>
      </c>
      <c r="AQ20" s="17" t="s">
        <v>7857</v>
      </c>
      <c r="AR20" s="17" t="s">
        <v>190</v>
      </c>
    </row>
    <row r="21" spans="2:44">
      <c r="B21" s="17" t="s">
        <v>255</v>
      </c>
      <c r="C21" s="17" t="s">
        <v>208</v>
      </c>
      <c r="E21" s="17" t="s">
        <v>321</v>
      </c>
      <c r="F21" s="17" t="s">
        <v>320</v>
      </c>
      <c r="Q21" s="17" t="s">
        <v>7844</v>
      </c>
      <c r="R21" s="17" t="s">
        <v>8019</v>
      </c>
      <c r="T21" s="17" t="s">
        <v>7912</v>
      </c>
      <c r="U21" s="17" t="s">
        <v>7939</v>
      </c>
      <c r="V21" s="17" t="s">
        <v>7886</v>
      </c>
      <c r="AA21" s="13" t="s">
        <v>8135</v>
      </c>
      <c r="AB21" s="66" t="s">
        <v>8134</v>
      </c>
      <c r="AM21" s="17" t="s">
        <v>9065</v>
      </c>
      <c r="AN21" s="17" t="s">
        <v>320</v>
      </c>
      <c r="AP21" s="17" t="s">
        <v>10966</v>
      </c>
      <c r="AQ21" s="17" t="s">
        <v>7857</v>
      </c>
      <c r="AR21" s="17" t="s">
        <v>193</v>
      </c>
    </row>
    <row r="22" spans="2:44">
      <c r="B22" s="17" t="s">
        <v>256</v>
      </c>
      <c r="C22" s="17" t="s">
        <v>209</v>
      </c>
      <c r="E22" s="17" t="s">
        <v>323</v>
      </c>
      <c r="F22" s="17" t="s">
        <v>322</v>
      </c>
      <c r="T22" s="13" t="s">
        <v>7913</v>
      </c>
      <c r="U22" s="17" t="s">
        <v>7939</v>
      </c>
      <c r="V22" s="17" t="s">
        <v>194</v>
      </c>
      <c r="AA22" s="13" t="s">
        <v>8137</v>
      </c>
      <c r="AB22" s="66" t="s">
        <v>8136</v>
      </c>
      <c r="AM22" s="17" t="s">
        <v>9066</v>
      </c>
      <c r="AN22" s="17" t="s">
        <v>322</v>
      </c>
      <c r="AP22" s="13" t="s">
        <v>10967</v>
      </c>
      <c r="AQ22" s="17" t="s">
        <v>7857</v>
      </c>
      <c r="AR22" s="17" t="s">
        <v>194</v>
      </c>
    </row>
    <row r="23" spans="2:44">
      <c r="B23" s="17" t="s">
        <v>257</v>
      </c>
      <c r="C23" s="17" t="s">
        <v>210</v>
      </c>
      <c r="E23" s="17" t="s">
        <v>325</v>
      </c>
      <c r="F23" s="17" t="s">
        <v>324</v>
      </c>
      <c r="T23" s="13" t="s">
        <v>7914</v>
      </c>
      <c r="U23" s="17" t="s">
        <v>7939</v>
      </c>
      <c r="V23" s="17" t="s">
        <v>195</v>
      </c>
      <c r="AA23" s="13" t="s">
        <v>8138</v>
      </c>
      <c r="AB23" s="65">
        <v>887</v>
      </c>
      <c r="AM23" s="17" t="s">
        <v>9067</v>
      </c>
      <c r="AN23" s="17" t="s">
        <v>324</v>
      </c>
      <c r="AP23" s="13" t="s">
        <v>10968</v>
      </c>
      <c r="AQ23" s="17" t="s">
        <v>7857</v>
      </c>
      <c r="AR23" s="17" t="s">
        <v>195</v>
      </c>
    </row>
    <row r="24" spans="2:44">
      <c r="B24" s="17" t="s">
        <v>258</v>
      </c>
      <c r="C24" s="17" t="s">
        <v>211</v>
      </c>
      <c r="E24" s="17" t="s">
        <v>327</v>
      </c>
      <c r="F24" s="17" t="s">
        <v>326</v>
      </c>
      <c r="T24" s="13" t="s">
        <v>7915</v>
      </c>
      <c r="U24" s="17" t="s">
        <v>7939</v>
      </c>
      <c r="V24" s="17" t="s">
        <v>196</v>
      </c>
      <c r="AA24" s="13" t="s">
        <v>8139</v>
      </c>
      <c r="AB24" s="65">
        <v>826</v>
      </c>
      <c r="AM24" s="17" t="s">
        <v>9068</v>
      </c>
      <c r="AN24" s="17" t="s">
        <v>326</v>
      </c>
      <c r="AP24" s="13" t="s">
        <v>10969</v>
      </c>
      <c r="AQ24" s="17" t="s">
        <v>7857</v>
      </c>
      <c r="AR24" s="17" t="s">
        <v>196</v>
      </c>
    </row>
    <row r="25" spans="2:44">
      <c r="B25" s="17" t="s">
        <v>259</v>
      </c>
      <c r="C25" s="17" t="s">
        <v>212</v>
      </c>
      <c r="E25" s="17" t="s">
        <v>329</v>
      </c>
      <c r="F25" s="17" t="s">
        <v>328</v>
      </c>
      <c r="T25" s="13" t="s">
        <v>7916</v>
      </c>
      <c r="U25" s="17" t="s">
        <v>7939</v>
      </c>
      <c r="V25" s="17" t="s">
        <v>197</v>
      </c>
      <c r="AA25" s="13" t="s">
        <v>8141</v>
      </c>
      <c r="AB25" s="66" t="s">
        <v>8140</v>
      </c>
      <c r="AM25" s="17" t="s">
        <v>9069</v>
      </c>
      <c r="AN25" s="17" t="s">
        <v>328</v>
      </c>
      <c r="AP25" s="13" t="s">
        <v>10970</v>
      </c>
      <c r="AQ25" s="17" t="s">
        <v>7857</v>
      </c>
      <c r="AR25" s="17" t="s">
        <v>197</v>
      </c>
    </row>
    <row r="26" spans="2:44">
      <c r="B26" s="17" t="s">
        <v>260</v>
      </c>
      <c r="C26" s="17" t="s">
        <v>213</v>
      </c>
      <c r="E26" s="17" t="s">
        <v>331</v>
      </c>
      <c r="F26" s="17" t="s">
        <v>330</v>
      </c>
      <c r="T26" s="13" t="s">
        <v>7917</v>
      </c>
      <c r="U26" s="17" t="s">
        <v>7939</v>
      </c>
      <c r="V26" s="17" t="s">
        <v>198</v>
      </c>
      <c r="AA26" s="13" t="s">
        <v>8143</v>
      </c>
      <c r="AB26" s="66" t="s">
        <v>8142</v>
      </c>
      <c r="AM26" s="17" t="s">
        <v>9070</v>
      </c>
      <c r="AN26" s="17" t="s">
        <v>330</v>
      </c>
      <c r="AP26" s="13" t="s">
        <v>10971</v>
      </c>
      <c r="AQ26" s="17" t="s">
        <v>7857</v>
      </c>
      <c r="AR26" s="17" t="s">
        <v>198</v>
      </c>
    </row>
    <row r="27" spans="2:44">
      <c r="B27" s="17" t="s">
        <v>261</v>
      </c>
      <c r="C27" s="17" t="s">
        <v>214</v>
      </c>
      <c r="E27" s="17" t="s">
        <v>333</v>
      </c>
      <c r="F27" s="17" t="s">
        <v>332</v>
      </c>
      <c r="T27" s="13" t="s">
        <v>7918</v>
      </c>
      <c r="U27" s="17" t="s">
        <v>7939</v>
      </c>
      <c r="V27" s="17" t="s">
        <v>199</v>
      </c>
      <c r="AA27" s="13" t="s">
        <v>8144</v>
      </c>
      <c r="AB27" s="65">
        <v>376</v>
      </c>
      <c r="AM27" s="17" t="s">
        <v>9071</v>
      </c>
      <c r="AN27" s="17" t="s">
        <v>332</v>
      </c>
      <c r="AP27" s="13" t="s">
        <v>10972</v>
      </c>
      <c r="AQ27" s="17" t="s">
        <v>7857</v>
      </c>
      <c r="AR27" s="17" t="s">
        <v>199</v>
      </c>
    </row>
    <row r="28" spans="2:44">
      <c r="B28" s="17" t="s">
        <v>262</v>
      </c>
      <c r="C28" s="17" t="s">
        <v>215</v>
      </c>
      <c r="E28" s="17" t="s">
        <v>335</v>
      </c>
      <c r="F28" s="17" t="s">
        <v>334</v>
      </c>
      <c r="T28" s="13" t="s">
        <v>7919</v>
      </c>
      <c r="U28" s="17" t="s">
        <v>7939</v>
      </c>
      <c r="V28" s="17" t="s">
        <v>200</v>
      </c>
      <c r="AA28" s="13" t="s">
        <v>8145</v>
      </c>
      <c r="AB28" s="65">
        <v>380</v>
      </c>
      <c r="AM28" s="17" t="s">
        <v>9072</v>
      </c>
      <c r="AN28" s="17" t="s">
        <v>334</v>
      </c>
      <c r="AP28" s="13" t="s">
        <v>10973</v>
      </c>
      <c r="AQ28" s="17" t="s">
        <v>7857</v>
      </c>
      <c r="AR28" s="17" t="s">
        <v>200</v>
      </c>
    </row>
    <row r="29" spans="2:44">
      <c r="B29" s="17" t="s">
        <v>263</v>
      </c>
      <c r="C29" s="17" t="s">
        <v>216</v>
      </c>
      <c r="E29" s="17" t="s">
        <v>337</v>
      </c>
      <c r="F29" s="17" t="s">
        <v>336</v>
      </c>
      <c r="T29" s="13" t="s">
        <v>7895</v>
      </c>
      <c r="U29" s="17" t="s">
        <v>7939</v>
      </c>
      <c r="V29" s="17" t="s">
        <v>201</v>
      </c>
      <c r="AA29" s="13" t="s">
        <v>8146</v>
      </c>
      <c r="AB29" s="65">
        <v>368</v>
      </c>
      <c r="AM29" s="17" t="s">
        <v>9073</v>
      </c>
      <c r="AN29" s="17" t="s">
        <v>336</v>
      </c>
      <c r="AP29" s="13" t="s">
        <v>10974</v>
      </c>
      <c r="AQ29" s="17" t="s">
        <v>7857</v>
      </c>
      <c r="AR29" s="17" t="s">
        <v>201</v>
      </c>
    </row>
    <row r="30" spans="2:44">
      <c r="B30" s="17" t="s">
        <v>264</v>
      </c>
      <c r="C30" s="17" t="s">
        <v>217</v>
      </c>
      <c r="E30" s="17" t="s">
        <v>339</v>
      </c>
      <c r="F30" s="17" t="s">
        <v>338</v>
      </c>
      <c r="T30" s="17" t="s">
        <v>7920</v>
      </c>
      <c r="U30" s="17" t="s">
        <v>7940</v>
      </c>
      <c r="V30" s="17" t="s">
        <v>7885</v>
      </c>
      <c r="AA30" s="13" t="s">
        <v>8147</v>
      </c>
      <c r="AB30" s="65">
        <v>364</v>
      </c>
      <c r="AM30" s="17" t="s">
        <v>9074</v>
      </c>
      <c r="AN30" s="17" t="s">
        <v>338</v>
      </c>
      <c r="AP30" s="17" t="s">
        <v>10975</v>
      </c>
      <c r="AQ30" s="17" t="s">
        <v>7858</v>
      </c>
      <c r="AR30" s="17" t="s">
        <v>190</v>
      </c>
    </row>
    <row r="31" spans="2:44">
      <c r="B31" s="17" t="s">
        <v>265</v>
      </c>
      <c r="C31" s="17" t="s">
        <v>218</v>
      </c>
      <c r="E31" s="17" t="s">
        <v>341</v>
      </c>
      <c r="F31" s="17" t="s">
        <v>340</v>
      </c>
      <c r="T31" s="17" t="s">
        <v>7921</v>
      </c>
      <c r="U31" s="17" t="s">
        <v>7940</v>
      </c>
      <c r="V31" s="17" t="s">
        <v>7886</v>
      </c>
      <c r="AA31" s="13" t="s">
        <v>8148</v>
      </c>
      <c r="AB31" s="65">
        <v>356</v>
      </c>
      <c r="AM31" s="17" t="s">
        <v>9075</v>
      </c>
      <c r="AN31" s="17" t="s">
        <v>340</v>
      </c>
      <c r="AP31" s="17" t="s">
        <v>10976</v>
      </c>
      <c r="AQ31" s="17" t="s">
        <v>7858</v>
      </c>
      <c r="AR31" s="17" t="s">
        <v>193</v>
      </c>
    </row>
    <row r="32" spans="2:44">
      <c r="B32" s="17" t="s">
        <v>266</v>
      </c>
      <c r="C32" s="17" t="s">
        <v>219</v>
      </c>
      <c r="E32" s="17" t="s">
        <v>343</v>
      </c>
      <c r="F32" s="17" t="s">
        <v>342</v>
      </c>
      <c r="T32" s="13" t="s">
        <v>7922</v>
      </c>
      <c r="U32" s="17" t="s">
        <v>7940</v>
      </c>
      <c r="V32" s="17" t="s">
        <v>194</v>
      </c>
      <c r="AA32" s="13" t="s">
        <v>8149</v>
      </c>
      <c r="AB32" s="65">
        <v>360</v>
      </c>
      <c r="AM32" s="17" t="s">
        <v>9076</v>
      </c>
      <c r="AN32" s="17" t="s">
        <v>342</v>
      </c>
      <c r="AP32" s="13" t="s">
        <v>10977</v>
      </c>
      <c r="AQ32" s="17" t="s">
        <v>7858</v>
      </c>
      <c r="AR32" s="17" t="s">
        <v>194</v>
      </c>
    </row>
    <row r="33" spans="2:44">
      <c r="B33" s="17" t="s">
        <v>267</v>
      </c>
      <c r="C33" s="17" t="s">
        <v>220</v>
      </c>
      <c r="E33" s="17" t="s">
        <v>345</v>
      </c>
      <c r="F33" s="17" t="s">
        <v>344</v>
      </c>
      <c r="T33" s="13" t="s">
        <v>7923</v>
      </c>
      <c r="U33" s="17" t="s">
        <v>7940</v>
      </c>
      <c r="V33" s="17" t="s">
        <v>195</v>
      </c>
      <c r="AA33" s="13" t="s">
        <v>8150</v>
      </c>
      <c r="AB33" s="65">
        <v>876</v>
      </c>
      <c r="AM33" s="17" t="s">
        <v>9077</v>
      </c>
      <c r="AN33" s="17" t="s">
        <v>344</v>
      </c>
      <c r="AP33" s="13" t="s">
        <v>10978</v>
      </c>
      <c r="AQ33" s="17" t="s">
        <v>7858</v>
      </c>
      <c r="AR33" s="17" t="s">
        <v>195</v>
      </c>
    </row>
    <row r="34" spans="2:44">
      <c r="B34" s="17" t="s">
        <v>268</v>
      </c>
      <c r="C34" s="17" t="s">
        <v>221</v>
      </c>
      <c r="E34" s="17" t="s">
        <v>347</v>
      </c>
      <c r="F34" s="17" t="s">
        <v>346</v>
      </c>
      <c r="T34" s="13" t="s">
        <v>7924</v>
      </c>
      <c r="U34" s="17" t="s">
        <v>7940</v>
      </c>
      <c r="V34" s="17" t="s">
        <v>196</v>
      </c>
      <c r="AA34" s="13" t="s">
        <v>8151</v>
      </c>
      <c r="AB34" s="65">
        <v>800</v>
      </c>
      <c r="AM34" s="17" t="s">
        <v>9078</v>
      </c>
      <c r="AN34" s="17" t="s">
        <v>346</v>
      </c>
      <c r="AP34" s="13" t="s">
        <v>10979</v>
      </c>
      <c r="AQ34" s="17" t="s">
        <v>7858</v>
      </c>
      <c r="AR34" s="17" t="s">
        <v>196</v>
      </c>
    </row>
    <row r="35" spans="2:44">
      <c r="B35" s="17" t="s">
        <v>269</v>
      </c>
      <c r="C35" s="17" t="s">
        <v>222</v>
      </c>
      <c r="E35" s="17" t="s">
        <v>349</v>
      </c>
      <c r="F35" s="17" t="s">
        <v>348</v>
      </c>
      <c r="T35" s="13" t="s">
        <v>7925</v>
      </c>
      <c r="U35" s="17" t="s">
        <v>7940</v>
      </c>
      <c r="V35" s="17" t="s">
        <v>197</v>
      </c>
      <c r="AA35" s="13" t="s">
        <v>8152</v>
      </c>
      <c r="AB35" s="65">
        <v>804</v>
      </c>
      <c r="AM35" s="17" t="s">
        <v>9079</v>
      </c>
      <c r="AN35" s="17" t="s">
        <v>348</v>
      </c>
      <c r="AP35" s="13" t="s">
        <v>10980</v>
      </c>
      <c r="AQ35" s="17" t="s">
        <v>7858</v>
      </c>
      <c r="AR35" s="17" t="s">
        <v>197</v>
      </c>
    </row>
    <row r="36" spans="2:44">
      <c r="B36" s="17" t="s">
        <v>270</v>
      </c>
      <c r="C36" s="17" t="s">
        <v>223</v>
      </c>
      <c r="E36" s="17" t="s">
        <v>351</v>
      </c>
      <c r="F36" s="17" t="s">
        <v>350</v>
      </c>
      <c r="T36" s="13" t="s">
        <v>7926</v>
      </c>
      <c r="U36" s="17" t="s">
        <v>7940</v>
      </c>
      <c r="V36" s="17" t="s">
        <v>198</v>
      </c>
      <c r="AA36" s="13" t="s">
        <v>8153</v>
      </c>
      <c r="AB36" s="65">
        <v>860</v>
      </c>
      <c r="AM36" s="17" t="s">
        <v>9080</v>
      </c>
      <c r="AN36" s="17" t="s">
        <v>350</v>
      </c>
      <c r="AP36" s="13" t="s">
        <v>10981</v>
      </c>
      <c r="AQ36" s="17" t="s">
        <v>7858</v>
      </c>
      <c r="AR36" s="17" t="s">
        <v>198</v>
      </c>
    </row>
    <row r="37" spans="2:44">
      <c r="B37" s="17" t="s">
        <v>271</v>
      </c>
      <c r="C37" s="17" t="s">
        <v>224</v>
      </c>
      <c r="E37" s="17" t="s">
        <v>353</v>
      </c>
      <c r="F37" s="17" t="s">
        <v>352</v>
      </c>
      <c r="T37" s="13" t="s">
        <v>7927</v>
      </c>
      <c r="U37" s="17" t="s">
        <v>7940</v>
      </c>
      <c r="V37" s="17" t="s">
        <v>199</v>
      </c>
      <c r="AA37" s="13" t="s">
        <v>8154</v>
      </c>
      <c r="AB37" s="65">
        <v>858</v>
      </c>
      <c r="AM37" s="17" t="s">
        <v>9081</v>
      </c>
      <c r="AN37" s="17" t="s">
        <v>352</v>
      </c>
      <c r="AP37" s="13" t="s">
        <v>10982</v>
      </c>
      <c r="AQ37" s="17" t="s">
        <v>7858</v>
      </c>
      <c r="AR37" s="17" t="s">
        <v>199</v>
      </c>
    </row>
    <row r="38" spans="2:44">
      <c r="B38" s="17" t="s">
        <v>272</v>
      </c>
      <c r="C38" s="17" t="s">
        <v>225</v>
      </c>
      <c r="E38" s="17" t="s">
        <v>355</v>
      </c>
      <c r="F38" s="17" t="s">
        <v>354</v>
      </c>
      <c r="T38" s="13" t="s">
        <v>7928</v>
      </c>
      <c r="U38" s="17" t="s">
        <v>7940</v>
      </c>
      <c r="V38" s="17" t="s">
        <v>200</v>
      </c>
      <c r="AA38" s="13" t="s">
        <v>8155</v>
      </c>
      <c r="AB38" s="65">
        <v>218</v>
      </c>
      <c r="AM38" s="17" t="s">
        <v>9082</v>
      </c>
      <c r="AN38" s="17" t="s">
        <v>354</v>
      </c>
      <c r="AP38" s="13" t="s">
        <v>10983</v>
      </c>
      <c r="AQ38" s="17" t="s">
        <v>7858</v>
      </c>
      <c r="AR38" s="17" t="s">
        <v>200</v>
      </c>
    </row>
    <row r="39" spans="2:44">
      <c r="B39" s="17" t="s">
        <v>273</v>
      </c>
      <c r="C39" s="17" t="s">
        <v>226</v>
      </c>
      <c r="E39" s="17" t="s">
        <v>357</v>
      </c>
      <c r="F39" s="17" t="s">
        <v>356</v>
      </c>
      <c r="T39" s="13" t="s">
        <v>7900</v>
      </c>
      <c r="U39" s="17" t="s">
        <v>7940</v>
      </c>
      <c r="V39" s="17" t="s">
        <v>201</v>
      </c>
      <c r="AA39" s="13" t="s">
        <v>8156</v>
      </c>
      <c r="AB39" s="65">
        <v>818</v>
      </c>
      <c r="AM39" s="17" t="s">
        <v>9083</v>
      </c>
      <c r="AN39" s="17" t="s">
        <v>356</v>
      </c>
      <c r="AP39" s="13" t="s">
        <v>10984</v>
      </c>
      <c r="AQ39" s="17" t="s">
        <v>7858</v>
      </c>
      <c r="AR39" s="17" t="s">
        <v>201</v>
      </c>
    </row>
    <row r="40" spans="2:44">
      <c r="B40" s="17" t="s">
        <v>274</v>
      </c>
      <c r="C40" s="17" t="s">
        <v>227</v>
      </c>
      <c r="E40" s="17" t="s">
        <v>359</v>
      </c>
      <c r="F40" s="17" t="s">
        <v>358</v>
      </c>
      <c r="T40" s="17" t="s">
        <v>7929</v>
      </c>
      <c r="U40" s="17" t="s">
        <v>7941</v>
      </c>
      <c r="V40" s="17" t="s">
        <v>7885</v>
      </c>
      <c r="AA40" s="13" t="s">
        <v>8157</v>
      </c>
      <c r="AB40" s="65">
        <v>233</v>
      </c>
      <c r="AM40" s="17" t="s">
        <v>9084</v>
      </c>
      <c r="AN40" s="17" t="s">
        <v>358</v>
      </c>
      <c r="AP40" s="17" t="s">
        <v>10985</v>
      </c>
      <c r="AQ40" s="17" t="s">
        <v>7859</v>
      </c>
      <c r="AR40" s="17" t="s">
        <v>190</v>
      </c>
    </row>
    <row r="41" spans="2:44">
      <c r="B41" s="17" t="s">
        <v>275</v>
      </c>
      <c r="C41" s="17" t="s">
        <v>228</v>
      </c>
      <c r="E41" s="17" t="s">
        <v>361</v>
      </c>
      <c r="F41" s="17" t="s">
        <v>360</v>
      </c>
      <c r="T41" s="17" t="s">
        <v>7930</v>
      </c>
      <c r="U41" s="17" t="s">
        <v>7941</v>
      </c>
      <c r="V41" s="17" t="s">
        <v>7886</v>
      </c>
      <c r="AA41" s="13" t="s">
        <v>8158</v>
      </c>
      <c r="AB41" s="65">
        <v>231</v>
      </c>
      <c r="AM41" s="17" t="s">
        <v>9085</v>
      </c>
      <c r="AN41" s="17" t="s">
        <v>360</v>
      </c>
      <c r="AP41" s="17" t="s">
        <v>10986</v>
      </c>
      <c r="AQ41" s="17" t="s">
        <v>7859</v>
      </c>
      <c r="AR41" s="17" t="s">
        <v>193</v>
      </c>
    </row>
    <row r="42" spans="2:44">
      <c r="B42" s="17" t="s">
        <v>276</v>
      </c>
      <c r="C42" s="17" t="s">
        <v>229</v>
      </c>
      <c r="E42" s="17" t="s">
        <v>363</v>
      </c>
      <c r="F42" s="17" t="s">
        <v>362</v>
      </c>
      <c r="T42" s="13" t="s">
        <v>7931</v>
      </c>
      <c r="U42" s="17" t="s">
        <v>7941</v>
      </c>
      <c r="V42" s="17" t="s">
        <v>194</v>
      </c>
      <c r="AA42" s="13" t="s">
        <v>8159</v>
      </c>
      <c r="AB42" s="65">
        <v>232</v>
      </c>
      <c r="AM42" s="17" t="s">
        <v>9086</v>
      </c>
      <c r="AN42" s="17" t="s">
        <v>362</v>
      </c>
      <c r="AP42" s="13" t="s">
        <v>10987</v>
      </c>
      <c r="AQ42" s="17" t="s">
        <v>7859</v>
      </c>
      <c r="AR42" s="17" t="s">
        <v>194</v>
      </c>
    </row>
    <row r="43" spans="2:44">
      <c r="B43" s="17" t="s">
        <v>277</v>
      </c>
      <c r="C43" s="17" t="s">
        <v>230</v>
      </c>
      <c r="E43" s="17" t="s">
        <v>365</v>
      </c>
      <c r="F43" s="17" t="s">
        <v>364</v>
      </c>
      <c r="T43" s="13" t="s">
        <v>7932</v>
      </c>
      <c r="U43" s="17" t="s">
        <v>7941</v>
      </c>
      <c r="V43" s="17" t="s">
        <v>195</v>
      </c>
      <c r="AA43" s="13" t="s">
        <v>8160</v>
      </c>
      <c r="AB43" s="65">
        <v>222</v>
      </c>
      <c r="AM43" s="17" t="s">
        <v>9087</v>
      </c>
      <c r="AN43" s="17" t="s">
        <v>364</v>
      </c>
      <c r="AP43" s="13" t="s">
        <v>10988</v>
      </c>
      <c r="AQ43" s="17" t="s">
        <v>7859</v>
      </c>
      <c r="AR43" s="17" t="s">
        <v>195</v>
      </c>
    </row>
    <row r="44" spans="2:44">
      <c r="B44" s="17" t="s">
        <v>278</v>
      </c>
      <c r="C44" s="17" t="s">
        <v>231</v>
      </c>
      <c r="E44" s="17" t="s">
        <v>367</v>
      </c>
      <c r="F44" s="17" t="s">
        <v>366</v>
      </c>
      <c r="T44" s="13" t="s">
        <v>7933</v>
      </c>
      <c r="U44" s="17" t="s">
        <v>7941</v>
      </c>
      <c r="V44" s="17" t="s">
        <v>196</v>
      </c>
      <c r="AA44" s="13" t="s">
        <v>8162</v>
      </c>
      <c r="AB44" s="66" t="s">
        <v>8161</v>
      </c>
      <c r="AM44" s="17" t="s">
        <v>9088</v>
      </c>
      <c r="AN44" s="17" t="s">
        <v>366</v>
      </c>
      <c r="AP44" s="13" t="s">
        <v>10989</v>
      </c>
      <c r="AQ44" s="17" t="s">
        <v>7859</v>
      </c>
      <c r="AR44" s="17" t="s">
        <v>196</v>
      </c>
    </row>
    <row r="45" spans="2:44">
      <c r="B45" s="17" t="s">
        <v>279</v>
      </c>
      <c r="C45" s="17" t="s">
        <v>232</v>
      </c>
      <c r="E45" s="17" t="s">
        <v>369</v>
      </c>
      <c r="F45" s="17" t="s">
        <v>368</v>
      </c>
      <c r="T45" s="13" t="s">
        <v>7934</v>
      </c>
      <c r="U45" s="17" t="s">
        <v>7941</v>
      </c>
      <c r="V45" s="17" t="s">
        <v>197</v>
      </c>
      <c r="AA45" s="13" t="s">
        <v>8164</v>
      </c>
      <c r="AB45" s="66" t="s">
        <v>8163</v>
      </c>
      <c r="AM45" s="17" t="s">
        <v>9089</v>
      </c>
      <c r="AN45" s="17" t="s">
        <v>368</v>
      </c>
      <c r="AP45" s="13" t="s">
        <v>10990</v>
      </c>
      <c r="AQ45" s="17" t="s">
        <v>7859</v>
      </c>
      <c r="AR45" s="17" t="s">
        <v>197</v>
      </c>
    </row>
    <row r="46" spans="2:44">
      <c r="B46" s="17" t="s">
        <v>280</v>
      </c>
      <c r="C46" s="17" t="s">
        <v>233</v>
      </c>
      <c r="E46" s="17" t="s">
        <v>371</v>
      </c>
      <c r="F46" s="17" t="s">
        <v>370</v>
      </c>
      <c r="T46" s="13" t="s">
        <v>7935</v>
      </c>
      <c r="U46" s="17" t="s">
        <v>7941</v>
      </c>
      <c r="V46" s="17" t="s">
        <v>198</v>
      </c>
      <c r="AA46" s="13" t="s">
        <v>8165</v>
      </c>
      <c r="AB46" s="65">
        <v>248</v>
      </c>
      <c r="AM46" s="17" t="s">
        <v>9090</v>
      </c>
      <c r="AN46" s="17" t="s">
        <v>370</v>
      </c>
      <c r="AP46" s="13" t="s">
        <v>10991</v>
      </c>
      <c r="AQ46" s="17" t="s">
        <v>7859</v>
      </c>
      <c r="AR46" s="17" t="s">
        <v>198</v>
      </c>
    </row>
    <row r="47" spans="2:44">
      <c r="B47" s="17" t="s">
        <v>281</v>
      </c>
      <c r="C47" s="17" t="s">
        <v>234</v>
      </c>
      <c r="E47" s="17" t="s">
        <v>373</v>
      </c>
      <c r="F47" s="17" t="s">
        <v>372</v>
      </c>
      <c r="T47" s="13" t="s">
        <v>7936</v>
      </c>
      <c r="U47" s="17" t="s">
        <v>7941</v>
      </c>
      <c r="V47" s="17" t="s">
        <v>199</v>
      </c>
      <c r="AA47" s="13" t="s">
        <v>8166</v>
      </c>
      <c r="AB47" s="65">
        <v>512</v>
      </c>
      <c r="AM47" s="17" t="s">
        <v>9091</v>
      </c>
      <c r="AN47" s="17" t="s">
        <v>372</v>
      </c>
      <c r="AP47" s="13" t="s">
        <v>10992</v>
      </c>
      <c r="AQ47" s="17" t="s">
        <v>7859</v>
      </c>
      <c r="AR47" s="17" t="s">
        <v>199</v>
      </c>
    </row>
    <row r="48" spans="2:44">
      <c r="B48" s="17" t="s">
        <v>282</v>
      </c>
      <c r="C48" s="17" t="s">
        <v>235</v>
      </c>
      <c r="E48" s="17" t="s">
        <v>375</v>
      </c>
      <c r="F48" s="17" t="s">
        <v>374</v>
      </c>
      <c r="T48" s="13" t="s">
        <v>7937</v>
      </c>
      <c r="U48" s="17" t="s">
        <v>7941</v>
      </c>
      <c r="V48" s="17" t="s">
        <v>200</v>
      </c>
      <c r="AA48" s="13" t="s">
        <v>8167</v>
      </c>
      <c r="AB48" s="65">
        <v>528</v>
      </c>
      <c r="AM48" s="17" t="s">
        <v>9092</v>
      </c>
      <c r="AN48" s="17" t="s">
        <v>374</v>
      </c>
      <c r="AP48" s="13" t="s">
        <v>10993</v>
      </c>
      <c r="AQ48" s="17" t="s">
        <v>7859</v>
      </c>
      <c r="AR48" s="17" t="s">
        <v>200</v>
      </c>
    </row>
    <row r="49" spans="2:44">
      <c r="B49" s="17" t="s">
        <v>283</v>
      </c>
      <c r="C49" s="17" t="s">
        <v>236</v>
      </c>
      <c r="E49" s="17" t="s">
        <v>377</v>
      </c>
      <c r="F49" s="17" t="s">
        <v>376</v>
      </c>
      <c r="T49" s="13" t="s">
        <v>7906</v>
      </c>
      <c r="U49" s="17" t="s">
        <v>7941</v>
      </c>
      <c r="V49" s="17" t="s">
        <v>201</v>
      </c>
      <c r="AA49" s="13" t="s">
        <v>8168</v>
      </c>
      <c r="AB49" s="65">
        <v>288</v>
      </c>
      <c r="AM49" s="17" t="s">
        <v>9093</v>
      </c>
      <c r="AN49" s="17" t="s">
        <v>380</v>
      </c>
      <c r="AP49" s="13" t="s">
        <v>10994</v>
      </c>
      <c r="AQ49" s="17" t="s">
        <v>7859</v>
      </c>
      <c r="AR49" s="17" t="s">
        <v>201</v>
      </c>
    </row>
    <row r="50" spans="2:44">
      <c r="B50" s="17" t="s">
        <v>284</v>
      </c>
      <c r="C50" s="17" t="s">
        <v>237</v>
      </c>
      <c r="E50" s="17" t="s">
        <v>379</v>
      </c>
      <c r="F50" s="17" t="s">
        <v>378</v>
      </c>
      <c r="T50" s="17" t="s">
        <v>7944</v>
      </c>
      <c r="U50" s="17" t="s">
        <v>8005</v>
      </c>
      <c r="V50" s="17" t="s">
        <v>7885</v>
      </c>
      <c r="AA50" s="13" t="s">
        <v>8169</v>
      </c>
      <c r="AB50" s="65">
        <v>132</v>
      </c>
      <c r="AM50" s="17" t="s">
        <v>9094</v>
      </c>
      <c r="AN50" s="17" t="s">
        <v>382</v>
      </c>
      <c r="AP50" s="17" t="s">
        <v>10995</v>
      </c>
      <c r="AQ50" s="17" t="s">
        <v>7860</v>
      </c>
      <c r="AR50" s="17" t="s">
        <v>190</v>
      </c>
    </row>
    <row r="51" spans="2:44">
      <c r="B51" s="17" t="s">
        <v>285</v>
      </c>
      <c r="C51" s="17" t="s">
        <v>238</v>
      </c>
      <c r="E51" s="17" t="s">
        <v>381</v>
      </c>
      <c r="F51" s="17" t="s">
        <v>380</v>
      </c>
      <c r="T51" s="17" t="s">
        <v>7945</v>
      </c>
      <c r="U51" s="17" t="s">
        <v>8005</v>
      </c>
      <c r="V51" s="17" t="s">
        <v>7886</v>
      </c>
      <c r="AA51" s="13" t="s">
        <v>8170</v>
      </c>
      <c r="AB51" s="65">
        <v>831</v>
      </c>
      <c r="AM51" s="17" t="s">
        <v>9095</v>
      </c>
      <c r="AN51" s="17" t="s">
        <v>388</v>
      </c>
      <c r="AP51" s="17" t="s">
        <v>10996</v>
      </c>
      <c r="AQ51" s="17" t="s">
        <v>7860</v>
      </c>
      <c r="AR51" s="17" t="s">
        <v>193</v>
      </c>
    </row>
    <row r="52" spans="2:44">
      <c r="E52" s="17" t="s">
        <v>383</v>
      </c>
      <c r="F52" s="17" t="s">
        <v>382</v>
      </c>
      <c r="T52" s="13" t="s">
        <v>7946</v>
      </c>
      <c r="U52" s="17" t="s">
        <v>8005</v>
      </c>
      <c r="V52" s="17" t="s">
        <v>194</v>
      </c>
      <c r="AA52" s="13" t="s">
        <v>8171</v>
      </c>
      <c r="AB52" s="65">
        <v>328</v>
      </c>
      <c r="AM52" s="17" t="s">
        <v>9096</v>
      </c>
      <c r="AN52" s="17" t="s">
        <v>390</v>
      </c>
      <c r="AP52" s="13" t="s">
        <v>10997</v>
      </c>
      <c r="AQ52" s="17" t="s">
        <v>7860</v>
      </c>
      <c r="AR52" s="17" t="s">
        <v>194</v>
      </c>
    </row>
    <row r="53" spans="2:44">
      <c r="E53" s="17" t="s">
        <v>385</v>
      </c>
      <c r="F53" s="17" t="s">
        <v>384</v>
      </c>
      <c r="T53" s="13" t="s">
        <v>7947</v>
      </c>
      <c r="U53" s="17" t="s">
        <v>8005</v>
      </c>
      <c r="V53" s="17" t="s">
        <v>195</v>
      </c>
      <c r="AA53" s="13" t="s">
        <v>8172</v>
      </c>
      <c r="AB53" s="65">
        <v>398</v>
      </c>
      <c r="AM53" s="17" t="s">
        <v>9097</v>
      </c>
      <c r="AN53" s="17" t="s">
        <v>392</v>
      </c>
      <c r="AP53" s="13" t="s">
        <v>10998</v>
      </c>
      <c r="AQ53" s="17" t="s">
        <v>7860</v>
      </c>
      <c r="AR53" s="17" t="s">
        <v>195</v>
      </c>
    </row>
    <row r="54" spans="2:44">
      <c r="E54" s="17" t="s">
        <v>387</v>
      </c>
      <c r="F54" s="17" t="s">
        <v>386</v>
      </c>
      <c r="T54" s="13" t="s">
        <v>7948</v>
      </c>
      <c r="U54" s="17" t="s">
        <v>8005</v>
      </c>
      <c r="V54" s="17" t="s">
        <v>196</v>
      </c>
      <c r="AA54" s="13" t="s">
        <v>8173</v>
      </c>
      <c r="AB54" s="65">
        <v>634</v>
      </c>
      <c r="AM54" s="17" t="s">
        <v>9098</v>
      </c>
      <c r="AN54" s="17" t="s">
        <v>394</v>
      </c>
      <c r="AP54" s="13" t="s">
        <v>10999</v>
      </c>
      <c r="AQ54" s="17" t="s">
        <v>7860</v>
      </c>
      <c r="AR54" s="17" t="s">
        <v>196</v>
      </c>
    </row>
    <row r="55" spans="2:44">
      <c r="E55" s="17" t="s">
        <v>389</v>
      </c>
      <c r="F55" s="17" t="s">
        <v>388</v>
      </c>
      <c r="T55" s="13" t="s">
        <v>7949</v>
      </c>
      <c r="U55" s="17" t="s">
        <v>8005</v>
      </c>
      <c r="V55" s="17" t="s">
        <v>197</v>
      </c>
      <c r="AA55" s="13" t="s">
        <v>8174</v>
      </c>
      <c r="AB55" s="65">
        <v>581</v>
      </c>
      <c r="AM55" s="17" t="s">
        <v>9099</v>
      </c>
      <c r="AN55" s="17" t="s">
        <v>400</v>
      </c>
      <c r="AP55" s="13" t="s">
        <v>11000</v>
      </c>
      <c r="AQ55" s="17" t="s">
        <v>7860</v>
      </c>
      <c r="AR55" s="17" t="s">
        <v>197</v>
      </c>
    </row>
    <row r="56" spans="2:44">
      <c r="E56" s="17" t="s">
        <v>391</v>
      </c>
      <c r="F56" s="17" t="s">
        <v>390</v>
      </c>
      <c r="T56" s="13" t="s">
        <v>7950</v>
      </c>
      <c r="U56" s="17" t="s">
        <v>8005</v>
      </c>
      <c r="V56" s="17" t="s">
        <v>198</v>
      </c>
      <c r="AA56" s="13" t="s">
        <v>8175</v>
      </c>
      <c r="AB56" s="65">
        <v>124</v>
      </c>
      <c r="AM56" s="17" t="s">
        <v>9100</v>
      </c>
      <c r="AN56" s="17" t="s">
        <v>410</v>
      </c>
      <c r="AP56" s="13" t="s">
        <v>11001</v>
      </c>
      <c r="AQ56" s="17" t="s">
        <v>7860</v>
      </c>
      <c r="AR56" s="17" t="s">
        <v>198</v>
      </c>
    </row>
    <row r="57" spans="2:44">
      <c r="E57" s="17" t="s">
        <v>393</v>
      </c>
      <c r="F57" s="17" t="s">
        <v>392</v>
      </c>
      <c r="T57" s="13" t="s">
        <v>7951</v>
      </c>
      <c r="U57" s="17" t="s">
        <v>8005</v>
      </c>
      <c r="V57" s="17" t="s">
        <v>199</v>
      </c>
      <c r="AA57" s="13" t="s">
        <v>8176</v>
      </c>
      <c r="AB57" s="65">
        <v>266</v>
      </c>
      <c r="AM57" s="17" t="s">
        <v>9101</v>
      </c>
      <c r="AN57" s="17" t="s">
        <v>414</v>
      </c>
      <c r="AP57" s="13" t="s">
        <v>11002</v>
      </c>
      <c r="AQ57" s="17" t="s">
        <v>7860</v>
      </c>
      <c r="AR57" s="17" t="s">
        <v>199</v>
      </c>
    </row>
    <row r="58" spans="2:44">
      <c r="E58" s="17" t="s">
        <v>395</v>
      </c>
      <c r="F58" s="17" t="s">
        <v>394</v>
      </c>
      <c r="T58" s="13" t="s">
        <v>8078</v>
      </c>
      <c r="U58" s="17" t="s">
        <v>8005</v>
      </c>
      <c r="V58" s="17" t="s">
        <v>200</v>
      </c>
      <c r="AA58" s="13" t="s">
        <v>8177</v>
      </c>
      <c r="AB58" s="65">
        <v>120</v>
      </c>
      <c r="AM58" s="17" t="s">
        <v>9102</v>
      </c>
      <c r="AN58" s="17" t="s">
        <v>416</v>
      </c>
      <c r="AP58" s="13" t="s">
        <v>11003</v>
      </c>
      <c r="AQ58" s="17" t="s">
        <v>7860</v>
      </c>
      <c r="AR58" s="17" t="s">
        <v>200</v>
      </c>
    </row>
    <row r="59" spans="2:44">
      <c r="E59" s="17" t="s">
        <v>397</v>
      </c>
      <c r="F59" s="17" t="s">
        <v>396</v>
      </c>
      <c r="T59" s="17" t="s">
        <v>7953</v>
      </c>
      <c r="U59" s="17" t="s">
        <v>8006</v>
      </c>
      <c r="V59" s="17" t="s">
        <v>7885</v>
      </c>
      <c r="AA59" s="13" t="s">
        <v>8178</v>
      </c>
      <c r="AB59" s="65">
        <v>270</v>
      </c>
      <c r="AM59" s="17" t="s">
        <v>9103</v>
      </c>
      <c r="AN59" s="17" t="s">
        <v>418</v>
      </c>
      <c r="AP59" s="17" t="s">
        <v>11004</v>
      </c>
      <c r="AQ59" s="17" t="s">
        <v>7861</v>
      </c>
      <c r="AR59" s="17" t="s">
        <v>190</v>
      </c>
    </row>
    <row r="60" spans="2:44">
      <c r="E60" s="17" t="s">
        <v>399</v>
      </c>
      <c r="F60" s="17" t="s">
        <v>398</v>
      </c>
      <c r="T60" s="17" t="s">
        <v>7954</v>
      </c>
      <c r="U60" s="17" t="s">
        <v>8006</v>
      </c>
      <c r="V60" s="17" t="s">
        <v>7886</v>
      </c>
      <c r="AA60" s="13" t="s">
        <v>8179</v>
      </c>
      <c r="AB60" s="65">
        <v>116</v>
      </c>
      <c r="AM60" s="17" t="s">
        <v>9104</v>
      </c>
      <c r="AN60" s="17" t="s">
        <v>420</v>
      </c>
      <c r="AP60" s="17" t="s">
        <v>11005</v>
      </c>
      <c r="AQ60" s="17" t="s">
        <v>7861</v>
      </c>
      <c r="AR60" s="17" t="s">
        <v>193</v>
      </c>
    </row>
    <row r="61" spans="2:44">
      <c r="E61" s="17" t="s">
        <v>401</v>
      </c>
      <c r="F61" s="17" t="s">
        <v>400</v>
      </c>
      <c r="T61" s="13" t="s">
        <v>7955</v>
      </c>
      <c r="U61" s="17" t="s">
        <v>8006</v>
      </c>
      <c r="V61" s="17" t="s">
        <v>194</v>
      </c>
      <c r="AA61" s="13" t="s">
        <v>8180</v>
      </c>
      <c r="AB61" s="65">
        <v>580</v>
      </c>
      <c r="AM61" s="17" t="s">
        <v>9105</v>
      </c>
      <c r="AN61" s="17" t="s">
        <v>422</v>
      </c>
      <c r="AP61" s="13" t="s">
        <v>11006</v>
      </c>
      <c r="AQ61" s="17" t="s">
        <v>7861</v>
      </c>
      <c r="AR61" s="17" t="s">
        <v>194</v>
      </c>
    </row>
    <row r="62" spans="2:44">
      <c r="E62" s="17" t="s">
        <v>403</v>
      </c>
      <c r="F62" s="17" t="s">
        <v>402</v>
      </c>
      <c r="T62" s="13" t="s">
        <v>7956</v>
      </c>
      <c r="U62" s="17" t="s">
        <v>8006</v>
      </c>
      <c r="V62" s="17" t="s">
        <v>195</v>
      </c>
      <c r="AA62" s="13" t="s">
        <v>8181</v>
      </c>
      <c r="AB62" s="65">
        <v>324</v>
      </c>
      <c r="AM62" s="17" t="s">
        <v>9106</v>
      </c>
      <c r="AN62" s="17" t="s">
        <v>424</v>
      </c>
      <c r="AP62" s="13" t="s">
        <v>11007</v>
      </c>
      <c r="AQ62" s="17" t="s">
        <v>7861</v>
      </c>
      <c r="AR62" s="17" t="s">
        <v>195</v>
      </c>
    </row>
    <row r="63" spans="2:44">
      <c r="E63" s="17" t="s">
        <v>405</v>
      </c>
      <c r="F63" s="17" t="s">
        <v>404</v>
      </c>
      <c r="T63" s="13" t="s">
        <v>7957</v>
      </c>
      <c r="U63" s="17" t="s">
        <v>8006</v>
      </c>
      <c r="V63" s="17" t="s">
        <v>196</v>
      </c>
      <c r="AA63" s="13" t="s">
        <v>8182</v>
      </c>
      <c r="AB63" s="65">
        <v>624</v>
      </c>
      <c r="AM63" s="17" t="s">
        <v>9107</v>
      </c>
      <c r="AN63" s="17" t="s">
        <v>426</v>
      </c>
      <c r="AP63" s="13" t="s">
        <v>11008</v>
      </c>
      <c r="AQ63" s="17" t="s">
        <v>7861</v>
      </c>
      <c r="AR63" s="17" t="s">
        <v>196</v>
      </c>
    </row>
    <row r="64" spans="2:44">
      <c r="E64" s="17" t="s">
        <v>407</v>
      </c>
      <c r="F64" s="17" t="s">
        <v>406</v>
      </c>
      <c r="T64" s="13" t="s">
        <v>7958</v>
      </c>
      <c r="U64" s="17" t="s">
        <v>8006</v>
      </c>
      <c r="V64" s="17" t="s">
        <v>197</v>
      </c>
      <c r="AA64" s="13" t="s">
        <v>8183</v>
      </c>
      <c r="AB64" s="65">
        <v>196</v>
      </c>
      <c r="AM64" s="17" t="s">
        <v>9108</v>
      </c>
      <c r="AN64" s="17" t="s">
        <v>432</v>
      </c>
      <c r="AP64" s="13" t="s">
        <v>11009</v>
      </c>
      <c r="AQ64" s="17" t="s">
        <v>7861</v>
      </c>
      <c r="AR64" s="17" t="s">
        <v>197</v>
      </c>
    </row>
    <row r="65" spans="5:44">
      <c r="E65" s="17" t="s">
        <v>409</v>
      </c>
      <c r="F65" s="17" t="s">
        <v>408</v>
      </c>
      <c r="T65" s="13" t="s">
        <v>7959</v>
      </c>
      <c r="U65" s="17" t="s">
        <v>8006</v>
      </c>
      <c r="V65" s="17" t="s">
        <v>198</v>
      </c>
      <c r="AA65" s="13" t="s">
        <v>8184</v>
      </c>
      <c r="AB65" s="65">
        <v>192</v>
      </c>
      <c r="AM65" s="17" t="s">
        <v>9109</v>
      </c>
      <c r="AN65" s="17" t="s">
        <v>438</v>
      </c>
      <c r="AP65" s="13" t="s">
        <v>11010</v>
      </c>
      <c r="AQ65" s="17" t="s">
        <v>7861</v>
      </c>
      <c r="AR65" s="17" t="s">
        <v>198</v>
      </c>
    </row>
    <row r="66" spans="5:44">
      <c r="E66" s="17" t="s">
        <v>411</v>
      </c>
      <c r="F66" s="17" t="s">
        <v>410</v>
      </c>
      <c r="T66" s="13" t="s">
        <v>7960</v>
      </c>
      <c r="U66" s="17" t="s">
        <v>8006</v>
      </c>
      <c r="V66" s="17" t="s">
        <v>199</v>
      </c>
      <c r="AA66" s="13" t="s">
        <v>8185</v>
      </c>
      <c r="AB66" s="65">
        <v>531</v>
      </c>
      <c r="AM66" s="17" t="s">
        <v>9110</v>
      </c>
      <c r="AN66" s="17" t="s">
        <v>440</v>
      </c>
      <c r="AP66" s="13" t="s">
        <v>11011</v>
      </c>
      <c r="AQ66" s="17" t="s">
        <v>7861</v>
      </c>
      <c r="AR66" s="17" t="s">
        <v>199</v>
      </c>
    </row>
    <row r="67" spans="5:44">
      <c r="E67" s="17" t="s">
        <v>413</v>
      </c>
      <c r="F67" s="17" t="s">
        <v>412</v>
      </c>
      <c r="T67" s="13" t="s">
        <v>7961</v>
      </c>
      <c r="U67" s="17" t="s">
        <v>8006</v>
      </c>
      <c r="V67" s="17" t="s">
        <v>200</v>
      </c>
      <c r="AA67" s="13" t="s">
        <v>8186</v>
      </c>
      <c r="AB67" s="65">
        <v>300</v>
      </c>
      <c r="AM67" s="17" t="s">
        <v>9111</v>
      </c>
      <c r="AN67" s="17" t="s">
        <v>442</v>
      </c>
      <c r="AP67" s="13" t="s">
        <v>11012</v>
      </c>
      <c r="AQ67" s="17" t="s">
        <v>7861</v>
      </c>
      <c r="AR67" s="17" t="s">
        <v>200</v>
      </c>
    </row>
    <row r="68" spans="5:44">
      <c r="E68" s="17" t="s">
        <v>415</v>
      </c>
      <c r="F68" s="17" t="s">
        <v>414</v>
      </c>
      <c r="T68" s="13" t="s">
        <v>8079</v>
      </c>
      <c r="U68" s="17" t="s">
        <v>8006</v>
      </c>
      <c r="V68" s="17" t="s">
        <v>201</v>
      </c>
      <c r="AA68" s="13" t="s">
        <v>8187</v>
      </c>
      <c r="AB68" s="65">
        <v>296</v>
      </c>
      <c r="AM68" s="17" t="s">
        <v>9112</v>
      </c>
      <c r="AN68" s="17" t="s">
        <v>444</v>
      </c>
      <c r="AP68" s="13" t="s">
        <v>11013</v>
      </c>
      <c r="AQ68" s="17" t="s">
        <v>7861</v>
      </c>
      <c r="AR68" s="17" t="s">
        <v>201</v>
      </c>
    </row>
    <row r="69" spans="5:44">
      <c r="E69" s="17" t="s">
        <v>417</v>
      </c>
      <c r="F69" s="17" t="s">
        <v>416</v>
      </c>
      <c r="T69" s="17" t="s">
        <v>7963</v>
      </c>
      <c r="U69" s="17" t="s">
        <v>8007</v>
      </c>
      <c r="V69" s="17" t="s">
        <v>7885</v>
      </c>
      <c r="AA69" s="13" t="s">
        <v>8188</v>
      </c>
      <c r="AB69" s="65">
        <v>417</v>
      </c>
      <c r="AM69" s="17" t="s">
        <v>9113</v>
      </c>
      <c r="AN69" s="17" t="s">
        <v>446</v>
      </c>
      <c r="AP69" s="17" t="s">
        <v>11014</v>
      </c>
      <c r="AQ69" s="17" t="s">
        <v>7864</v>
      </c>
      <c r="AR69" s="17" t="s">
        <v>190</v>
      </c>
    </row>
    <row r="70" spans="5:44">
      <c r="E70" s="17" t="s">
        <v>419</v>
      </c>
      <c r="F70" s="17" t="s">
        <v>418</v>
      </c>
      <c r="T70" s="17" t="s">
        <v>7964</v>
      </c>
      <c r="U70" s="17" t="s">
        <v>8007</v>
      </c>
      <c r="V70" s="17" t="s">
        <v>7886</v>
      </c>
      <c r="AA70" s="13" t="s">
        <v>8189</v>
      </c>
      <c r="AB70" s="65">
        <v>320</v>
      </c>
      <c r="AM70" s="17" t="s">
        <v>9114</v>
      </c>
      <c r="AN70" s="17" t="s">
        <v>448</v>
      </c>
      <c r="AP70" s="17" t="s">
        <v>11015</v>
      </c>
      <c r="AQ70" s="17" t="s">
        <v>7864</v>
      </c>
      <c r="AR70" s="17" t="s">
        <v>193</v>
      </c>
    </row>
    <row r="71" spans="5:44">
      <c r="E71" s="17" t="s">
        <v>421</v>
      </c>
      <c r="F71" s="17" t="s">
        <v>420</v>
      </c>
      <c r="T71" s="17" t="s">
        <v>7969</v>
      </c>
      <c r="U71" s="17" t="s">
        <v>8008</v>
      </c>
      <c r="V71" s="17" t="s">
        <v>7885</v>
      </c>
      <c r="AA71" s="13" t="s">
        <v>8190</v>
      </c>
      <c r="AB71" s="65">
        <v>312</v>
      </c>
      <c r="AM71" s="17" t="s">
        <v>9115</v>
      </c>
      <c r="AN71" s="17" t="s">
        <v>450</v>
      </c>
      <c r="AP71" s="17" t="s">
        <v>11016</v>
      </c>
      <c r="AQ71" s="17" t="s">
        <v>7865</v>
      </c>
      <c r="AR71" s="17" t="s">
        <v>190</v>
      </c>
    </row>
    <row r="72" spans="5:44">
      <c r="E72" s="17" t="s">
        <v>423</v>
      </c>
      <c r="F72" s="17" t="s">
        <v>422</v>
      </c>
      <c r="T72" s="17" t="s">
        <v>7966</v>
      </c>
      <c r="U72" s="17" t="s">
        <v>8009</v>
      </c>
      <c r="V72" s="17" t="s">
        <v>7885</v>
      </c>
      <c r="AA72" s="13" t="s">
        <v>8191</v>
      </c>
      <c r="AB72" s="65">
        <v>316</v>
      </c>
      <c r="AM72" s="17" t="s">
        <v>9116</v>
      </c>
      <c r="AN72" s="17" t="s">
        <v>452</v>
      </c>
      <c r="AP72" s="17" t="s">
        <v>11017</v>
      </c>
      <c r="AQ72" s="17" t="s">
        <v>7866</v>
      </c>
      <c r="AR72" s="17" t="s">
        <v>190</v>
      </c>
    </row>
    <row r="73" spans="5:44">
      <c r="E73" s="17" t="s">
        <v>425</v>
      </c>
      <c r="F73" s="17" t="s">
        <v>424</v>
      </c>
      <c r="T73" s="17" t="s">
        <v>7967</v>
      </c>
      <c r="U73" s="17" t="s">
        <v>8010</v>
      </c>
      <c r="V73" s="17" t="s">
        <v>7885</v>
      </c>
      <c r="AA73" s="13" t="s">
        <v>8192</v>
      </c>
      <c r="AB73" s="65">
        <v>414</v>
      </c>
      <c r="AM73" s="17" t="s">
        <v>9117</v>
      </c>
      <c r="AN73" s="17" t="s">
        <v>454</v>
      </c>
      <c r="AP73" s="17" t="s">
        <v>11018</v>
      </c>
      <c r="AQ73" s="17" t="s">
        <v>7867</v>
      </c>
      <c r="AR73" s="17" t="s">
        <v>190</v>
      </c>
    </row>
    <row r="74" spans="5:44">
      <c r="E74" s="17" t="s">
        <v>427</v>
      </c>
      <c r="F74" s="17" t="s">
        <v>426</v>
      </c>
      <c r="T74" s="17" t="s">
        <v>7874</v>
      </c>
      <c r="U74" s="17" t="s">
        <v>8011</v>
      </c>
      <c r="V74" s="17" t="s">
        <v>7885</v>
      </c>
      <c r="AA74" s="13" t="s">
        <v>8193</v>
      </c>
      <c r="AB74" s="65">
        <v>184</v>
      </c>
      <c r="AM74" s="17" t="s">
        <v>9118</v>
      </c>
      <c r="AN74" s="17" t="s">
        <v>456</v>
      </c>
      <c r="AP74" s="17" t="s">
        <v>11019</v>
      </c>
      <c r="AQ74" s="17" t="s">
        <v>7868</v>
      </c>
      <c r="AR74" s="17" t="s">
        <v>190</v>
      </c>
    </row>
    <row r="75" spans="5:44">
      <c r="E75" s="17" t="s">
        <v>429</v>
      </c>
      <c r="F75" s="17" t="s">
        <v>428</v>
      </c>
      <c r="T75" s="17" t="s">
        <v>7973</v>
      </c>
      <c r="U75" s="17" t="s">
        <v>8012</v>
      </c>
      <c r="V75" s="17" t="s">
        <v>7885</v>
      </c>
      <c r="AA75" s="13" t="s">
        <v>8194</v>
      </c>
      <c r="AB75" s="65">
        <v>304</v>
      </c>
      <c r="AM75" s="17" t="s">
        <v>9119</v>
      </c>
      <c r="AN75" s="17" t="s">
        <v>458</v>
      </c>
      <c r="AP75" s="17" t="s">
        <v>11020</v>
      </c>
      <c r="AQ75" s="17" t="s">
        <v>7869</v>
      </c>
      <c r="AR75" s="17" t="s">
        <v>190</v>
      </c>
    </row>
    <row r="76" spans="5:44">
      <c r="E76" s="17" t="s">
        <v>431</v>
      </c>
      <c r="F76" s="17" t="s">
        <v>430</v>
      </c>
      <c r="T76" s="17" t="s">
        <v>7974</v>
      </c>
      <c r="U76" s="17" t="s">
        <v>8012</v>
      </c>
      <c r="V76" s="17" t="s">
        <v>7886</v>
      </c>
      <c r="AA76" s="13" t="s">
        <v>8195</v>
      </c>
      <c r="AB76" s="65">
        <v>162</v>
      </c>
      <c r="AM76" s="17" t="s">
        <v>9120</v>
      </c>
      <c r="AN76" s="17" t="s">
        <v>460</v>
      </c>
      <c r="AP76" s="17" t="s">
        <v>11021</v>
      </c>
      <c r="AQ76" s="17" t="s">
        <v>7869</v>
      </c>
      <c r="AR76" s="17" t="s">
        <v>193</v>
      </c>
    </row>
    <row r="77" spans="5:44">
      <c r="E77" s="17" t="s">
        <v>433</v>
      </c>
      <c r="F77" s="17" t="s">
        <v>432</v>
      </c>
      <c r="T77" s="17" t="s">
        <v>7975</v>
      </c>
      <c r="U77" s="17" t="s">
        <v>8012</v>
      </c>
      <c r="V77" s="17" t="s">
        <v>194</v>
      </c>
      <c r="AA77" s="13" t="s">
        <v>8196</v>
      </c>
      <c r="AB77" s="65">
        <v>308</v>
      </c>
      <c r="AM77" s="17" t="s">
        <v>9121</v>
      </c>
      <c r="AN77" s="17" t="s">
        <v>462</v>
      </c>
      <c r="AP77" s="17" t="s">
        <v>11022</v>
      </c>
      <c r="AQ77" s="17" t="s">
        <v>7869</v>
      </c>
      <c r="AR77" s="17" t="s">
        <v>194</v>
      </c>
    </row>
    <row r="78" spans="5:44">
      <c r="E78" s="17" t="s">
        <v>435</v>
      </c>
      <c r="F78" s="17" t="s">
        <v>434</v>
      </c>
      <c r="T78" s="17" t="s">
        <v>8080</v>
      </c>
      <c r="U78" s="17" t="s">
        <v>8012</v>
      </c>
      <c r="V78" s="17" t="s">
        <v>195</v>
      </c>
      <c r="AA78" s="13" t="s">
        <v>8197</v>
      </c>
      <c r="AB78" s="65">
        <v>191</v>
      </c>
      <c r="AM78" s="17" t="s">
        <v>9122</v>
      </c>
      <c r="AN78" s="17" t="s">
        <v>464</v>
      </c>
      <c r="AP78" s="17" t="s">
        <v>11023</v>
      </c>
      <c r="AQ78" s="17" t="s">
        <v>7869</v>
      </c>
      <c r="AR78" s="17" t="s">
        <v>195</v>
      </c>
    </row>
    <row r="79" spans="5:44">
      <c r="E79" s="17" t="s">
        <v>437</v>
      </c>
      <c r="F79" s="17" t="s">
        <v>436</v>
      </c>
      <c r="T79" s="17" t="s">
        <v>7977</v>
      </c>
      <c r="U79" s="17" t="s">
        <v>8013</v>
      </c>
      <c r="V79" s="17" t="s">
        <v>7885</v>
      </c>
      <c r="AA79" s="13" t="s">
        <v>8198</v>
      </c>
      <c r="AB79" s="65">
        <v>136</v>
      </c>
      <c r="AM79" s="17" t="s">
        <v>9123</v>
      </c>
      <c r="AN79" s="17" t="s">
        <v>466</v>
      </c>
      <c r="AP79" s="17" t="s">
        <v>11024</v>
      </c>
      <c r="AQ79" s="17" t="s">
        <v>7870</v>
      </c>
      <c r="AR79" s="17" t="s">
        <v>190</v>
      </c>
    </row>
    <row r="80" spans="5:44">
      <c r="E80" s="17" t="s">
        <v>439</v>
      </c>
      <c r="F80" s="17" t="s">
        <v>438</v>
      </c>
      <c r="T80" s="17" t="s">
        <v>7978</v>
      </c>
      <c r="U80" s="17" t="s">
        <v>8013</v>
      </c>
      <c r="V80" s="17" t="s">
        <v>7886</v>
      </c>
      <c r="AA80" s="13" t="s">
        <v>8199</v>
      </c>
      <c r="AB80" s="65">
        <v>404</v>
      </c>
      <c r="AM80" s="17" t="s">
        <v>9124</v>
      </c>
      <c r="AN80" s="17" t="s">
        <v>468</v>
      </c>
      <c r="AP80" s="17" t="s">
        <v>11025</v>
      </c>
      <c r="AQ80" s="17" t="s">
        <v>7870</v>
      </c>
      <c r="AR80" s="17" t="s">
        <v>193</v>
      </c>
    </row>
    <row r="81" spans="5:44">
      <c r="E81" s="17" t="s">
        <v>441</v>
      </c>
      <c r="F81" s="17" t="s">
        <v>440</v>
      </c>
      <c r="T81" s="17" t="s">
        <v>7979</v>
      </c>
      <c r="U81" s="17" t="s">
        <v>8013</v>
      </c>
      <c r="V81" s="17" t="s">
        <v>194</v>
      </c>
      <c r="AA81" s="13" t="s">
        <v>8200</v>
      </c>
      <c r="AB81" s="65">
        <v>384</v>
      </c>
      <c r="AM81" s="17" t="s">
        <v>9125</v>
      </c>
      <c r="AN81" s="17" t="s">
        <v>470</v>
      </c>
      <c r="AP81" s="17" t="s">
        <v>11026</v>
      </c>
      <c r="AQ81" s="17" t="s">
        <v>7870</v>
      </c>
      <c r="AR81" s="17" t="s">
        <v>194</v>
      </c>
    </row>
    <row r="82" spans="5:44">
      <c r="E82" s="17" t="s">
        <v>443</v>
      </c>
      <c r="F82" s="17" t="s">
        <v>442</v>
      </c>
      <c r="T82" s="17" t="s">
        <v>7980</v>
      </c>
      <c r="U82" s="17" t="s">
        <v>8013</v>
      </c>
      <c r="V82" s="17" t="s">
        <v>195</v>
      </c>
      <c r="AA82" s="13" t="s">
        <v>8201</v>
      </c>
      <c r="AB82" s="65">
        <v>166</v>
      </c>
      <c r="AM82" s="17" t="s">
        <v>9126</v>
      </c>
      <c r="AN82" s="17" t="s">
        <v>472</v>
      </c>
      <c r="AP82" s="17" t="s">
        <v>11027</v>
      </c>
      <c r="AQ82" s="17" t="s">
        <v>7870</v>
      </c>
      <c r="AR82" s="17" t="s">
        <v>195</v>
      </c>
    </row>
    <row r="83" spans="5:44">
      <c r="E83" s="17" t="s">
        <v>445</v>
      </c>
      <c r="F83" s="17" t="s">
        <v>444</v>
      </c>
      <c r="T83" s="17" t="s">
        <v>8081</v>
      </c>
      <c r="U83" s="17" t="s">
        <v>8013</v>
      </c>
      <c r="V83" s="17" t="s">
        <v>196</v>
      </c>
      <c r="AA83" s="13" t="s">
        <v>8202</v>
      </c>
      <c r="AB83" s="65">
        <v>188</v>
      </c>
      <c r="AM83" s="17" t="s">
        <v>9127</v>
      </c>
      <c r="AN83" s="17" t="s">
        <v>474</v>
      </c>
      <c r="AP83" s="17" t="s">
        <v>11028</v>
      </c>
      <c r="AQ83" s="17" t="s">
        <v>7870</v>
      </c>
      <c r="AR83" s="17" t="s">
        <v>196</v>
      </c>
    </row>
    <row r="84" spans="5:44">
      <c r="E84" s="17" t="s">
        <v>447</v>
      </c>
      <c r="F84" s="17" t="s">
        <v>446</v>
      </c>
      <c r="T84" s="17" t="s">
        <v>7981</v>
      </c>
      <c r="U84" s="17" t="s">
        <v>8014</v>
      </c>
      <c r="V84" s="17" t="s">
        <v>7885</v>
      </c>
      <c r="AA84" s="13" t="s">
        <v>8203</v>
      </c>
      <c r="AB84" s="65">
        <v>174</v>
      </c>
      <c r="AM84" s="17" t="s">
        <v>9128</v>
      </c>
      <c r="AN84" s="17" t="s">
        <v>476</v>
      </c>
      <c r="AP84" s="17" t="s">
        <v>11029</v>
      </c>
      <c r="AQ84" s="17" t="s">
        <v>7871</v>
      </c>
      <c r="AR84" s="17" t="s">
        <v>190</v>
      </c>
    </row>
    <row r="85" spans="5:44">
      <c r="E85" s="17" t="s">
        <v>449</v>
      </c>
      <c r="F85" s="17" t="s">
        <v>448</v>
      </c>
      <c r="T85" s="17" t="s">
        <v>7982</v>
      </c>
      <c r="U85" s="17" t="s">
        <v>8014</v>
      </c>
      <c r="V85" s="17" t="s">
        <v>7886</v>
      </c>
      <c r="AA85" s="13" t="s">
        <v>8204</v>
      </c>
      <c r="AB85" s="65">
        <v>170</v>
      </c>
      <c r="AM85" s="17" t="s">
        <v>9129</v>
      </c>
      <c r="AN85" s="17" t="s">
        <v>478</v>
      </c>
      <c r="AP85" s="17" t="s">
        <v>11030</v>
      </c>
      <c r="AQ85" s="17" t="s">
        <v>7871</v>
      </c>
      <c r="AR85" s="17" t="s">
        <v>193</v>
      </c>
    </row>
    <row r="86" spans="5:44">
      <c r="E86" s="17" t="s">
        <v>451</v>
      </c>
      <c r="F86" s="17" t="s">
        <v>450</v>
      </c>
      <c r="T86" s="17" t="s">
        <v>7983</v>
      </c>
      <c r="U86" s="17" t="s">
        <v>8014</v>
      </c>
      <c r="V86" s="17" t="s">
        <v>194</v>
      </c>
      <c r="AA86" s="13" t="s">
        <v>8205</v>
      </c>
      <c r="AB86" s="65">
        <v>178</v>
      </c>
      <c r="AM86" s="17" t="s">
        <v>9130</v>
      </c>
      <c r="AN86" s="17" t="s">
        <v>484</v>
      </c>
      <c r="AP86" s="17" t="s">
        <v>11031</v>
      </c>
      <c r="AQ86" s="17" t="s">
        <v>7871</v>
      </c>
      <c r="AR86" s="17" t="s">
        <v>194</v>
      </c>
    </row>
    <row r="87" spans="5:44">
      <c r="E87" s="17" t="s">
        <v>453</v>
      </c>
      <c r="F87" s="17" t="s">
        <v>452</v>
      </c>
      <c r="T87" s="17" t="s">
        <v>7984</v>
      </c>
      <c r="U87" s="17" t="s">
        <v>8014</v>
      </c>
      <c r="V87" s="17" t="s">
        <v>195</v>
      </c>
      <c r="AA87" s="13" t="s">
        <v>8206</v>
      </c>
      <c r="AB87" s="65">
        <v>180</v>
      </c>
      <c r="AM87" s="17" t="s">
        <v>9131</v>
      </c>
      <c r="AN87" s="17" t="s">
        <v>486</v>
      </c>
      <c r="AP87" s="17" t="s">
        <v>11032</v>
      </c>
      <c r="AQ87" s="17" t="s">
        <v>7871</v>
      </c>
      <c r="AR87" s="17" t="s">
        <v>195</v>
      </c>
    </row>
    <row r="88" spans="5:44">
      <c r="E88" s="17" t="s">
        <v>455</v>
      </c>
      <c r="F88" s="17" t="s">
        <v>454</v>
      </c>
      <c r="T88" s="17" t="s">
        <v>7985</v>
      </c>
      <c r="U88" s="17" t="s">
        <v>8014</v>
      </c>
      <c r="V88" s="17" t="s">
        <v>196</v>
      </c>
      <c r="AA88" s="13" t="s">
        <v>8207</v>
      </c>
      <c r="AB88" s="65">
        <v>682</v>
      </c>
      <c r="AM88" s="17" t="s">
        <v>9132</v>
      </c>
      <c r="AN88" s="17" t="s">
        <v>488</v>
      </c>
      <c r="AP88" s="17" t="s">
        <v>11033</v>
      </c>
      <c r="AQ88" s="17" t="s">
        <v>7871</v>
      </c>
      <c r="AR88" s="17" t="s">
        <v>196</v>
      </c>
    </row>
    <row r="89" spans="5:44">
      <c r="E89" s="17" t="s">
        <v>457</v>
      </c>
      <c r="F89" s="17" t="s">
        <v>456</v>
      </c>
      <c r="T89" s="17" t="s">
        <v>7986</v>
      </c>
      <c r="U89" s="17" t="s">
        <v>8014</v>
      </c>
      <c r="V89" s="17" t="s">
        <v>197</v>
      </c>
      <c r="AA89" s="13" t="s">
        <v>8208</v>
      </c>
      <c r="AB89" s="65">
        <v>239</v>
      </c>
      <c r="AM89" s="17" t="s">
        <v>9133</v>
      </c>
      <c r="AN89" s="17" t="s">
        <v>490</v>
      </c>
      <c r="AP89" s="17" t="s">
        <v>11034</v>
      </c>
      <c r="AQ89" s="17" t="s">
        <v>7871</v>
      </c>
      <c r="AR89" s="17" t="s">
        <v>197</v>
      </c>
    </row>
    <row r="90" spans="5:44">
      <c r="E90" s="17" t="s">
        <v>459</v>
      </c>
      <c r="F90" s="17" t="s">
        <v>458</v>
      </c>
      <c r="T90" s="17" t="s">
        <v>7987</v>
      </c>
      <c r="U90" s="17" t="s">
        <v>8014</v>
      </c>
      <c r="V90" s="17" t="s">
        <v>198</v>
      </c>
      <c r="AA90" s="13" t="s">
        <v>8209</v>
      </c>
      <c r="AB90" s="65">
        <v>882</v>
      </c>
      <c r="AM90" s="17" t="s">
        <v>9134</v>
      </c>
      <c r="AN90" s="17" t="s">
        <v>492</v>
      </c>
      <c r="AP90" s="17" t="s">
        <v>11035</v>
      </c>
      <c r="AQ90" s="17" t="s">
        <v>7871</v>
      </c>
      <c r="AR90" s="17" t="s">
        <v>198</v>
      </c>
    </row>
    <row r="91" spans="5:44">
      <c r="E91" s="17" t="s">
        <v>461</v>
      </c>
      <c r="F91" s="17" t="s">
        <v>460</v>
      </c>
      <c r="T91" s="17" t="s">
        <v>7988</v>
      </c>
      <c r="U91" s="17" t="s">
        <v>8014</v>
      </c>
      <c r="V91" s="17" t="s">
        <v>199</v>
      </c>
      <c r="AA91" s="13" t="s">
        <v>8210</v>
      </c>
      <c r="AB91" s="65">
        <v>678</v>
      </c>
      <c r="AM91" s="17" t="s">
        <v>9135</v>
      </c>
      <c r="AN91" s="17" t="s">
        <v>494</v>
      </c>
      <c r="AP91" s="17" t="s">
        <v>11036</v>
      </c>
      <c r="AQ91" s="17" t="s">
        <v>7871</v>
      </c>
      <c r="AR91" s="17" t="s">
        <v>199</v>
      </c>
    </row>
    <row r="92" spans="5:44">
      <c r="E92" s="17" t="s">
        <v>463</v>
      </c>
      <c r="F92" s="17" t="s">
        <v>462</v>
      </c>
      <c r="T92" s="17" t="s">
        <v>7989</v>
      </c>
      <c r="U92" s="17" t="s">
        <v>8014</v>
      </c>
      <c r="V92" s="17" t="s">
        <v>200</v>
      </c>
      <c r="AA92" s="13" t="s">
        <v>8211</v>
      </c>
      <c r="AB92" s="65">
        <v>652</v>
      </c>
      <c r="AM92" s="17" t="s">
        <v>9136</v>
      </c>
      <c r="AN92" s="17" t="s">
        <v>496</v>
      </c>
      <c r="AP92" s="17" t="s">
        <v>11037</v>
      </c>
      <c r="AQ92" s="17" t="s">
        <v>7871</v>
      </c>
      <c r="AR92" s="17" t="s">
        <v>200</v>
      </c>
    </row>
    <row r="93" spans="5:44">
      <c r="E93" s="17" t="s">
        <v>465</v>
      </c>
      <c r="F93" s="17" t="s">
        <v>464</v>
      </c>
      <c r="T93" s="17" t="s">
        <v>7990</v>
      </c>
      <c r="U93" s="17" t="s">
        <v>8014</v>
      </c>
      <c r="V93" s="17" t="s">
        <v>201</v>
      </c>
      <c r="AA93" s="13" t="s">
        <v>8212</v>
      </c>
      <c r="AB93" s="65">
        <v>894</v>
      </c>
      <c r="AM93" s="17" t="s">
        <v>9137</v>
      </c>
      <c r="AN93" s="17" t="s">
        <v>498</v>
      </c>
      <c r="AP93" s="17" t="s">
        <v>11038</v>
      </c>
      <c r="AQ93" s="17" t="s">
        <v>7871</v>
      </c>
      <c r="AR93" s="17" t="s">
        <v>201</v>
      </c>
    </row>
    <row r="94" spans="5:44">
      <c r="E94" s="17" t="s">
        <v>467</v>
      </c>
      <c r="F94" s="17" t="s">
        <v>466</v>
      </c>
      <c r="T94" s="17" t="s">
        <v>7991</v>
      </c>
      <c r="U94" s="17" t="s">
        <v>8014</v>
      </c>
      <c r="V94" s="17" t="s">
        <v>202</v>
      </c>
      <c r="AA94" s="13" t="s">
        <v>8213</v>
      </c>
      <c r="AB94" s="65">
        <v>666</v>
      </c>
      <c r="AM94" s="17" t="s">
        <v>9138</v>
      </c>
      <c r="AN94" s="17" t="s">
        <v>500</v>
      </c>
      <c r="AP94" s="17" t="s">
        <v>11039</v>
      </c>
      <c r="AQ94" s="17" t="s">
        <v>7871</v>
      </c>
      <c r="AR94" s="17" t="s">
        <v>202</v>
      </c>
    </row>
    <row r="95" spans="5:44">
      <c r="E95" s="17" t="s">
        <v>469</v>
      </c>
      <c r="F95" s="17" t="s">
        <v>468</v>
      </c>
      <c r="T95" s="17" t="s">
        <v>7992</v>
      </c>
      <c r="U95" s="17" t="s">
        <v>8014</v>
      </c>
      <c r="V95" s="17" t="s">
        <v>203</v>
      </c>
      <c r="AA95" s="13" t="s">
        <v>8214</v>
      </c>
      <c r="AB95" s="65">
        <v>674</v>
      </c>
      <c r="AM95" s="17" t="s">
        <v>9139</v>
      </c>
      <c r="AN95" s="17" t="s">
        <v>502</v>
      </c>
      <c r="AP95" s="17" t="s">
        <v>11040</v>
      </c>
      <c r="AQ95" s="17" t="s">
        <v>7871</v>
      </c>
      <c r="AR95" s="17" t="s">
        <v>203</v>
      </c>
    </row>
    <row r="96" spans="5:44">
      <c r="E96" s="17" t="s">
        <v>471</v>
      </c>
      <c r="F96" s="17" t="s">
        <v>470</v>
      </c>
      <c r="T96" s="17" t="s">
        <v>7993</v>
      </c>
      <c r="U96" s="17" t="s">
        <v>8014</v>
      </c>
      <c r="V96" s="17" t="s">
        <v>204</v>
      </c>
      <c r="AA96" s="13" t="s">
        <v>8215</v>
      </c>
      <c r="AB96" s="65">
        <v>663</v>
      </c>
      <c r="AM96" s="17" t="s">
        <v>9140</v>
      </c>
      <c r="AN96" s="17" t="s">
        <v>504</v>
      </c>
      <c r="AP96" s="17" t="s">
        <v>11041</v>
      </c>
      <c r="AQ96" s="17" t="s">
        <v>7871</v>
      </c>
      <c r="AR96" s="17" t="s">
        <v>204</v>
      </c>
    </row>
    <row r="97" spans="5:44">
      <c r="E97" s="17" t="s">
        <v>473</v>
      </c>
      <c r="F97" s="17" t="s">
        <v>472</v>
      </c>
      <c r="T97" s="17" t="s">
        <v>7994</v>
      </c>
      <c r="U97" s="17" t="s">
        <v>8014</v>
      </c>
      <c r="V97" s="17" t="s">
        <v>205</v>
      </c>
      <c r="AA97" s="13" t="s">
        <v>8216</v>
      </c>
      <c r="AB97" s="65">
        <v>694</v>
      </c>
      <c r="AM97" s="17" t="s">
        <v>9141</v>
      </c>
      <c r="AN97" s="17" t="s">
        <v>506</v>
      </c>
      <c r="AP97" s="17" t="s">
        <v>11042</v>
      </c>
      <c r="AQ97" s="17" t="s">
        <v>7871</v>
      </c>
      <c r="AR97" s="17" t="s">
        <v>205</v>
      </c>
    </row>
    <row r="98" spans="5:44">
      <c r="E98" s="17" t="s">
        <v>475</v>
      </c>
      <c r="F98" s="17" t="s">
        <v>474</v>
      </c>
      <c r="T98" s="17" t="s">
        <v>8082</v>
      </c>
      <c r="U98" s="17" t="s">
        <v>8014</v>
      </c>
      <c r="V98" s="17" t="s">
        <v>206</v>
      </c>
      <c r="AA98" s="13" t="s">
        <v>8217</v>
      </c>
      <c r="AB98" s="65">
        <v>262</v>
      </c>
      <c r="AM98" s="17" t="s">
        <v>9142</v>
      </c>
      <c r="AN98" s="17" t="s">
        <v>508</v>
      </c>
      <c r="AP98" s="17" t="s">
        <v>11043</v>
      </c>
      <c r="AQ98" s="17" t="s">
        <v>7871</v>
      </c>
      <c r="AR98" s="17" t="s">
        <v>206</v>
      </c>
    </row>
    <row r="99" spans="5:44">
      <c r="E99" s="17" t="s">
        <v>477</v>
      </c>
      <c r="F99" s="17" t="s">
        <v>476</v>
      </c>
      <c r="T99" s="17" t="s">
        <v>7995</v>
      </c>
      <c r="U99" s="17" t="s">
        <v>8014</v>
      </c>
      <c r="V99" s="17" t="s">
        <v>207</v>
      </c>
      <c r="AA99" s="13" t="s">
        <v>8218</v>
      </c>
      <c r="AB99" s="65">
        <v>292</v>
      </c>
      <c r="AM99" s="17" t="s">
        <v>9143</v>
      </c>
      <c r="AN99" s="17" t="s">
        <v>510</v>
      </c>
      <c r="AP99" s="17" t="s">
        <v>11044</v>
      </c>
      <c r="AQ99" s="17" t="s">
        <v>7871</v>
      </c>
      <c r="AR99" s="17" t="s">
        <v>207</v>
      </c>
    </row>
    <row r="100" spans="5:44">
      <c r="E100" s="17" t="s">
        <v>479</v>
      </c>
      <c r="F100" s="17" t="s">
        <v>478</v>
      </c>
      <c r="T100" s="17" t="s">
        <v>7996</v>
      </c>
      <c r="U100" s="17" t="s">
        <v>8014</v>
      </c>
      <c r="V100" s="17" t="s">
        <v>208</v>
      </c>
      <c r="AA100" s="13" t="s">
        <v>8219</v>
      </c>
      <c r="AB100" s="65">
        <v>832</v>
      </c>
      <c r="AM100" s="17" t="s">
        <v>9144</v>
      </c>
      <c r="AN100" s="17" t="s">
        <v>514</v>
      </c>
      <c r="AP100" s="17" t="s">
        <v>11045</v>
      </c>
      <c r="AQ100" s="17" t="s">
        <v>7871</v>
      </c>
      <c r="AR100" s="17" t="s">
        <v>208</v>
      </c>
    </row>
    <row r="101" spans="5:44">
      <c r="E101" s="17" t="s">
        <v>481</v>
      </c>
      <c r="F101" s="17" t="s">
        <v>480</v>
      </c>
      <c r="T101" s="17" t="s">
        <v>7998</v>
      </c>
      <c r="U101" s="17" t="s">
        <v>8015</v>
      </c>
      <c r="V101" s="17" t="s">
        <v>7885</v>
      </c>
      <c r="AA101" s="13" t="s">
        <v>8220</v>
      </c>
      <c r="AB101" s="65">
        <v>388</v>
      </c>
      <c r="AM101" s="17" t="s">
        <v>9145</v>
      </c>
      <c r="AN101" s="17" t="s">
        <v>516</v>
      </c>
      <c r="AP101" s="17" t="s">
        <v>11046</v>
      </c>
      <c r="AQ101" s="17" t="s">
        <v>7872</v>
      </c>
      <c r="AR101" s="17" t="s">
        <v>190</v>
      </c>
    </row>
    <row r="102" spans="5:44">
      <c r="E102" s="17" t="s">
        <v>483</v>
      </c>
      <c r="F102" s="17" t="s">
        <v>482</v>
      </c>
      <c r="T102" s="17" t="s">
        <v>7999</v>
      </c>
      <c r="U102" s="17" t="s">
        <v>8015</v>
      </c>
      <c r="V102" s="17" t="s">
        <v>7886</v>
      </c>
      <c r="AA102" s="13" t="s">
        <v>8221</v>
      </c>
      <c r="AB102" s="65">
        <v>268</v>
      </c>
      <c r="AM102" s="17" t="s">
        <v>9146</v>
      </c>
      <c r="AN102" s="17" t="s">
        <v>518</v>
      </c>
      <c r="AP102" s="17" t="s">
        <v>11047</v>
      </c>
      <c r="AQ102" s="17" t="s">
        <v>7872</v>
      </c>
      <c r="AR102" s="17" t="s">
        <v>193</v>
      </c>
    </row>
    <row r="103" spans="5:44">
      <c r="E103" s="17" t="s">
        <v>485</v>
      </c>
      <c r="F103" s="17" t="s">
        <v>484</v>
      </c>
      <c r="T103" s="17" t="s">
        <v>8083</v>
      </c>
      <c r="U103" s="17" t="s">
        <v>8015</v>
      </c>
      <c r="V103" s="17" t="s">
        <v>194</v>
      </c>
      <c r="AA103" s="13" t="s">
        <v>8222</v>
      </c>
      <c r="AB103" s="65">
        <v>760</v>
      </c>
      <c r="AM103" s="17" t="s">
        <v>9147</v>
      </c>
      <c r="AN103" s="17" t="s">
        <v>520</v>
      </c>
      <c r="AP103" s="17" t="s">
        <v>11048</v>
      </c>
      <c r="AQ103" s="17" t="s">
        <v>7872</v>
      </c>
      <c r="AR103" s="17" t="s">
        <v>194</v>
      </c>
    </row>
    <row r="104" spans="5:44">
      <c r="E104" s="17" t="s">
        <v>487</v>
      </c>
      <c r="F104" s="17" t="s">
        <v>486</v>
      </c>
      <c r="T104" s="17" t="s">
        <v>8001</v>
      </c>
      <c r="U104" s="17" t="s">
        <v>8016</v>
      </c>
      <c r="V104" s="17" t="s">
        <v>7885</v>
      </c>
      <c r="AA104" s="13" t="s">
        <v>8223</v>
      </c>
      <c r="AB104" s="65">
        <v>702</v>
      </c>
      <c r="AM104" s="17" t="s">
        <v>9148</v>
      </c>
      <c r="AN104" s="17" t="s">
        <v>522</v>
      </c>
      <c r="AP104" s="17" t="s">
        <v>11049</v>
      </c>
      <c r="AQ104" s="17" t="s">
        <v>7873</v>
      </c>
      <c r="AR104" s="17" t="s">
        <v>190</v>
      </c>
    </row>
    <row r="105" spans="5:44">
      <c r="E105" s="17" t="s">
        <v>489</v>
      </c>
      <c r="F105" s="17" t="s">
        <v>488</v>
      </c>
      <c r="T105" s="17" t="s">
        <v>8002</v>
      </c>
      <c r="U105" s="17" t="s">
        <v>8016</v>
      </c>
      <c r="V105" s="17" t="s">
        <v>7886</v>
      </c>
      <c r="AA105" s="13" t="s">
        <v>8224</v>
      </c>
      <c r="AB105" s="65">
        <v>534</v>
      </c>
      <c r="AM105" s="17" t="s">
        <v>9149</v>
      </c>
      <c r="AN105" s="17" t="s">
        <v>524</v>
      </c>
      <c r="AP105" s="17" t="s">
        <v>11050</v>
      </c>
      <c r="AQ105" s="17" t="s">
        <v>7873</v>
      </c>
      <c r="AR105" s="17" t="s">
        <v>193</v>
      </c>
    </row>
    <row r="106" spans="5:44">
      <c r="E106" s="17" t="s">
        <v>491</v>
      </c>
      <c r="F106" s="17" t="s">
        <v>490</v>
      </c>
      <c r="T106" s="17" t="s">
        <v>8084</v>
      </c>
      <c r="U106" s="17" t="s">
        <v>8016</v>
      </c>
      <c r="V106" s="17" t="s">
        <v>194</v>
      </c>
      <c r="AA106" s="13" t="s">
        <v>8225</v>
      </c>
      <c r="AB106" s="65">
        <v>716</v>
      </c>
      <c r="AM106" s="17" t="s">
        <v>9150</v>
      </c>
      <c r="AN106" s="17" t="s">
        <v>526</v>
      </c>
      <c r="AP106" s="17" t="s">
        <v>11051</v>
      </c>
      <c r="AQ106" s="17" t="s">
        <v>7873</v>
      </c>
      <c r="AR106" s="17" t="s">
        <v>194</v>
      </c>
    </row>
    <row r="107" spans="5:44">
      <c r="E107" s="17" t="s">
        <v>493</v>
      </c>
      <c r="F107" s="17" t="s">
        <v>492</v>
      </c>
      <c r="AA107" s="13" t="s">
        <v>8226</v>
      </c>
      <c r="AB107" s="65">
        <v>756</v>
      </c>
      <c r="AM107" s="17" t="s">
        <v>9151</v>
      </c>
      <c r="AN107" s="17" t="s">
        <v>528</v>
      </c>
    </row>
    <row r="108" spans="5:44">
      <c r="E108" s="17" t="s">
        <v>495</v>
      </c>
      <c r="F108" s="17" t="s">
        <v>494</v>
      </c>
      <c r="AA108" s="13" t="s">
        <v>8227</v>
      </c>
      <c r="AB108" s="65">
        <v>752</v>
      </c>
      <c r="AM108" s="17" t="s">
        <v>9152</v>
      </c>
      <c r="AN108" s="17" t="s">
        <v>530</v>
      </c>
    </row>
    <row r="109" spans="5:44">
      <c r="E109" s="17" t="s">
        <v>497</v>
      </c>
      <c r="F109" s="17" t="s">
        <v>496</v>
      </c>
      <c r="AA109" s="13" t="s">
        <v>8228</v>
      </c>
      <c r="AB109" s="65">
        <v>729</v>
      </c>
      <c r="AM109" s="17" t="s">
        <v>9153</v>
      </c>
      <c r="AN109" s="17" t="s">
        <v>532</v>
      </c>
    </row>
    <row r="110" spans="5:44">
      <c r="E110" s="17" t="s">
        <v>499</v>
      </c>
      <c r="F110" s="17" t="s">
        <v>498</v>
      </c>
      <c r="AA110" s="13" t="s">
        <v>8229</v>
      </c>
      <c r="AB110" s="65">
        <v>744</v>
      </c>
      <c r="AM110" s="17" t="s">
        <v>9154</v>
      </c>
      <c r="AN110" s="17" t="s">
        <v>534</v>
      </c>
    </row>
    <row r="111" spans="5:44">
      <c r="E111" s="17" t="s">
        <v>501</v>
      </c>
      <c r="F111" s="17" t="s">
        <v>500</v>
      </c>
      <c r="AA111" s="13" t="s">
        <v>8230</v>
      </c>
      <c r="AB111" s="65">
        <v>724</v>
      </c>
      <c r="AM111" s="17" t="s">
        <v>9155</v>
      </c>
      <c r="AN111" s="17" t="s">
        <v>536</v>
      </c>
    </row>
    <row r="112" spans="5:44">
      <c r="E112" s="17" t="s">
        <v>503</v>
      </c>
      <c r="F112" s="17" t="s">
        <v>502</v>
      </c>
      <c r="AA112" s="13" t="s">
        <v>8231</v>
      </c>
      <c r="AB112" s="65">
        <v>740</v>
      </c>
      <c r="AM112" s="17" t="s">
        <v>9156</v>
      </c>
      <c r="AN112" s="17" t="s">
        <v>538</v>
      </c>
    </row>
    <row r="113" spans="5:40">
      <c r="E113" s="17" t="s">
        <v>505</v>
      </c>
      <c r="F113" s="17" t="s">
        <v>504</v>
      </c>
      <c r="AA113" s="13" t="s">
        <v>8232</v>
      </c>
      <c r="AB113" s="65">
        <v>144</v>
      </c>
      <c r="AM113" s="17" t="s">
        <v>9157</v>
      </c>
      <c r="AN113" s="17" t="s">
        <v>540</v>
      </c>
    </row>
    <row r="114" spans="5:40">
      <c r="E114" s="17" t="s">
        <v>507</v>
      </c>
      <c r="F114" s="17" t="s">
        <v>506</v>
      </c>
      <c r="AA114" s="13" t="s">
        <v>8233</v>
      </c>
      <c r="AB114" s="65">
        <v>703</v>
      </c>
      <c r="AM114" s="17" t="s">
        <v>9158</v>
      </c>
      <c r="AN114" s="17" t="s">
        <v>546</v>
      </c>
    </row>
    <row r="115" spans="5:40">
      <c r="E115" s="17" t="s">
        <v>509</v>
      </c>
      <c r="F115" s="17" t="s">
        <v>508</v>
      </c>
      <c r="AA115" s="13" t="s">
        <v>8234</v>
      </c>
      <c r="AB115" s="65">
        <v>705</v>
      </c>
      <c r="AM115" s="17" t="s">
        <v>9159</v>
      </c>
      <c r="AN115" s="17" t="s">
        <v>548</v>
      </c>
    </row>
    <row r="116" spans="5:40">
      <c r="E116" s="17" t="s">
        <v>511</v>
      </c>
      <c r="F116" s="17" t="s">
        <v>510</v>
      </c>
      <c r="AA116" s="13" t="s">
        <v>8235</v>
      </c>
      <c r="AB116" s="65">
        <v>748</v>
      </c>
      <c r="AM116" s="17" t="s">
        <v>9160</v>
      </c>
      <c r="AN116" s="17" t="s">
        <v>550</v>
      </c>
    </row>
    <row r="117" spans="5:40">
      <c r="E117" s="17" t="s">
        <v>513</v>
      </c>
      <c r="F117" s="17" t="s">
        <v>512</v>
      </c>
      <c r="AA117" s="13" t="s">
        <v>8236</v>
      </c>
      <c r="AB117" s="65">
        <v>690</v>
      </c>
      <c r="AM117" s="17" t="s">
        <v>9161</v>
      </c>
      <c r="AN117" s="17" t="s">
        <v>552</v>
      </c>
    </row>
    <row r="118" spans="5:40">
      <c r="E118" s="17" t="s">
        <v>515</v>
      </c>
      <c r="F118" s="17" t="s">
        <v>514</v>
      </c>
      <c r="AA118" s="13" t="s">
        <v>8237</v>
      </c>
      <c r="AB118" s="65">
        <v>226</v>
      </c>
      <c r="AM118" s="17" t="s">
        <v>9162</v>
      </c>
      <c r="AN118" s="17" t="s">
        <v>554</v>
      </c>
    </row>
    <row r="119" spans="5:40">
      <c r="E119" s="17" t="s">
        <v>517</v>
      </c>
      <c r="F119" s="17" t="s">
        <v>516</v>
      </c>
      <c r="AA119" s="13" t="s">
        <v>8238</v>
      </c>
      <c r="AB119" s="65">
        <v>686</v>
      </c>
      <c r="AM119" s="17" t="s">
        <v>9163</v>
      </c>
      <c r="AN119" s="17" t="s">
        <v>556</v>
      </c>
    </row>
    <row r="120" spans="5:40">
      <c r="E120" s="17" t="s">
        <v>519</v>
      </c>
      <c r="F120" s="17" t="s">
        <v>518</v>
      </c>
      <c r="AA120" s="13" t="s">
        <v>8239</v>
      </c>
      <c r="AB120" s="65">
        <v>688</v>
      </c>
      <c r="AM120" s="17" t="s">
        <v>9164</v>
      </c>
      <c r="AN120" s="17" t="s">
        <v>558</v>
      </c>
    </row>
    <row r="121" spans="5:40">
      <c r="E121" s="17" t="s">
        <v>521</v>
      </c>
      <c r="F121" s="17" t="s">
        <v>520</v>
      </c>
      <c r="AA121" s="13" t="s">
        <v>8240</v>
      </c>
      <c r="AB121" s="65">
        <v>659</v>
      </c>
      <c r="AM121" s="17" t="s">
        <v>9165</v>
      </c>
      <c r="AN121" s="17" t="s">
        <v>560</v>
      </c>
    </row>
    <row r="122" spans="5:40">
      <c r="E122" s="17" t="s">
        <v>523</v>
      </c>
      <c r="F122" s="17" t="s">
        <v>522</v>
      </c>
      <c r="AA122" s="13" t="s">
        <v>8241</v>
      </c>
      <c r="AB122" s="65">
        <v>670</v>
      </c>
      <c r="AM122" s="17" t="s">
        <v>9166</v>
      </c>
      <c r="AN122" s="17" t="s">
        <v>562</v>
      </c>
    </row>
    <row r="123" spans="5:40">
      <c r="E123" s="17" t="s">
        <v>525</v>
      </c>
      <c r="F123" s="17" t="s">
        <v>524</v>
      </c>
      <c r="AA123" s="13" t="s">
        <v>8242</v>
      </c>
      <c r="AB123" s="65">
        <v>654</v>
      </c>
      <c r="AM123" s="17" t="s">
        <v>9167</v>
      </c>
      <c r="AN123" s="17" t="s">
        <v>564</v>
      </c>
    </row>
    <row r="124" spans="5:40">
      <c r="E124" s="17" t="s">
        <v>527</v>
      </c>
      <c r="F124" s="17" t="s">
        <v>526</v>
      </c>
      <c r="AA124" s="13" t="s">
        <v>8243</v>
      </c>
      <c r="AB124" s="65">
        <v>662</v>
      </c>
      <c r="AM124" s="17" t="s">
        <v>9168</v>
      </c>
      <c r="AN124" s="17" t="s">
        <v>566</v>
      </c>
    </row>
    <row r="125" spans="5:40">
      <c r="E125" s="17" t="s">
        <v>529</v>
      </c>
      <c r="F125" s="17" t="s">
        <v>528</v>
      </c>
      <c r="AA125" s="13" t="s">
        <v>8244</v>
      </c>
      <c r="AB125" s="65">
        <v>706</v>
      </c>
      <c r="AM125" s="17" t="s">
        <v>9169</v>
      </c>
      <c r="AN125" s="17" t="s">
        <v>568</v>
      </c>
    </row>
    <row r="126" spans="5:40">
      <c r="E126" s="17" t="s">
        <v>531</v>
      </c>
      <c r="F126" s="17" t="s">
        <v>530</v>
      </c>
      <c r="AA126" s="13" t="s">
        <v>8246</v>
      </c>
      <c r="AB126" s="66" t="s">
        <v>8245</v>
      </c>
      <c r="AM126" s="17" t="s">
        <v>9170</v>
      </c>
      <c r="AN126" s="17" t="s">
        <v>572</v>
      </c>
    </row>
    <row r="127" spans="5:40">
      <c r="E127" s="17" t="s">
        <v>533</v>
      </c>
      <c r="F127" s="17" t="s">
        <v>532</v>
      </c>
      <c r="AA127" s="13" t="s">
        <v>8247</v>
      </c>
      <c r="AB127" s="65">
        <v>796</v>
      </c>
      <c r="AM127" s="17" t="s">
        <v>9171</v>
      </c>
      <c r="AN127" s="17" t="s">
        <v>574</v>
      </c>
    </row>
    <row r="128" spans="5:40">
      <c r="E128" s="17" t="s">
        <v>535</v>
      </c>
      <c r="F128" s="17" t="s">
        <v>534</v>
      </c>
      <c r="AA128" s="13" t="s">
        <v>8248</v>
      </c>
      <c r="AB128" s="65">
        <v>764</v>
      </c>
      <c r="AM128" s="17" t="s">
        <v>9172</v>
      </c>
      <c r="AN128" s="17" t="s">
        <v>576</v>
      </c>
    </row>
    <row r="129" spans="5:40">
      <c r="E129" s="17" t="s">
        <v>537</v>
      </c>
      <c r="F129" s="17" t="s">
        <v>536</v>
      </c>
      <c r="AA129" s="13" t="s">
        <v>8249</v>
      </c>
      <c r="AB129" s="65">
        <v>410</v>
      </c>
      <c r="AM129" s="17" t="s">
        <v>9173</v>
      </c>
      <c r="AN129" s="17" t="s">
        <v>578</v>
      </c>
    </row>
    <row r="130" spans="5:40">
      <c r="E130" s="17" t="s">
        <v>539</v>
      </c>
      <c r="F130" s="17" t="s">
        <v>538</v>
      </c>
      <c r="AA130" s="13" t="s">
        <v>8250</v>
      </c>
      <c r="AB130" s="65">
        <v>158</v>
      </c>
      <c r="AM130" s="17" t="s">
        <v>9174</v>
      </c>
      <c r="AN130" s="17" t="s">
        <v>582</v>
      </c>
    </row>
    <row r="131" spans="5:40">
      <c r="E131" s="17" t="s">
        <v>541</v>
      </c>
      <c r="F131" s="17" t="s">
        <v>540</v>
      </c>
      <c r="AA131" s="13" t="s">
        <v>8251</v>
      </c>
      <c r="AB131" s="65">
        <v>762</v>
      </c>
      <c r="AM131" s="17" t="s">
        <v>9175</v>
      </c>
      <c r="AN131" s="17" t="s">
        <v>584</v>
      </c>
    </row>
    <row r="132" spans="5:40">
      <c r="E132" s="17" t="s">
        <v>543</v>
      </c>
      <c r="F132" s="17" t="s">
        <v>542</v>
      </c>
      <c r="AA132" s="13" t="s">
        <v>8252</v>
      </c>
      <c r="AB132" s="65">
        <v>834</v>
      </c>
      <c r="AM132" s="17" t="s">
        <v>9176</v>
      </c>
      <c r="AN132" s="17" t="s">
        <v>586</v>
      </c>
    </row>
    <row r="133" spans="5:40">
      <c r="E133" s="17" t="s">
        <v>545</v>
      </c>
      <c r="F133" s="17" t="s">
        <v>544</v>
      </c>
      <c r="AA133" s="13" t="s">
        <v>8253</v>
      </c>
      <c r="AB133" s="65">
        <v>203</v>
      </c>
      <c r="AM133" s="17" t="s">
        <v>9177</v>
      </c>
      <c r="AN133" s="17" t="s">
        <v>588</v>
      </c>
    </row>
    <row r="134" spans="5:40">
      <c r="E134" s="17" t="s">
        <v>547</v>
      </c>
      <c r="F134" s="17" t="s">
        <v>546</v>
      </c>
      <c r="AA134" s="13" t="s">
        <v>8254</v>
      </c>
      <c r="AB134" s="65">
        <v>148</v>
      </c>
      <c r="AM134" s="17" t="s">
        <v>9178</v>
      </c>
      <c r="AN134" s="17" t="s">
        <v>590</v>
      </c>
    </row>
    <row r="135" spans="5:40">
      <c r="E135" s="17" t="s">
        <v>549</v>
      </c>
      <c r="F135" s="17" t="s">
        <v>548</v>
      </c>
      <c r="AA135" s="13" t="s">
        <v>8255</v>
      </c>
      <c r="AB135" s="65">
        <v>140</v>
      </c>
      <c r="AM135" s="17" t="s">
        <v>9179</v>
      </c>
      <c r="AN135" s="17" t="s">
        <v>596</v>
      </c>
    </row>
    <row r="136" spans="5:40">
      <c r="E136" s="17" t="s">
        <v>551</v>
      </c>
      <c r="F136" s="17" t="s">
        <v>550</v>
      </c>
      <c r="AA136" s="13" t="s">
        <v>8256</v>
      </c>
      <c r="AB136" s="65">
        <v>156</v>
      </c>
      <c r="AM136" s="17" t="s">
        <v>9180</v>
      </c>
      <c r="AN136" s="17" t="s">
        <v>598</v>
      </c>
    </row>
    <row r="137" spans="5:40">
      <c r="E137" s="17" t="s">
        <v>553</v>
      </c>
      <c r="F137" s="17" t="s">
        <v>552</v>
      </c>
      <c r="AA137" s="13" t="s">
        <v>8257</v>
      </c>
      <c r="AB137" s="65">
        <v>788</v>
      </c>
      <c r="AM137" s="17" t="s">
        <v>9181</v>
      </c>
      <c r="AN137" s="17" t="s">
        <v>600</v>
      </c>
    </row>
    <row r="138" spans="5:40">
      <c r="E138" s="17" t="s">
        <v>555</v>
      </c>
      <c r="F138" s="17" t="s">
        <v>554</v>
      </c>
      <c r="AA138" s="13" t="s">
        <v>9018</v>
      </c>
      <c r="AB138" s="65">
        <v>998</v>
      </c>
      <c r="AM138" s="17" t="s">
        <v>9182</v>
      </c>
      <c r="AN138" s="17" t="s">
        <v>602</v>
      </c>
    </row>
    <row r="139" spans="5:40">
      <c r="E139" s="17" t="s">
        <v>557</v>
      </c>
      <c r="F139" s="17" t="s">
        <v>556</v>
      </c>
      <c r="AA139" s="13" t="s">
        <v>8258</v>
      </c>
      <c r="AB139" s="65">
        <v>408</v>
      </c>
      <c r="AM139" s="17" t="s">
        <v>9183</v>
      </c>
      <c r="AN139" s="17" t="s">
        <v>604</v>
      </c>
    </row>
    <row r="140" spans="5:40">
      <c r="E140" s="17" t="s">
        <v>559</v>
      </c>
      <c r="F140" s="17" t="s">
        <v>558</v>
      </c>
      <c r="AA140" s="13" t="s">
        <v>8259</v>
      </c>
      <c r="AB140" s="65">
        <v>152</v>
      </c>
      <c r="AM140" s="17" t="s">
        <v>9184</v>
      </c>
      <c r="AN140" s="17" t="s">
        <v>608</v>
      </c>
    </row>
    <row r="141" spans="5:40">
      <c r="E141" s="17" t="s">
        <v>561</v>
      </c>
      <c r="F141" s="17" t="s">
        <v>560</v>
      </c>
      <c r="AA141" s="13" t="s">
        <v>8260</v>
      </c>
      <c r="AB141" s="65">
        <v>798</v>
      </c>
      <c r="AM141" s="17" t="s">
        <v>9185</v>
      </c>
      <c r="AN141" s="17" t="s">
        <v>610</v>
      </c>
    </row>
    <row r="142" spans="5:40">
      <c r="E142" s="17" t="s">
        <v>563</v>
      </c>
      <c r="F142" s="17" t="s">
        <v>562</v>
      </c>
      <c r="AA142" s="13" t="s">
        <v>8261</v>
      </c>
      <c r="AB142" s="65">
        <v>208</v>
      </c>
      <c r="AM142" s="17" t="s">
        <v>9186</v>
      </c>
      <c r="AN142" s="17" t="s">
        <v>614</v>
      </c>
    </row>
    <row r="143" spans="5:40">
      <c r="E143" s="17" t="s">
        <v>565</v>
      </c>
      <c r="F143" s="17" t="s">
        <v>564</v>
      </c>
      <c r="AA143" s="13" t="s">
        <v>8262</v>
      </c>
      <c r="AB143" s="65">
        <v>276</v>
      </c>
      <c r="AM143" s="17" t="s">
        <v>9187</v>
      </c>
      <c r="AN143" s="17" t="s">
        <v>620</v>
      </c>
    </row>
    <row r="144" spans="5:40">
      <c r="E144" s="17" t="s">
        <v>567</v>
      </c>
      <c r="F144" s="17" t="s">
        <v>566</v>
      </c>
      <c r="AA144" s="13" t="s">
        <v>8263</v>
      </c>
      <c r="AB144" s="65">
        <v>768</v>
      </c>
      <c r="AM144" s="17" t="s">
        <v>9188</v>
      </c>
      <c r="AN144" s="17" t="s">
        <v>628</v>
      </c>
    </row>
    <row r="145" spans="5:40">
      <c r="E145" s="17" t="s">
        <v>569</v>
      </c>
      <c r="F145" s="17" t="s">
        <v>568</v>
      </c>
      <c r="AA145" s="13" t="s">
        <v>8264</v>
      </c>
      <c r="AB145" s="65">
        <v>772</v>
      </c>
      <c r="AM145" s="17" t="s">
        <v>9189</v>
      </c>
      <c r="AN145" s="17" t="s">
        <v>630</v>
      </c>
    </row>
    <row r="146" spans="5:40">
      <c r="E146" s="17" t="s">
        <v>571</v>
      </c>
      <c r="F146" s="17" t="s">
        <v>570</v>
      </c>
      <c r="AA146" s="13" t="s">
        <v>8265</v>
      </c>
      <c r="AB146" s="65">
        <v>214</v>
      </c>
      <c r="AM146" s="17" t="s">
        <v>9190</v>
      </c>
      <c r="AN146" s="17" t="s">
        <v>632</v>
      </c>
    </row>
    <row r="147" spans="5:40">
      <c r="E147" s="17" t="s">
        <v>573</v>
      </c>
      <c r="F147" s="17" t="s">
        <v>572</v>
      </c>
      <c r="AA147" s="13" t="s">
        <v>8266</v>
      </c>
      <c r="AB147" s="65">
        <v>212</v>
      </c>
      <c r="AM147" s="17" t="s">
        <v>9191</v>
      </c>
      <c r="AN147" s="17" t="s">
        <v>634</v>
      </c>
    </row>
    <row r="148" spans="5:40">
      <c r="E148" s="17" t="s">
        <v>575</v>
      </c>
      <c r="F148" s="17" t="s">
        <v>574</v>
      </c>
      <c r="AA148" s="13" t="s">
        <v>8267</v>
      </c>
      <c r="AB148" s="65">
        <v>780</v>
      </c>
      <c r="AM148" s="17" t="s">
        <v>9192</v>
      </c>
      <c r="AN148" s="17" t="s">
        <v>636</v>
      </c>
    </row>
    <row r="149" spans="5:40">
      <c r="E149" s="17" t="s">
        <v>577</v>
      </c>
      <c r="F149" s="17" t="s">
        <v>576</v>
      </c>
      <c r="AA149" s="13" t="s">
        <v>8268</v>
      </c>
      <c r="AB149" s="65">
        <v>795</v>
      </c>
      <c r="AM149" s="17" t="s">
        <v>9193</v>
      </c>
      <c r="AN149" s="17" t="s">
        <v>638</v>
      </c>
    </row>
    <row r="150" spans="5:40">
      <c r="E150" s="17" t="s">
        <v>579</v>
      </c>
      <c r="F150" s="17" t="s">
        <v>578</v>
      </c>
      <c r="AA150" s="13" t="s">
        <v>8269</v>
      </c>
      <c r="AB150" s="65">
        <v>792</v>
      </c>
      <c r="AM150" s="17" t="s">
        <v>9194</v>
      </c>
      <c r="AN150" s="17" t="s">
        <v>640</v>
      </c>
    </row>
    <row r="151" spans="5:40">
      <c r="E151" s="17" t="s">
        <v>581</v>
      </c>
      <c r="F151" s="17" t="s">
        <v>580</v>
      </c>
      <c r="AA151" s="13" t="s">
        <v>8270</v>
      </c>
      <c r="AB151" s="65">
        <v>776</v>
      </c>
      <c r="AM151" s="17" t="s">
        <v>9195</v>
      </c>
      <c r="AN151" s="17" t="s">
        <v>648</v>
      </c>
    </row>
    <row r="152" spans="5:40">
      <c r="E152" s="17" t="s">
        <v>583</v>
      </c>
      <c r="F152" s="17" t="s">
        <v>582</v>
      </c>
      <c r="AA152" s="13" t="s">
        <v>8271</v>
      </c>
      <c r="AB152" s="65">
        <v>566</v>
      </c>
      <c r="AM152" s="17" t="s">
        <v>9196</v>
      </c>
      <c r="AN152" s="17" t="s">
        <v>650</v>
      </c>
    </row>
    <row r="153" spans="5:40">
      <c r="E153" s="17" t="s">
        <v>585</v>
      </c>
      <c r="F153" s="17" t="s">
        <v>584</v>
      </c>
      <c r="AA153" s="13" t="s">
        <v>8272</v>
      </c>
      <c r="AB153" s="65">
        <v>520</v>
      </c>
      <c r="AM153" s="17" t="s">
        <v>9197</v>
      </c>
      <c r="AN153" s="17" t="s">
        <v>656</v>
      </c>
    </row>
    <row r="154" spans="5:40">
      <c r="E154" s="17" t="s">
        <v>587</v>
      </c>
      <c r="F154" s="17" t="s">
        <v>586</v>
      </c>
      <c r="AA154" s="13" t="s">
        <v>8273</v>
      </c>
      <c r="AB154" s="66">
        <v>516</v>
      </c>
      <c r="AM154" s="17" t="s">
        <v>9198</v>
      </c>
      <c r="AN154" s="17" t="s">
        <v>662</v>
      </c>
    </row>
    <row r="155" spans="5:40">
      <c r="E155" s="17" t="s">
        <v>589</v>
      </c>
      <c r="F155" s="17" t="s">
        <v>588</v>
      </c>
      <c r="AA155" s="13" t="s">
        <v>8275</v>
      </c>
      <c r="AB155" s="65" t="s">
        <v>8274</v>
      </c>
      <c r="AM155" s="17" t="s">
        <v>9199</v>
      </c>
      <c r="AN155" s="17" t="s">
        <v>664</v>
      </c>
    </row>
    <row r="156" spans="5:40">
      <c r="E156" s="17" t="s">
        <v>591</v>
      </c>
      <c r="F156" s="17" t="s">
        <v>590</v>
      </c>
      <c r="AA156" s="13" t="s">
        <v>8276</v>
      </c>
      <c r="AB156" s="65">
        <v>570</v>
      </c>
      <c r="AM156" s="17" t="s">
        <v>9200</v>
      </c>
      <c r="AN156" s="17" t="s">
        <v>666</v>
      </c>
    </row>
    <row r="157" spans="5:40">
      <c r="E157" s="17" t="s">
        <v>593</v>
      </c>
      <c r="F157" s="17" t="s">
        <v>592</v>
      </c>
      <c r="AA157" s="13" t="s">
        <v>8277</v>
      </c>
      <c r="AB157" s="65">
        <v>558</v>
      </c>
      <c r="AM157" s="17" t="s">
        <v>9201</v>
      </c>
      <c r="AN157" s="17" t="s">
        <v>668</v>
      </c>
    </row>
    <row r="158" spans="5:40">
      <c r="E158" s="17" t="s">
        <v>595</v>
      </c>
      <c r="F158" s="17" t="s">
        <v>594</v>
      </c>
      <c r="AA158" s="13" t="s">
        <v>8278</v>
      </c>
      <c r="AB158" s="65">
        <v>562</v>
      </c>
      <c r="AM158" s="17" t="s">
        <v>9202</v>
      </c>
      <c r="AN158" s="17" t="s">
        <v>670</v>
      </c>
    </row>
    <row r="159" spans="5:40">
      <c r="E159" s="17" t="s">
        <v>597</v>
      </c>
      <c r="F159" s="17" t="s">
        <v>596</v>
      </c>
      <c r="AA159" s="13" t="s">
        <v>8279</v>
      </c>
      <c r="AB159" s="65">
        <v>732</v>
      </c>
      <c r="AM159" s="17" t="s">
        <v>9203</v>
      </c>
      <c r="AN159" s="17" t="s">
        <v>674</v>
      </c>
    </row>
    <row r="160" spans="5:40">
      <c r="E160" s="17" t="s">
        <v>599</v>
      </c>
      <c r="F160" s="17" t="s">
        <v>598</v>
      </c>
      <c r="AA160" s="13" t="s">
        <v>8280</v>
      </c>
      <c r="AB160" s="65">
        <v>540</v>
      </c>
      <c r="AM160" s="17" t="s">
        <v>9204</v>
      </c>
      <c r="AN160" s="17" t="s">
        <v>680</v>
      </c>
    </row>
    <row r="161" spans="5:40">
      <c r="E161" s="17" t="s">
        <v>601</v>
      </c>
      <c r="F161" s="17" t="s">
        <v>600</v>
      </c>
      <c r="AA161" s="13" t="s">
        <v>8281</v>
      </c>
      <c r="AB161" s="65">
        <v>554</v>
      </c>
      <c r="AM161" s="17" t="s">
        <v>9205</v>
      </c>
      <c r="AN161" s="17" t="s">
        <v>682</v>
      </c>
    </row>
    <row r="162" spans="5:40">
      <c r="E162" s="17" t="s">
        <v>603</v>
      </c>
      <c r="F162" s="17" t="s">
        <v>602</v>
      </c>
      <c r="AA162" s="13" t="s">
        <v>8282</v>
      </c>
      <c r="AB162" s="65">
        <v>524</v>
      </c>
      <c r="AM162" s="17" t="s">
        <v>9206</v>
      </c>
      <c r="AN162" s="17" t="s">
        <v>684</v>
      </c>
    </row>
    <row r="163" spans="5:40">
      <c r="E163" s="17" t="s">
        <v>605</v>
      </c>
      <c r="F163" s="17" t="s">
        <v>604</v>
      </c>
      <c r="AA163" s="13" t="s">
        <v>8283</v>
      </c>
      <c r="AB163" s="65">
        <v>574</v>
      </c>
      <c r="AM163" s="17" t="s">
        <v>9207</v>
      </c>
      <c r="AN163" s="17" t="s">
        <v>686</v>
      </c>
    </row>
    <row r="164" spans="5:40">
      <c r="E164" s="17" t="s">
        <v>607</v>
      </c>
      <c r="F164" s="17" t="s">
        <v>606</v>
      </c>
      <c r="AA164" s="13" t="s">
        <v>8284</v>
      </c>
      <c r="AB164" s="65">
        <v>578</v>
      </c>
      <c r="AM164" s="17" t="s">
        <v>9208</v>
      </c>
      <c r="AN164" s="17" t="s">
        <v>688</v>
      </c>
    </row>
    <row r="165" spans="5:40">
      <c r="E165" s="17" t="s">
        <v>609</v>
      </c>
      <c r="F165" s="17" t="s">
        <v>608</v>
      </c>
      <c r="AA165" s="13" t="s">
        <v>8285</v>
      </c>
      <c r="AB165" s="66">
        <v>334</v>
      </c>
      <c r="AM165" s="17" t="s">
        <v>9209</v>
      </c>
      <c r="AN165" s="17" t="s">
        <v>690</v>
      </c>
    </row>
    <row r="166" spans="5:40">
      <c r="E166" s="17" t="s">
        <v>611</v>
      </c>
      <c r="F166" s="17" t="s">
        <v>610</v>
      </c>
      <c r="AA166" s="13" t="s">
        <v>8287</v>
      </c>
      <c r="AB166" s="65" t="s">
        <v>8286</v>
      </c>
      <c r="AM166" s="17" t="s">
        <v>9210</v>
      </c>
      <c r="AN166" s="17" t="s">
        <v>692</v>
      </c>
    </row>
    <row r="167" spans="5:40">
      <c r="E167" s="17" t="s">
        <v>613</v>
      </c>
      <c r="F167" s="17" t="s">
        <v>612</v>
      </c>
      <c r="AA167" s="13" t="s">
        <v>8288</v>
      </c>
      <c r="AB167" s="65">
        <v>332</v>
      </c>
      <c r="AM167" s="17" t="s">
        <v>9211</v>
      </c>
      <c r="AN167" s="17" t="s">
        <v>694</v>
      </c>
    </row>
    <row r="168" spans="5:40">
      <c r="E168" s="17" t="s">
        <v>615</v>
      </c>
      <c r="F168" s="17" t="s">
        <v>614</v>
      </c>
      <c r="AA168" s="13" t="s">
        <v>8289</v>
      </c>
      <c r="AB168" s="65">
        <v>586</v>
      </c>
      <c r="AM168" s="17" t="s">
        <v>9212</v>
      </c>
      <c r="AN168" s="17" t="s">
        <v>696</v>
      </c>
    </row>
    <row r="169" spans="5:40">
      <c r="E169" s="17" t="s">
        <v>617</v>
      </c>
      <c r="F169" s="17" t="s">
        <v>616</v>
      </c>
      <c r="AA169" s="13" t="s">
        <v>8290</v>
      </c>
      <c r="AB169" s="65">
        <v>336</v>
      </c>
      <c r="AM169" s="17" t="s">
        <v>9213</v>
      </c>
      <c r="AN169" s="17" t="s">
        <v>698</v>
      </c>
    </row>
    <row r="170" spans="5:40">
      <c r="E170" s="17" t="s">
        <v>619</v>
      </c>
      <c r="F170" s="17" t="s">
        <v>618</v>
      </c>
      <c r="AA170" s="13" t="s">
        <v>8291</v>
      </c>
      <c r="AB170" s="65">
        <v>591</v>
      </c>
      <c r="AM170" s="17" t="s">
        <v>9214</v>
      </c>
      <c r="AN170" s="17" t="s">
        <v>700</v>
      </c>
    </row>
    <row r="171" spans="5:40">
      <c r="E171" s="17" t="s">
        <v>621</v>
      </c>
      <c r="F171" s="17" t="s">
        <v>620</v>
      </c>
      <c r="AA171" s="13" t="s">
        <v>8292</v>
      </c>
      <c r="AB171" s="66">
        <v>548</v>
      </c>
      <c r="AM171" s="17" t="s">
        <v>9215</v>
      </c>
      <c r="AN171" s="17" t="s">
        <v>702</v>
      </c>
    </row>
    <row r="172" spans="5:40">
      <c r="E172" s="17" t="s">
        <v>623</v>
      </c>
      <c r="F172" s="17" t="s">
        <v>622</v>
      </c>
      <c r="AA172" s="13" t="s">
        <v>8294</v>
      </c>
      <c r="AB172" s="65" t="s">
        <v>8293</v>
      </c>
      <c r="AM172" s="17" t="s">
        <v>9216</v>
      </c>
      <c r="AN172" s="17" t="s">
        <v>704</v>
      </c>
    </row>
    <row r="173" spans="5:40">
      <c r="E173" s="17" t="s">
        <v>625</v>
      </c>
      <c r="F173" s="17" t="s">
        <v>624</v>
      </c>
      <c r="AA173" s="13" t="s">
        <v>8295</v>
      </c>
      <c r="AB173" s="66">
        <v>598</v>
      </c>
      <c r="AM173" s="17" t="s">
        <v>9217</v>
      </c>
      <c r="AN173" s="17" t="s">
        <v>708</v>
      </c>
    </row>
    <row r="174" spans="5:40">
      <c r="E174" s="17" t="s">
        <v>627</v>
      </c>
      <c r="F174" s="17" t="s">
        <v>626</v>
      </c>
      <c r="AA174" s="13" t="s">
        <v>8297</v>
      </c>
      <c r="AB174" s="65" t="s">
        <v>8296</v>
      </c>
      <c r="AM174" s="17" t="s">
        <v>9218</v>
      </c>
      <c r="AN174" s="17" t="s">
        <v>710</v>
      </c>
    </row>
    <row r="175" spans="5:40">
      <c r="E175" s="17" t="s">
        <v>629</v>
      </c>
      <c r="F175" s="17" t="s">
        <v>628</v>
      </c>
      <c r="AA175" s="13" t="s">
        <v>8298</v>
      </c>
      <c r="AB175" s="65">
        <v>585</v>
      </c>
      <c r="AM175" s="17" t="s">
        <v>9219</v>
      </c>
      <c r="AN175" s="17" t="s">
        <v>712</v>
      </c>
    </row>
    <row r="176" spans="5:40">
      <c r="E176" s="17" t="s">
        <v>631</v>
      </c>
      <c r="F176" s="17" t="s">
        <v>630</v>
      </c>
      <c r="AA176" s="13" t="s">
        <v>8299</v>
      </c>
      <c r="AB176" s="66">
        <v>600</v>
      </c>
      <c r="AM176" s="17" t="s">
        <v>9220</v>
      </c>
      <c r="AN176" s="17" t="s">
        <v>714</v>
      </c>
    </row>
    <row r="177" spans="5:40">
      <c r="E177" s="17" t="s">
        <v>633</v>
      </c>
      <c r="F177" s="17" t="s">
        <v>632</v>
      </c>
      <c r="AA177" s="13" t="s">
        <v>8301</v>
      </c>
      <c r="AB177" s="65" t="s">
        <v>8300</v>
      </c>
      <c r="AM177" s="17" t="s">
        <v>9221</v>
      </c>
      <c r="AN177" s="17" t="s">
        <v>716</v>
      </c>
    </row>
    <row r="178" spans="5:40">
      <c r="E178" s="17" t="s">
        <v>635</v>
      </c>
      <c r="F178" s="17" t="s">
        <v>634</v>
      </c>
      <c r="AA178" s="13" t="s">
        <v>8302</v>
      </c>
      <c r="AB178" s="65">
        <v>275</v>
      </c>
      <c r="AM178" s="17" t="s">
        <v>9222</v>
      </c>
      <c r="AN178" s="17" t="s">
        <v>718</v>
      </c>
    </row>
    <row r="179" spans="5:40">
      <c r="E179" s="17" t="s">
        <v>637</v>
      </c>
      <c r="F179" s="17" t="s">
        <v>636</v>
      </c>
      <c r="AA179" s="13" t="s">
        <v>8303</v>
      </c>
      <c r="AB179" s="66">
        <v>348</v>
      </c>
      <c r="AM179" s="17" t="s">
        <v>9223</v>
      </c>
      <c r="AN179" s="17" t="s">
        <v>720</v>
      </c>
    </row>
    <row r="180" spans="5:40">
      <c r="E180" s="17" t="s">
        <v>639</v>
      </c>
      <c r="F180" s="17" t="s">
        <v>638</v>
      </c>
      <c r="AA180" s="13" t="s">
        <v>8305</v>
      </c>
      <c r="AB180" s="65" t="s">
        <v>8304</v>
      </c>
      <c r="AM180" s="17" t="s">
        <v>9224</v>
      </c>
      <c r="AN180" s="17" t="s">
        <v>722</v>
      </c>
    </row>
    <row r="181" spans="5:40">
      <c r="E181" s="17" t="s">
        <v>641</v>
      </c>
      <c r="F181" s="17" t="s">
        <v>640</v>
      </c>
      <c r="AA181" s="13" t="s">
        <v>8306</v>
      </c>
      <c r="AB181" s="65">
        <v>626</v>
      </c>
      <c r="AM181" s="17" t="s">
        <v>9225</v>
      </c>
      <c r="AN181" s="17" t="s">
        <v>724</v>
      </c>
    </row>
    <row r="182" spans="5:40">
      <c r="E182" s="17" t="s">
        <v>643</v>
      </c>
      <c r="F182" s="17" t="s">
        <v>642</v>
      </c>
      <c r="AA182" s="13" t="s">
        <v>8307</v>
      </c>
      <c r="AB182" s="65">
        <v>612</v>
      </c>
      <c r="AM182" s="17" t="s">
        <v>9226</v>
      </c>
      <c r="AN182" s="17" t="s">
        <v>726</v>
      </c>
    </row>
    <row r="183" spans="5:40">
      <c r="E183" s="17" t="s">
        <v>645</v>
      </c>
      <c r="F183" s="17" t="s">
        <v>644</v>
      </c>
      <c r="AA183" s="13" t="s">
        <v>8308</v>
      </c>
      <c r="AB183" s="65">
        <v>242</v>
      </c>
      <c r="AM183" s="17" t="s">
        <v>9227</v>
      </c>
      <c r="AN183" s="17" t="s">
        <v>728</v>
      </c>
    </row>
    <row r="184" spans="5:40">
      <c r="E184" s="17" t="s">
        <v>647</v>
      </c>
      <c r="F184" s="17" t="s">
        <v>646</v>
      </c>
      <c r="AA184" s="13" t="s">
        <v>8309</v>
      </c>
      <c r="AB184" s="65">
        <v>608</v>
      </c>
      <c r="AM184" s="17" t="s">
        <v>9228</v>
      </c>
      <c r="AN184" s="17" t="s">
        <v>730</v>
      </c>
    </row>
    <row r="185" spans="5:40">
      <c r="E185" s="17" t="s">
        <v>649</v>
      </c>
      <c r="F185" s="17" t="s">
        <v>648</v>
      </c>
      <c r="AA185" s="13" t="s">
        <v>8310</v>
      </c>
      <c r="AB185" s="66">
        <v>246</v>
      </c>
      <c r="AM185" s="17" t="s">
        <v>9229</v>
      </c>
      <c r="AN185" s="17" t="s">
        <v>732</v>
      </c>
    </row>
    <row r="186" spans="5:40">
      <c r="E186" s="17" t="s">
        <v>651</v>
      </c>
      <c r="F186" s="17" t="s">
        <v>650</v>
      </c>
      <c r="AA186" s="13" t="s">
        <v>8312</v>
      </c>
      <c r="AB186" s="66" t="s">
        <v>8311</v>
      </c>
      <c r="AM186" s="17" t="s">
        <v>9230</v>
      </c>
      <c r="AN186" s="17" t="s">
        <v>734</v>
      </c>
    </row>
    <row r="187" spans="5:40">
      <c r="E187" s="17" t="s">
        <v>653</v>
      </c>
      <c r="F187" s="17" t="s">
        <v>652</v>
      </c>
      <c r="AA187" s="13" t="s">
        <v>8314</v>
      </c>
      <c r="AB187" s="65" t="s">
        <v>8313</v>
      </c>
      <c r="AM187" s="17" t="s">
        <v>9231</v>
      </c>
      <c r="AN187" s="17" t="s">
        <v>738</v>
      </c>
    </row>
    <row r="188" spans="5:40">
      <c r="E188" s="17" t="s">
        <v>655</v>
      </c>
      <c r="F188" s="17" t="s">
        <v>654</v>
      </c>
      <c r="AA188" s="13" t="s">
        <v>8315</v>
      </c>
      <c r="AB188" s="65">
        <v>630</v>
      </c>
      <c r="AM188" s="17" t="s">
        <v>9232</v>
      </c>
      <c r="AN188" s="17" t="s">
        <v>740</v>
      </c>
    </row>
    <row r="189" spans="5:40">
      <c r="E189" s="17" t="s">
        <v>657</v>
      </c>
      <c r="F189" s="17" t="s">
        <v>656</v>
      </c>
      <c r="AA189" s="13" t="s">
        <v>8316</v>
      </c>
      <c r="AB189" s="65">
        <v>234</v>
      </c>
      <c r="AM189" s="17" t="s">
        <v>9233</v>
      </c>
      <c r="AN189" s="17" t="s">
        <v>744</v>
      </c>
    </row>
    <row r="190" spans="5:40">
      <c r="E190" s="17" t="s">
        <v>659</v>
      </c>
      <c r="F190" s="17" t="s">
        <v>658</v>
      </c>
      <c r="AA190" s="13" t="s">
        <v>8317</v>
      </c>
      <c r="AB190" s="66">
        <v>238</v>
      </c>
      <c r="AM190" s="17" t="s">
        <v>9234</v>
      </c>
      <c r="AN190" s="17" t="s">
        <v>746</v>
      </c>
    </row>
    <row r="191" spans="5:40">
      <c r="E191" s="17" t="s">
        <v>661</v>
      </c>
      <c r="F191" s="17" t="s">
        <v>660</v>
      </c>
      <c r="AA191" s="13" t="s">
        <v>8319</v>
      </c>
      <c r="AB191" s="65" t="s">
        <v>8318</v>
      </c>
      <c r="AM191" s="17" t="s">
        <v>9235</v>
      </c>
      <c r="AN191" s="17" t="s">
        <v>748</v>
      </c>
    </row>
    <row r="192" spans="5:40">
      <c r="E192" s="17" t="s">
        <v>663</v>
      </c>
      <c r="F192" s="17" t="s">
        <v>662</v>
      </c>
      <c r="AA192" s="13" t="s">
        <v>8320</v>
      </c>
      <c r="AB192" s="65">
        <v>250</v>
      </c>
      <c r="AM192" s="17" t="s">
        <v>9236</v>
      </c>
      <c r="AN192" s="17" t="s">
        <v>750</v>
      </c>
    </row>
    <row r="193" spans="5:40">
      <c r="E193" s="17" t="s">
        <v>665</v>
      </c>
      <c r="F193" s="17" t="s">
        <v>664</v>
      </c>
      <c r="AA193" s="13" t="s">
        <v>8321</v>
      </c>
      <c r="AB193" s="65">
        <v>254</v>
      </c>
      <c r="AM193" s="17" t="s">
        <v>9237</v>
      </c>
      <c r="AN193" s="17" t="s">
        <v>8682</v>
      </c>
    </row>
    <row r="194" spans="5:40">
      <c r="E194" s="17" t="s">
        <v>667</v>
      </c>
      <c r="F194" s="17" t="s">
        <v>666</v>
      </c>
      <c r="AA194" s="13" t="s">
        <v>8322</v>
      </c>
      <c r="AB194" s="65">
        <v>258</v>
      </c>
      <c r="AM194" s="17" t="s">
        <v>9238</v>
      </c>
      <c r="AN194" s="17" t="s">
        <v>8681</v>
      </c>
    </row>
    <row r="195" spans="5:40">
      <c r="E195" s="17" t="s">
        <v>669</v>
      </c>
      <c r="F195" s="17" t="s">
        <v>668</v>
      </c>
      <c r="AA195" s="13" t="s">
        <v>8323</v>
      </c>
      <c r="AB195" s="65">
        <v>260</v>
      </c>
      <c r="AM195" s="17" t="s">
        <v>9239</v>
      </c>
      <c r="AN195" s="17" t="s">
        <v>8680</v>
      </c>
    </row>
    <row r="196" spans="5:40">
      <c r="E196" s="17" t="s">
        <v>671</v>
      </c>
      <c r="F196" s="17" t="s">
        <v>670</v>
      </c>
      <c r="AA196" s="13" t="s">
        <v>8324</v>
      </c>
      <c r="AB196" s="65">
        <v>100</v>
      </c>
      <c r="AM196" s="17" t="s">
        <v>9240</v>
      </c>
      <c r="AN196" s="17" t="s">
        <v>8679</v>
      </c>
    </row>
    <row r="197" spans="5:40">
      <c r="E197" s="17" t="s">
        <v>673</v>
      </c>
      <c r="F197" s="17" t="s">
        <v>672</v>
      </c>
      <c r="AA197" s="13" t="s">
        <v>8325</v>
      </c>
      <c r="AB197" s="66">
        <v>854</v>
      </c>
      <c r="AM197" s="17" t="s">
        <v>9241</v>
      </c>
      <c r="AN197" s="17" t="s">
        <v>8678</v>
      </c>
    </row>
    <row r="198" spans="5:40">
      <c r="E198" s="17" t="s">
        <v>675</v>
      </c>
      <c r="F198" s="17" t="s">
        <v>674</v>
      </c>
      <c r="AA198" s="13" t="s">
        <v>8327</v>
      </c>
      <c r="AB198" s="65" t="s">
        <v>8326</v>
      </c>
      <c r="AM198" s="17" t="s">
        <v>9242</v>
      </c>
      <c r="AN198" s="17" t="s">
        <v>8677</v>
      </c>
    </row>
    <row r="199" spans="5:40">
      <c r="E199" s="17" t="s">
        <v>677</v>
      </c>
      <c r="F199" s="17" t="s">
        <v>676</v>
      </c>
      <c r="AA199" s="13" t="s">
        <v>8328</v>
      </c>
      <c r="AB199" s="65">
        <v>108</v>
      </c>
      <c r="AM199" s="17" t="s">
        <v>9243</v>
      </c>
      <c r="AN199" s="17" t="s">
        <v>752</v>
      </c>
    </row>
    <row r="200" spans="5:40">
      <c r="E200" s="17" t="s">
        <v>679</v>
      </c>
      <c r="F200" s="17" t="s">
        <v>678</v>
      </c>
      <c r="AA200" s="13" t="s">
        <v>8329</v>
      </c>
      <c r="AB200" s="65">
        <v>704</v>
      </c>
      <c r="AM200" s="17" t="s">
        <v>9244</v>
      </c>
      <c r="AN200" s="17" t="s">
        <v>754</v>
      </c>
    </row>
    <row r="201" spans="5:40">
      <c r="E201" s="17" t="s">
        <v>681</v>
      </c>
      <c r="F201" s="17" t="s">
        <v>680</v>
      </c>
      <c r="AA201" s="13" t="s">
        <v>8330</v>
      </c>
      <c r="AB201" s="65">
        <v>204</v>
      </c>
      <c r="AM201" s="17" t="s">
        <v>9245</v>
      </c>
      <c r="AN201" s="17" t="s">
        <v>756</v>
      </c>
    </row>
    <row r="202" spans="5:40">
      <c r="E202" s="17" t="s">
        <v>683</v>
      </c>
      <c r="F202" s="17" t="s">
        <v>682</v>
      </c>
      <c r="AA202" s="13" t="s">
        <v>8331</v>
      </c>
      <c r="AB202" s="65">
        <v>862</v>
      </c>
      <c r="AM202" s="17" t="s">
        <v>9246</v>
      </c>
      <c r="AN202" s="17" t="s">
        <v>758</v>
      </c>
    </row>
    <row r="203" spans="5:40">
      <c r="E203" s="17" t="s">
        <v>685</v>
      </c>
      <c r="F203" s="17" t="s">
        <v>684</v>
      </c>
      <c r="AA203" s="13" t="s">
        <v>8332</v>
      </c>
      <c r="AB203" s="66">
        <v>112</v>
      </c>
      <c r="AM203" s="17" t="s">
        <v>9247</v>
      </c>
      <c r="AN203" s="17" t="s">
        <v>760</v>
      </c>
    </row>
    <row r="204" spans="5:40">
      <c r="E204" s="17" t="s">
        <v>687</v>
      </c>
      <c r="F204" s="17" t="s">
        <v>686</v>
      </c>
      <c r="AA204" s="13" t="s">
        <v>8334</v>
      </c>
      <c r="AB204" s="65" t="s">
        <v>8333</v>
      </c>
      <c r="AM204" s="17" t="s">
        <v>9248</v>
      </c>
      <c r="AN204" s="17" t="s">
        <v>762</v>
      </c>
    </row>
    <row r="205" spans="5:40">
      <c r="E205" s="17" t="s">
        <v>689</v>
      </c>
      <c r="F205" s="17" t="s">
        <v>688</v>
      </c>
      <c r="AA205" s="13" t="s">
        <v>8335</v>
      </c>
      <c r="AB205" s="66">
        <v>604</v>
      </c>
      <c r="AM205" s="17" t="s">
        <v>9249</v>
      </c>
      <c r="AN205" s="17" t="s">
        <v>764</v>
      </c>
    </row>
    <row r="206" spans="5:40">
      <c r="E206" s="17" t="s">
        <v>691</v>
      </c>
      <c r="F206" s="17" t="s">
        <v>690</v>
      </c>
      <c r="AA206" s="13" t="s">
        <v>8337</v>
      </c>
      <c r="AB206" s="65" t="s">
        <v>8336</v>
      </c>
      <c r="AM206" s="17" t="s">
        <v>9250</v>
      </c>
      <c r="AN206" s="17" t="s">
        <v>766</v>
      </c>
    </row>
    <row r="207" spans="5:40">
      <c r="E207" s="17" t="s">
        <v>693</v>
      </c>
      <c r="F207" s="17" t="s">
        <v>692</v>
      </c>
      <c r="AA207" s="13" t="s">
        <v>8338</v>
      </c>
      <c r="AB207" s="66">
        <v>616</v>
      </c>
      <c r="AM207" s="17" t="s">
        <v>9251</v>
      </c>
      <c r="AN207" s="17" t="s">
        <v>768</v>
      </c>
    </row>
    <row r="208" spans="5:40">
      <c r="E208" s="17" t="s">
        <v>695</v>
      </c>
      <c r="F208" s="17" t="s">
        <v>694</v>
      </c>
      <c r="AA208" s="13" t="s">
        <v>8340</v>
      </c>
      <c r="AB208" s="66" t="s">
        <v>8339</v>
      </c>
      <c r="AM208" s="17" t="s">
        <v>9252</v>
      </c>
      <c r="AN208" s="17" t="s">
        <v>770</v>
      </c>
    </row>
    <row r="209" spans="5:40">
      <c r="E209" s="17" t="s">
        <v>697</v>
      </c>
      <c r="F209" s="17" t="s">
        <v>696</v>
      </c>
      <c r="AA209" s="13" t="s">
        <v>8342</v>
      </c>
      <c r="AB209" s="65" t="s">
        <v>8341</v>
      </c>
      <c r="AM209" s="17" t="s">
        <v>9253</v>
      </c>
      <c r="AN209" s="17" t="s">
        <v>772</v>
      </c>
    </row>
    <row r="210" spans="5:40">
      <c r="E210" s="17" t="s">
        <v>699</v>
      </c>
      <c r="F210" s="17" t="s">
        <v>698</v>
      </c>
      <c r="AA210" s="13" t="s">
        <v>8343</v>
      </c>
      <c r="AB210" s="66">
        <v>535</v>
      </c>
      <c r="AM210" s="17" t="s">
        <v>9254</v>
      </c>
      <c r="AN210" s="17" t="s">
        <v>776</v>
      </c>
    </row>
    <row r="211" spans="5:40">
      <c r="E211" s="17" t="s">
        <v>701</v>
      </c>
      <c r="F211" s="17" t="s">
        <v>700</v>
      </c>
      <c r="AA211" s="13" t="s">
        <v>8345</v>
      </c>
      <c r="AB211" s="65" t="s">
        <v>8344</v>
      </c>
      <c r="AM211" s="17" t="s">
        <v>9255</v>
      </c>
      <c r="AN211" s="17" t="s">
        <v>778</v>
      </c>
    </row>
    <row r="212" spans="5:40">
      <c r="E212" s="17" t="s">
        <v>703</v>
      </c>
      <c r="F212" s="17" t="s">
        <v>702</v>
      </c>
      <c r="AA212" s="13" t="s">
        <v>8346</v>
      </c>
      <c r="AB212" s="65">
        <v>620</v>
      </c>
      <c r="AM212" s="17" t="s">
        <v>9256</v>
      </c>
      <c r="AN212" s="17" t="s">
        <v>784</v>
      </c>
    </row>
    <row r="213" spans="5:40">
      <c r="E213" s="17" t="s">
        <v>705</v>
      </c>
      <c r="F213" s="17" t="s">
        <v>704</v>
      </c>
      <c r="AA213" s="13" t="s">
        <v>8347</v>
      </c>
      <c r="AB213" s="65">
        <v>344</v>
      </c>
      <c r="AM213" s="17" t="s">
        <v>9257</v>
      </c>
      <c r="AN213" s="17" t="s">
        <v>786</v>
      </c>
    </row>
    <row r="214" spans="5:40">
      <c r="E214" s="17" t="s">
        <v>707</v>
      </c>
      <c r="F214" s="17" t="s">
        <v>706</v>
      </c>
      <c r="AA214" s="13" t="s">
        <v>8348</v>
      </c>
      <c r="AB214" s="65">
        <v>340</v>
      </c>
      <c r="AM214" s="17" t="s">
        <v>9258</v>
      </c>
      <c r="AN214" s="17" t="s">
        <v>790</v>
      </c>
    </row>
    <row r="215" spans="5:40">
      <c r="E215" s="17" t="s">
        <v>709</v>
      </c>
      <c r="F215" s="17" t="s">
        <v>708</v>
      </c>
      <c r="AA215" s="13" t="s">
        <v>8349</v>
      </c>
      <c r="AB215" s="65">
        <v>584</v>
      </c>
      <c r="AM215" s="17" t="s">
        <v>9259</v>
      </c>
      <c r="AN215" s="17" t="s">
        <v>806</v>
      </c>
    </row>
    <row r="216" spans="5:40">
      <c r="E216" s="17" t="s">
        <v>711</v>
      </c>
      <c r="F216" s="17" t="s">
        <v>710</v>
      </c>
      <c r="AA216" s="13" t="s">
        <v>8350</v>
      </c>
      <c r="AB216" s="65">
        <v>446</v>
      </c>
      <c r="AM216" s="17" t="s">
        <v>9260</v>
      </c>
      <c r="AN216" s="17" t="s">
        <v>808</v>
      </c>
    </row>
    <row r="217" spans="5:40">
      <c r="E217" s="17" t="s">
        <v>713</v>
      </c>
      <c r="F217" s="17" t="s">
        <v>712</v>
      </c>
      <c r="AA217" s="13" t="s">
        <v>8351</v>
      </c>
      <c r="AB217" s="65">
        <v>807</v>
      </c>
      <c r="AM217" s="17" t="s">
        <v>9261</v>
      </c>
      <c r="AN217" s="17" t="s">
        <v>810</v>
      </c>
    </row>
    <row r="218" spans="5:40">
      <c r="E218" s="17" t="s">
        <v>715</v>
      </c>
      <c r="F218" s="17" t="s">
        <v>714</v>
      </c>
      <c r="AA218" s="13" t="s">
        <v>8352</v>
      </c>
      <c r="AB218" s="65">
        <v>450</v>
      </c>
      <c r="AM218" s="17" t="s">
        <v>9262</v>
      </c>
      <c r="AN218" s="17" t="s">
        <v>820</v>
      </c>
    </row>
    <row r="219" spans="5:40">
      <c r="E219" s="17" t="s">
        <v>717</v>
      </c>
      <c r="F219" s="17" t="s">
        <v>716</v>
      </c>
      <c r="AA219" s="13" t="s">
        <v>8353</v>
      </c>
      <c r="AB219" s="65">
        <v>175</v>
      </c>
      <c r="AM219" s="17" t="s">
        <v>9263</v>
      </c>
      <c r="AN219" s="17" t="s">
        <v>824</v>
      </c>
    </row>
    <row r="220" spans="5:40">
      <c r="E220" s="17" t="s">
        <v>719</v>
      </c>
      <c r="F220" s="17" t="s">
        <v>718</v>
      </c>
      <c r="AA220" s="13" t="s">
        <v>8354</v>
      </c>
      <c r="AB220" s="65">
        <v>454</v>
      </c>
      <c r="AM220" s="17" t="s">
        <v>9264</v>
      </c>
      <c r="AN220" s="17" t="s">
        <v>830</v>
      </c>
    </row>
    <row r="221" spans="5:40">
      <c r="E221" s="17" t="s">
        <v>721</v>
      </c>
      <c r="F221" s="17" t="s">
        <v>720</v>
      </c>
      <c r="AA221" s="13" t="s">
        <v>8355</v>
      </c>
      <c r="AB221" s="65">
        <v>466</v>
      </c>
      <c r="AM221" s="17" t="s">
        <v>9265</v>
      </c>
      <c r="AN221" s="17" t="s">
        <v>836</v>
      </c>
    </row>
    <row r="222" spans="5:40">
      <c r="E222" s="17" t="s">
        <v>723</v>
      </c>
      <c r="F222" s="17" t="s">
        <v>722</v>
      </c>
      <c r="AA222" s="13" t="s">
        <v>8356</v>
      </c>
      <c r="AB222" s="65">
        <v>470</v>
      </c>
      <c r="AM222" s="17" t="s">
        <v>9266</v>
      </c>
      <c r="AN222" s="17" t="s">
        <v>838</v>
      </c>
    </row>
    <row r="223" spans="5:40">
      <c r="E223" s="17" t="s">
        <v>725</v>
      </c>
      <c r="F223" s="17" t="s">
        <v>724</v>
      </c>
      <c r="AA223" s="13" t="s">
        <v>8357</v>
      </c>
      <c r="AB223" s="65">
        <v>474</v>
      </c>
      <c r="AM223" s="17" t="s">
        <v>9267</v>
      </c>
      <c r="AN223" s="17" t="s">
        <v>840</v>
      </c>
    </row>
    <row r="224" spans="5:40">
      <c r="E224" s="17" t="s">
        <v>727</v>
      </c>
      <c r="F224" s="17" t="s">
        <v>726</v>
      </c>
      <c r="AA224" s="13" t="s">
        <v>8358</v>
      </c>
      <c r="AB224" s="65">
        <v>458</v>
      </c>
      <c r="AM224" s="17" t="s">
        <v>9268</v>
      </c>
      <c r="AN224" s="17" t="s">
        <v>846</v>
      </c>
    </row>
    <row r="225" spans="5:40">
      <c r="E225" s="17" t="s">
        <v>729</v>
      </c>
      <c r="F225" s="17" t="s">
        <v>728</v>
      </c>
      <c r="AA225" s="13" t="s">
        <v>8359</v>
      </c>
      <c r="AB225" s="65">
        <v>833</v>
      </c>
      <c r="AM225" s="17" t="s">
        <v>9269</v>
      </c>
      <c r="AN225" s="17" t="s">
        <v>848</v>
      </c>
    </row>
    <row r="226" spans="5:40">
      <c r="E226" s="17" t="s">
        <v>731</v>
      </c>
      <c r="F226" s="17" t="s">
        <v>730</v>
      </c>
      <c r="AA226" s="13" t="s">
        <v>8360</v>
      </c>
      <c r="AB226" s="65">
        <v>583</v>
      </c>
      <c r="AM226" s="17" t="s">
        <v>9270</v>
      </c>
      <c r="AN226" s="17" t="s">
        <v>852</v>
      </c>
    </row>
    <row r="227" spans="5:40">
      <c r="E227" s="17" t="s">
        <v>733</v>
      </c>
      <c r="F227" s="17" t="s">
        <v>732</v>
      </c>
      <c r="AA227" s="13" t="s">
        <v>8361</v>
      </c>
      <c r="AB227" s="65">
        <v>710</v>
      </c>
      <c r="AM227" s="17" t="s">
        <v>9271</v>
      </c>
      <c r="AN227" s="17" t="s">
        <v>858</v>
      </c>
    </row>
    <row r="228" spans="5:40">
      <c r="E228" s="17" t="s">
        <v>735</v>
      </c>
      <c r="F228" s="17" t="s">
        <v>734</v>
      </c>
      <c r="AA228" s="13" t="s">
        <v>8362</v>
      </c>
      <c r="AB228" s="65">
        <v>728</v>
      </c>
      <c r="AM228" s="17" t="s">
        <v>9272</v>
      </c>
      <c r="AN228" s="17" t="s">
        <v>860</v>
      </c>
    </row>
    <row r="229" spans="5:40">
      <c r="E229" s="17" t="s">
        <v>737</v>
      </c>
      <c r="F229" s="17" t="s">
        <v>736</v>
      </c>
      <c r="AA229" s="13" t="s">
        <v>8363</v>
      </c>
      <c r="AB229" s="65">
        <v>104</v>
      </c>
      <c r="AM229" s="17" t="s">
        <v>9273</v>
      </c>
      <c r="AN229" s="17" t="s">
        <v>866</v>
      </c>
    </row>
    <row r="230" spans="5:40">
      <c r="E230" s="17" t="s">
        <v>739</v>
      </c>
      <c r="F230" s="17" t="s">
        <v>738</v>
      </c>
      <c r="AA230" s="13" t="s">
        <v>8364</v>
      </c>
      <c r="AB230" s="65">
        <v>484</v>
      </c>
      <c r="AM230" s="17" t="s">
        <v>9274</v>
      </c>
      <c r="AN230" s="17" t="s">
        <v>868</v>
      </c>
    </row>
    <row r="231" spans="5:40">
      <c r="E231" s="17" t="s">
        <v>741</v>
      </c>
      <c r="F231" s="17" t="s">
        <v>740</v>
      </c>
      <c r="AA231" s="13" t="s">
        <v>8365</v>
      </c>
      <c r="AB231" s="65">
        <v>480</v>
      </c>
      <c r="AM231" s="17" t="s">
        <v>9275</v>
      </c>
      <c r="AN231" s="17" t="s">
        <v>870</v>
      </c>
    </row>
    <row r="232" spans="5:40">
      <c r="E232" s="17" t="s">
        <v>743</v>
      </c>
      <c r="F232" s="17" t="s">
        <v>742</v>
      </c>
      <c r="AA232" s="13" t="s">
        <v>8366</v>
      </c>
      <c r="AB232" s="65">
        <v>478</v>
      </c>
      <c r="AM232" s="17" t="s">
        <v>9276</v>
      </c>
      <c r="AN232" s="17" t="s">
        <v>872</v>
      </c>
    </row>
    <row r="233" spans="5:40">
      <c r="E233" s="17" t="s">
        <v>745</v>
      </c>
      <c r="F233" s="17" t="s">
        <v>744</v>
      </c>
      <c r="AA233" s="13" t="s">
        <v>8367</v>
      </c>
      <c r="AB233" s="65">
        <v>508</v>
      </c>
      <c r="AM233" s="17" t="s">
        <v>9277</v>
      </c>
      <c r="AN233" s="17" t="s">
        <v>876</v>
      </c>
    </row>
    <row r="234" spans="5:40">
      <c r="E234" s="17" t="s">
        <v>747</v>
      </c>
      <c r="F234" s="17" t="s">
        <v>746</v>
      </c>
      <c r="AA234" s="13" t="s">
        <v>8368</v>
      </c>
      <c r="AB234" s="65">
        <v>492</v>
      </c>
      <c r="AM234" s="17" t="s">
        <v>9278</v>
      </c>
      <c r="AN234" s="17" t="s">
        <v>878</v>
      </c>
    </row>
    <row r="235" spans="5:40">
      <c r="E235" s="17" t="s">
        <v>749</v>
      </c>
      <c r="F235" s="17" t="s">
        <v>748</v>
      </c>
      <c r="AA235" s="13" t="s">
        <v>8369</v>
      </c>
      <c r="AB235" s="65">
        <v>462</v>
      </c>
      <c r="AM235" s="17" t="s">
        <v>9279</v>
      </c>
      <c r="AN235" s="17" t="s">
        <v>880</v>
      </c>
    </row>
    <row r="236" spans="5:40">
      <c r="E236" s="17" t="s">
        <v>751</v>
      </c>
      <c r="F236" s="17" t="s">
        <v>750</v>
      </c>
      <c r="AA236" s="13" t="s">
        <v>8370</v>
      </c>
      <c r="AB236" s="65">
        <v>498</v>
      </c>
      <c r="AM236" s="17" t="s">
        <v>9280</v>
      </c>
      <c r="AN236" s="17" t="s">
        <v>884</v>
      </c>
    </row>
    <row r="237" spans="5:40">
      <c r="E237" s="17" t="s">
        <v>753</v>
      </c>
      <c r="F237" s="17" t="s">
        <v>752</v>
      </c>
      <c r="AA237" s="13" t="s">
        <v>8371</v>
      </c>
      <c r="AB237" s="65">
        <v>504</v>
      </c>
      <c r="AM237" s="17" t="s">
        <v>9281</v>
      </c>
      <c r="AN237" s="17" t="s">
        <v>886</v>
      </c>
    </row>
    <row r="238" spans="5:40">
      <c r="E238" s="17" t="s">
        <v>755</v>
      </c>
      <c r="F238" s="17" t="s">
        <v>754</v>
      </c>
      <c r="AA238" s="13" t="s">
        <v>8372</v>
      </c>
      <c r="AB238" s="65">
        <v>496</v>
      </c>
      <c r="AM238" s="17" t="s">
        <v>9282</v>
      </c>
      <c r="AN238" s="17" t="s">
        <v>894</v>
      </c>
    </row>
    <row r="239" spans="5:40">
      <c r="E239" s="17" t="s">
        <v>757</v>
      </c>
      <c r="F239" s="17" t="s">
        <v>756</v>
      </c>
      <c r="AA239" s="13" t="s">
        <v>8373</v>
      </c>
      <c r="AB239" s="65">
        <v>499</v>
      </c>
      <c r="AM239" s="17" t="s">
        <v>9283</v>
      </c>
      <c r="AN239" s="17" t="s">
        <v>896</v>
      </c>
    </row>
    <row r="240" spans="5:40">
      <c r="E240" s="17" t="s">
        <v>759</v>
      </c>
      <c r="F240" s="17" t="s">
        <v>758</v>
      </c>
      <c r="AA240" s="13" t="s">
        <v>8374</v>
      </c>
      <c r="AB240" s="65">
        <v>500</v>
      </c>
      <c r="AM240" s="17" t="s">
        <v>9284</v>
      </c>
      <c r="AN240" s="17" t="s">
        <v>898</v>
      </c>
    </row>
    <row r="241" spans="5:40">
      <c r="E241" s="17" t="s">
        <v>761</v>
      </c>
      <c r="F241" s="17" t="s">
        <v>760</v>
      </c>
      <c r="AA241" s="13" t="s">
        <v>8375</v>
      </c>
      <c r="AB241" s="65">
        <v>400</v>
      </c>
      <c r="AM241" s="17" t="s">
        <v>9285</v>
      </c>
      <c r="AN241" s="17" t="s">
        <v>900</v>
      </c>
    </row>
    <row r="242" spans="5:40">
      <c r="E242" s="17" t="s">
        <v>763</v>
      </c>
      <c r="F242" s="17" t="s">
        <v>762</v>
      </c>
      <c r="AA242" s="13" t="s">
        <v>8376</v>
      </c>
      <c r="AB242" s="65">
        <v>418</v>
      </c>
      <c r="AM242" s="17" t="s">
        <v>9286</v>
      </c>
      <c r="AN242" s="17" t="s">
        <v>904</v>
      </c>
    </row>
    <row r="243" spans="5:40">
      <c r="E243" s="17" t="s">
        <v>765</v>
      </c>
      <c r="F243" s="17" t="s">
        <v>764</v>
      </c>
      <c r="AA243" s="13" t="s">
        <v>8377</v>
      </c>
      <c r="AB243" s="65">
        <v>428</v>
      </c>
      <c r="AM243" s="17" t="s">
        <v>9287</v>
      </c>
      <c r="AN243" s="17" t="s">
        <v>906</v>
      </c>
    </row>
    <row r="244" spans="5:40">
      <c r="E244" s="17" t="s">
        <v>767</v>
      </c>
      <c r="F244" s="17" t="s">
        <v>766</v>
      </c>
      <c r="AA244" s="13" t="s">
        <v>8378</v>
      </c>
      <c r="AB244" s="65">
        <v>440</v>
      </c>
      <c r="AM244" s="17" t="s">
        <v>9288</v>
      </c>
      <c r="AN244" s="17" t="s">
        <v>908</v>
      </c>
    </row>
    <row r="245" spans="5:40">
      <c r="E245" s="17" t="s">
        <v>769</v>
      </c>
      <c r="F245" s="17" t="s">
        <v>768</v>
      </c>
      <c r="AA245" s="13" t="s">
        <v>8379</v>
      </c>
      <c r="AB245" s="65">
        <v>434</v>
      </c>
      <c r="AM245" s="17" t="s">
        <v>9289</v>
      </c>
      <c r="AN245" s="17" t="s">
        <v>910</v>
      </c>
    </row>
    <row r="246" spans="5:40">
      <c r="E246" s="17" t="s">
        <v>771</v>
      </c>
      <c r="F246" s="17" t="s">
        <v>770</v>
      </c>
      <c r="AA246" s="13" t="s">
        <v>8380</v>
      </c>
      <c r="AB246" s="65">
        <v>438</v>
      </c>
      <c r="AM246" s="17" t="s">
        <v>9290</v>
      </c>
      <c r="AN246" s="17" t="s">
        <v>912</v>
      </c>
    </row>
    <row r="247" spans="5:40">
      <c r="E247" s="17" t="s">
        <v>773</v>
      </c>
      <c r="F247" s="17" t="s">
        <v>772</v>
      </c>
      <c r="AA247" s="13" t="s">
        <v>8381</v>
      </c>
      <c r="AB247" s="65">
        <v>430</v>
      </c>
      <c r="AM247" s="17" t="s">
        <v>9291</v>
      </c>
      <c r="AN247" s="17" t="s">
        <v>914</v>
      </c>
    </row>
    <row r="248" spans="5:40">
      <c r="E248" s="17" t="s">
        <v>775</v>
      </c>
      <c r="F248" s="17" t="s">
        <v>774</v>
      </c>
      <c r="AA248" s="13" t="s">
        <v>8382</v>
      </c>
      <c r="AB248" s="65">
        <v>642</v>
      </c>
      <c r="AM248" s="17" t="s">
        <v>9292</v>
      </c>
      <c r="AN248" s="17" t="s">
        <v>916</v>
      </c>
    </row>
    <row r="249" spans="5:40">
      <c r="E249" s="17" t="s">
        <v>777</v>
      </c>
      <c r="F249" s="17" t="s">
        <v>776</v>
      </c>
      <c r="AA249" s="13" t="s">
        <v>8383</v>
      </c>
      <c r="AB249" s="65">
        <v>442</v>
      </c>
      <c r="AM249" s="17" t="s">
        <v>9293</v>
      </c>
      <c r="AN249" s="17" t="s">
        <v>920</v>
      </c>
    </row>
    <row r="250" spans="5:40">
      <c r="E250" s="17" t="s">
        <v>779</v>
      </c>
      <c r="F250" s="17" t="s">
        <v>778</v>
      </c>
      <c r="AA250" s="13" t="s">
        <v>8384</v>
      </c>
      <c r="AB250" s="65">
        <v>646</v>
      </c>
      <c r="AM250" s="17" t="s">
        <v>9294</v>
      </c>
      <c r="AN250" s="17" t="s">
        <v>922</v>
      </c>
    </row>
    <row r="251" spans="5:40">
      <c r="E251" s="17" t="s">
        <v>781</v>
      </c>
      <c r="F251" s="17" t="s">
        <v>780</v>
      </c>
      <c r="AA251" s="13" t="s">
        <v>8385</v>
      </c>
      <c r="AB251" s="65">
        <v>426</v>
      </c>
      <c r="AM251" s="17" t="s">
        <v>9295</v>
      </c>
      <c r="AN251" s="17" t="s">
        <v>924</v>
      </c>
    </row>
    <row r="252" spans="5:40">
      <c r="E252" s="17" t="s">
        <v>783</v>
      </c>
      <c r="F252" s="17" t="s">
        <v>782</v>
      </c>
      <c r="AA252" s="13" t="s">
        <v>8386</v>
      </c>
      <c r="AB252" s="65">
        <v>422</v>
      </c>
      <c r="AM252" s="17" t="s">
        <v>9296</v>
      </c>
      <c r="AN252" s="17" t="s">
        <v>926</v>
      </c>
    </row>
    <row r="253" spans="5:40">
      <c r="E253" s="17" t="s">
        <v>785</v>
      </c>
      <c r="F253" s="17" t="s">
        <v>784</v>
      </c>
      <c r="AA253" s="13" t="s">
        <v>8387</v>
      </c>
      <c r="AB253" s="65">
        <v>638</v>
      </c>
      <c r="AM253" s="17" t="s">
        <v>9297</v>
      </c>
      <c r="AN253" s="17" t="s">
        <v>928</v>
      </c>
    </row>
    <row r="254" spans="5:40">
      <c r="E254" s="17" t="s">
        <v>787</v>
      </c>
      <c r="F254" s="17" t="s">
        <v>786</v>
      </c>
      <c r="AA254" s="17" t="s">
        <v>8388</v>
      </c>
      <c r="AB254" s="67">
        <v>643</v>
      </c>
      <c r="AM254" s="17" t="s">
        <v>9298</v>
      </c>
      <c r="AN254" s="17" t="s">
        <v>930</v>
      </c>
    </row>
    <row r="255" spans="5:40">
      <c r="E255" s="17" t="s">
        <v>789</v>
      </c>
      <c r="F255" s="17" t="s">
        <v>788</v>
      </c>
      <c r="AA255" s="17" t="s">
        <v>7844</v>
      </c>
      <c r="AB255" s="17">
        <v>999</v>
      </c>
      <c r="AM255" s="17" t="s">
        <v>9299</v>
      </c>
      <c r="AN255" s="17" t="s">
        <v>932</v>
      </c>
    </row>
    <row r="256" spans="5:40">
      <c r="E256" s="17" t="s">
        <v>791</v>
      </c>
      <c r="F256" s="17" t="s">
        <v>790</v>
      </c>
      <c r="AM256" s="17" t="s">
        <v>9300</v>
      </c>
      <c r="AN256" s="17" t="s">
        <v>944</v>
      </c>
    </row>
    <row r="257" spans="5:40">
      <c r="E257" s="17" t="s">
        <v>793</v>
      </c>
      <c r="F257" s="17" t="s">
        <v>792</v>
      </c>
      <c r="AM257" s="17" t="s">
        <v>9301</v>
      </c>
      <c r="AN257" s="17" t="s">
        <v>946</v>
      </c>
    </row>
    <row r="258" spans="5:40">
      <c r="E258" s="17" t="s">
        <v>795</v>
      </c>
      <c r="F258" s="17" t="s">
        <v>794</v>
      </c>
      <c r="AM258" s="17" t="s">
        <v>9302</v>
      </c>
      <c r="AN258" s="17" t="s">
        <v>958</v>
      </c>
    </row>
    <row r="259" spans="5:40">
      <c r="E259" s="17" t="s">
        <v>797</v>
      </c>
      <c r="F259" s="17" t="s">
        <v>796</v>
      </c>
      <c r="AM259" s="17" t="s">
        <v>9303</v>
      </c>
      <c r="AN259" s="17" t="s">
        <v>960</v>
      </c>
    </row>
    <row r="260" spans="5:40">
      <c r="E260" s="17" t="s">
        <v>799</v>
      </c>
      <c r="F260" s="17" t="s">
        <v>798</v>
      </c>
      <c r="AM260" s="17" t="s">
        <v>9304</v>
      </c>
      <c r="AN260" s="17" t="s">
        <v>970</v>
      </c>
    </row>
    <row r="261" spans="5:40">
      <c r="E261" s="17" t="s">
        <v>801</v>
      </c>
      <c r="F261" s="17" t="s">
        <v>800</v>
      </c>
      <c r="AM261" s="17" t="s">
        <v>9305</v>
      </c>
      <c r="AN261" s="17" t="s">
        <v>984</v>
      </c>
    </row>
    <row r="262" spans="5:40">
      <c r="E262" s="17" t="s">
        <v>803</v>
      </c>
      <c r="F262" s="17" t="s">
        <v>802</v>
      </c>
      <c r="AM262" s="17" t="s">
        <v>9306</v>
      </c>
      <c r="AN262" s="17" t="s">
        <v>988</v>
      </c>
    </row>
    <row r="263" spans="5:40">
      <c r="E263" s="17" t="s">
        <v>805</v>
      </c>
      <c r="F263" s="17" t="s">
        <v>804</v>
      </c>
      <c r="AM263" s="17" t="s">
        <v>9307</v>
      </c>
      <c r="AN263" s="17" t="s">
        <v>994</v>
      </c>
    </row>
    <row r="264" spans="5:40">
      <c r="E264" s="17" t="s">
        <v>807</v>
      </c>
      <c r="F264" s="17" t="s">
        <v>806</v>
      </c>
      <c r="AM264" s="17" t="s">
        <v>9308</v>
      </c>
      <c r="AN264" s="17" t="s">
        <v>996</v>
      </c>
    </row>
    <row r="265" spans="5:40">
      <c r="E265" s="17" t="s">
        <v>809</v>
      </c>
      <c r="F265" s="17" t="s">
        <v>808</v>
      </c>
      <c r="AM265" s="17" t="s">
        <v>9309</v>
      </c>
      <c r="AN265" s="17" t="s">
        <v>998</v>
      </c>
    </row>
    <row r="266" spans="5:40">
      <c r="E266" s="17" t="s">
        <v>811</v>
      </c>
      <c r="F266" s="17" t="s">
        <v>810</v>
      </c>
      <c r="AM266" s="17" t="s">
        <v>9310</v>
      </c>
      <c r="AN266" s="17" t="s">
        <v>1000</v>
      </c>
    </row>
    <row r="267" spans="5:40">
      <c r="E267" s="17" t="s">
        <v>813</v>
      </c>
      <c r="F267" s="17" t="s">
        <v>812</v>
      </c>
      <c r="AM267" s="17" t="s">
        <v>9311</v>
      </c>
      <c r="AN267" s="17" t="s">
        <v>1006</v>
      </c>
    </row>
    <row r="268" spans="5:40">
      <c r="E268" s="17" t="s">
        <v>815</v>
      </c>
      <c r="F268" s="17" t="s">
        <v>814</v>
      </c>
      <c r="AM268" s="17" t="s">
        <v>9312</v>
      </c>
      <c r="AN268" s="17" t="s">
        <v>1010</v>
      </c>
    </row>
    <row r="269" spans="5:40">
      <c r="E269" s="17" t="s">
        <v>817</v>
      </c>
      <c r="F269" s="17" t="s">
        <v>816</v>
      </c>
      <c r="AM269" s="17" t="s">
        <v>9313</v>
      </c>
      <c r="AN269" s="17" t="s">
        <v>1016</v>
      </c>
    </row>
    <row r="270" spans="5:40">
      <c r="E270" s="17" t="s">
        <v>819</v>
      </c>
      <c r="F270" s="17" t="s">
        <v>818</v>
      </c>
      <c r="AM270" s="17" t="s">
        <v>9314</v>
      </c>
      <c r="AN270" s="17" t="s">
        <v>1018</v>
      </c>
    </row>
    <row r="271" spans="5:40">
      <c r="E271" s="17" t="s">
        <v>821</v>
      </c>
      <c r="F271" s="17" t="s">
        <v>820</v>
      </c>
      <c r="AM271" s="17" t="s">
        <v>9315</v>
      </c>
      <c r="AN271" s="17" t="s">
        <v>1024</v>
      </c>
    </row>
    <row r="272" spans="5:40">
      <c r="E272" s="17" t="s">
        <v>823</v>
      </c>
      <c r="F272" s="17" t="s">
        <v>822</v>
      </c>
      <c r="AM272" s="17" t="s">
        <v>9316</v>
      </c>
      <c r="AN272" s="17" t="s">
        <v>1026</v>
      </c>
    </row>
    <row r="273" spans="5:40">
      <c r="E273" s="17" t="s">
        <v>825</v>
      </c>
      <c r="F273" s="17" t="s">
        <v>824</v>
      </c>
      <c r="AM273" s="17" t="s">
        <v>9317</v>
      </c>
      <c r="AN273" s="17" t="s">
        <v>1028</v>
      </c>
    </row>
    <row r="274" spans="5:40">
      <c r="E274" s="17" t="s">
        <v>827</v>
      </c>
      <c r="F274" s="17" t="s">
        <v>826</v>
      </c>
      <c r="AM274" s="17" t="s">
        <v>9318</v>
      </c>
      <c r="AN274" s="17" t="s">
        <v>1030</v>
      </c>
    </row>
    <row r="275" spans="5:40">
      <c r="E275" s="17" t="s">
        <v>829</v>
      </c>
      <c r="F275" s="17" t="s">
        <v>828</v>
      </c>
      <c r="AM275" s="17" t="s">
        <v>9319</v>
      </c>
      <c r="AN275" s="17" t="s">
        <v>1032</v>
      </c>
    </row>
    <row r="276" spans="5:40">
      <c r="E276" s="17" t="s">
        <v>831</v>
      </c>
      <c r="F276" s="17" t="s">
        <v>830</v>
      </c>
      <c r="AM276" s="17" t="s">
        <v>9320</v>
      </c>
      <c r="AN276" s="17" t="s">
        <v>1034</v>
      </c>
    </row>
    <row r="277" spans="5:40">
      <c r="E277" s="17" t="s">
        <v>833</v>
      </c>
      <c r="F277" s="17" t="s">
        <v>832</v>
      </c>
      <c r="AM277" s="17" t="s">
        <v>9321</v>
      </c>
      <c r="AN277" s="17" t="s">
        <v>1036</v>
      </c>
    </row>
    <row r="278" spans="5:40">
      <c r="E278" s="17" t="s">
        <v>835</v>
      </c>
      <c r="F278" s="17" t="s">
        <v>834</v>
      </c>
      <c r="AM278" s="17" t="s">
        <v>9322</v>
      </c>
      <c r="AN278" s="17" t="s">
        <v>1038</v>
      </c>
    </row>
    <row r="279" spans="5:40">
      <c r="E279" s="17" t="s">
        <v>837</v>
      </c>
      <c r="F279" s="17" t="s">
        <v>836</v>
      </c>
      <c r="AM279" s="17" t="s">
        <v>9323</v>
      </c>
      <c r="AN279" s="17" t="s">
        <v>1042</v>
      </c>
    </row>
    <row r="280" spans="5:40">
      <c r="E280" s="17" t="s">
        <v>839</v>
      </c>
      <c r="F280" s="17" t="s">
        <v>838</v>
      </c>
      <c r="AM280" s="17" t="s">
        <v>9324</v>
      </c>
      <c r="AN280" s="17" t="s">
        <v>1044</v>
      </c>
    </row>
    <row r="281" spans="5:40">
      <c r="E281" s="17" t="s">
        <v>841</v>
      </c>
      <c r="F281" s="17" t="s">
        <v>840</v>
      </c>
      <c r="AM281" s="17" t="s">
        <v>9325</v>
      </c>
      <c r="AN281" s="17" t="s">
        <v>1046</v>
      </c>
    </row>
    <row r="282" spans="5:40">
      <c r="E282" s="17" t="s">
        <v>843</v>
      </c>
      <c r="F282" s="17" t="s">
        <v>842</v>
      </c>
      <c r="AM282" s="17" t="s">
        <v>9326</v>
      </c>
      <c r="AN282" s="17" t="s">
        <v>1048</v>
      </c>
    </row>
    <row r="283" spans="5:40">
      <c r="E283" s="17" t="s">
        <v>845</v>
      </c>
      <c r="F283" s="17" t="s">
        <v>844</v>
      </c>
      <c r="AM283" s="17" t="s">
        <v>9327</v>
      </c>
      <c r="AN283" s="17" t="s">
        <v>1050</v>
      </c>
    </row>
    <row r="284" spans="5:40">
      <c r="E284" s="17" t="s">
        <v>847</v>
      </c>
      <c r="F284" s="17" t="s">
        <v>846</v>
      </c>
      <c r="AM284" s="17" t="s">
        <v>9328</v>
      </c>
      <c r="AN284" s="17" t="s">
        <v>1052</v>
      </c>
    </row>
    <row r="285" spans="5:40">
      <c r="E285" s="17" t="s">
        <v>849</v>
      </c>
      <c r="F285" s="17" t="s">
        <v>848</v>
      </c>
      <c r="AM285" s="17" t="s">
        <v>9329</v>
      </c>
      <c r="AN285" s="17" t="s">
        <v>1054</v>
      </c>
    </row>
    <row r="286" spans="5:40">
      <c r="E286" s="17" t="s">
        <v>851</v>
      </c>
      <c r="F286" s="17" t="s">
        <v>850</v>
      </c>
      <c r="AM286" s="17" t="s">
        <v>9330</v>
      </c>
      <c r="AN286" s="17" t="s">
        <v>1056</v>
      </c>
    </row>
    <row r="287" spans="5:40">
      <c r="E287" s="17" t="s">
        <v>853</v>
      </c>
      <c r="F287" s="17" t="s">
        <v>852</v>
      </c>
      <c r="AM287" s="17" t="s">
        <v>9331</v>
      </c>
      <c r="AN287" s="17" t="s">
        <v>1058</v>
      </c>
    </row>
    <row r="288" spans="5:40">
      <c r="E288" s="17" t="s">
        <v>855</v>
      </c>
      <c r="F288" s="17" t="s">
        <v>854</v>
      </c>
      <c r="AM288" s="17" t="s">
        <v>9332</v>
      </c>
      <c r="AN288" s="17" t="s">
        <v>1060</v>
      </c>
    </row>
    <row r="289" spans="5:40">
      <c r="E289" s="17" t="s">
        <v>857</v>
      </c>
      <c r="F289" s="17" t="s">
        <v>856</v>
      </c>
      <c r="AM289" s="17" t="s">
        <v>9333</v>
      </c>
      <c r="AN289" s="17" t="s">
        <v>1062</v>
      </c>
    </row>
    <row r="290" spans="5:40">
      <c r="E290" s="17" t="s">
        <v>859</v>
      </c>
      <c r="F290" s="17" t="s">
        <v>858</v>
      </c>
      <c r="AM290" s="17" t="s">
        <v>9334</v>
      </c>
      <c r="AN290" s="17" t="s">
        <v>1064</v>
      </c>
    </row>
    <row r="291" spans="5:40">
      <c r="E291" s="17" t="s">
        <v>861</v>
      </c>
      <c r="F291" s="17" t="s">
        <v>860</v>
      </c>
      <c r="AM291" s="17" t="s">
        <v>9335</v>
      </c>
      <c r="AN291" s="17" t="s">
        <v>1066</v>
      </c>
    </row>
    <row r="292" spans="5:40">
      <c r="E292" s="17" t="s">
        <v>863</v>
      </c>
      <c r="F292" s="17" t="s">
        <v>862</v>
      </c>
      <c r="AM292" s="17" t="s">
        <v>9336</v>
      </c>
      <c r="AN292" s="17" t="s">
        <v>1068</v>
      </c>
    </row>
    <row r="293" spans="5:40">
      <c r="E293" s="17" t="s">
        <v>865</v>
      </c>
      <c r="F293" s="17" t="s">
        <v>864</v>
      </c>
      <c r="AM293" s="17" t="s">
        <v>9337</v>
      </c>
      <c r="AN293" s="17" t="s">
        <v>1070</v>
      </c>
    </row>
    <row r="294" spans="5:40">
      <c r="E294" s="17" t="s">
        <v>867</v>
      </c>
      <c r="F294" s="17" t="s">
        <v>866</v>
      </c>
      <c r="AM294" s="17" t="s">
        <v>9338</v>
      </c>
      <c r="AN294" s="17" t="s">
        <v>1072</v>
      </c>
    </row>
    <row r="295" spans="5:40">
      <c r="E295" s="17" t="s">
        <v>869</v>
      </c>
      <c r="F295" s="17" t="s">
        <v>868</v>
      </c>
      <c r="AM295" s="17" t="s">
        <v>9339</v>
      </c>
      <c r="AN295" s="17" t="s">
        <v>1074</v>
      </c>
    </row>
    <row r="296" spans="5:40">
      <c r="E296" s="17" t="s">
        <v>871</v>
      </c>
      <c r="F296" s="17" t="s">
        <v>870</v>
      </c>
      <c r="AM296" s="17" t="s">
        <v>9340</v>
      </c>
      <c r="AN296" s="17" t="s">
        <v>1076</v>
      </c>
    </row>
    <row r="297" spans="5:40">
      <c r="E297" s="17" t="s">
        <v>873</v>
      </c>
      <c r="F297" s="17" t="s">
        <v>872</v>
      </c>
      <c r="AM297" s="17" t="s">
        <v>9341</v>
      </c>
      <c r="AN297" s="17" t="s">
        <v>1078</v>
      </c>
    </row>
    <row r="298" spans="5:40">
      <c r="E298" s="17" t="s">
        <v>875</v>
      </c>
      <c r="F298" s="17" t="s">
        <v>874</v>
      </c>
      <c r="AM298" s="17" t="s">
        <v>9342</v>
      </c>
      <c r="AN298" s="17" t="s">
        <v>1080</v>
      </c>
    </row>
    <row r="299" spans="5:40">
      <c r="E299" s="17" t="s">
        <v>877</v>
      </c>
      <c r="F299" s="17" t="s">
        <v>876</v>
      </c>
      <c r="AM299" s="17" t="s">
        <v>9343</v>
      </c>
      <c r="AN299" s="17" t="s">
        <v>1082</v>
      </c>
    </row>
    <row r="300" spans="5:40">
      <c r="E300" s="17" t="s">
        <v>879</v>
      </c>
      <c r="F300" s="17" t="s">
        <v>878</v>
      </c>
      <c r="AM300" s="17" t="s">
        <v>9344</v>
      </c>
      <c r="AN300" s="17" t="s">
        <v>1084</v>
      </c>
    </row>
    <row r="301" spans="5:40">
      <c r="E301" s="17" t="s">
        <v>881</v>
      </c>
      <c r="F301" s="17" t="s">
        <v>880</v>
      </c>
      <c r="AM301" s="17" t="s">
        <v>9345</v>
      </c>
      <c r="AN301" s="17" t="s">
        <v>1086</v>
      </c>
    </row>
    <row r="302" spans="5:40">
      <c r="E302" s="17" t="s">
        <v>883</v>
      </c>
      <c r="F302" s="17" t="s">
        <v>882</v>
      </c>
      <c r="AM302" s="17" t="s">
        <v>9346</v>
      </c>
      <c r="AN302" s="17" t="s">
        <v>1088</v>
      </c>
    </row>
    <row r="303" spans="5:40">
      <c r="E303" s="17" t="s">
        <v>885</v>
      </c>
      <c r="F303" s="17" t="s">
        <v>884</v>
      </c>
      <c r="AM303" s="17" t="s">
        <v>9347</v>
      </c>
      <c r="AN303" s="17" t="s">
        <v>1090</v>
      </c>
    </row>
    <row r="304" spans="5:40">
      <c r="E304" s="17" t="s">
        <v>887</v>
      </c>
      <c r="F304" s="17" t="s">
        <v>886</v>
      </c>
      <c r="AM304" s="17" t="s">
        <v>9348</v>
      </c>
      <c r="AN304" s="17" t="s">
        <v>1094</v>
      </c>
    </row>
    <row r="305" spans="5:40">
      <c r="E305" s="17" t="s">
        <v>889</v>
      </c>
      <c r="F305" s="17" t="s">
        <v>888</v>
      </c>
      <c r="AM305" s="17" t="s">
        <v>9349</v>
      </c>
      <c r="AN305" s="17" t="s">
        <v>1102</v>
      </c>
    </row>
    <row r="306" spans="5:40">
      <c r="E306" s="17" t="s">
        <v>891</v>
      </c>
      <c r="F306" s="17" t="s">
        <v>890</v>
      </c>
      <c r="AM306" s="17" t="s">
        <v>9350</v>
      </c>
      <c r="AN306" s="17" t="s">
        <v>1104</v>
      </c>
    </row>
    <row r="307" spans="5:40">
      <c r="E307" s="17" t="s">
        <v>893</v>
      </c>
      <c r="F307" s="17" t="s">
        <v>892</v>
      </c>
      <c r="AM307" s="17" t="s">
        <v>9351</v>
      </c>
      <c r="AN307" s="17" t="s">
        <v>1116</v>
      </c>
    </row>
    <row r="308" spans="5:40">
      <c r="E308" s="17" t="s">
        <v>895</v>
      </c>
      <c r="F308" s="17" t="s">
        <v>894</v>
      </c>
      <c r="AM308" s="17" t="s">
        <v>9352</v>
      </c>
      <c r="AN308" s="17" t="s">
        <v>1124</v>
      </c>
    </row>
    <row r="309" spans="5:40">
      <c r="E309" s="17" t="s">
        <v>897</v>
      </c>
      <c r="F309" s="17" t="s">
        <v>896</v>
      </c>
      <c r="AM309" s="17" t="s">
        <v>9353</v>
      </c>
      <c r="AN309" s="17" t="s">
        <v>1176</v>
      </c>
    </row>
    <row r="310" spans="5:40">
      <c r="E310" s="17" t="s">
        <v>899</v>
      </c>
      <c r="F310" s="17" t="s">
        <v>898</v>
      </c>
      <c r="AM310" s="17" t="s">
        <v>9354</v>
      </c>
      <c r="AN310" s="17" t="s">
        <v>1190</v>
      </c>
    </row>
    <row r="311" spans="5:40">
      <c r="E311" s="17" t="s">
        <v>901</v>
      </c>
      <c r="F311" s="17" t="s">
        <v>900</v>
      </c>
      <c r="AM311" s="17" t="s">
        <v>9355</v>
      </c>
      <c r="AN311" s="17" t="s">
        <v>1192</v>
      </c>
    </row>
    <row r="312" spans="5:40">
      <c r="E312" s="17" t="s">
        <v>903</v>
      </c>
      <c r="F312" s="17" t="s">
        <v>902</v>
      </c>
      <c r="AM312" s="17" t="s">
        <v>9356</v>
      </c>
      <c r="AN312" s="17" t="s">
        <v>1194</v>
      </c>
    </row>
    <row r="313" spans="5:40">
      <c r="E313" s="17" t="s">
        <v>905</v>
      </c>
      <c r="F313" s="17" t="s">
        <v>904</v>
      </c>
      <c r="AM313" s="17" t="s">
        <v>9357</v>
      </c>
      <c r="AN313" s="17" t="s">
        <v>1196</v>
      </c>
    </row>
    <row r="314" spans="5:40">
      <c r="E314" s="17" t="s">
        <v>907</v>
      </c>
      <c r="F314" s="17" t="s">
        <v>906</v>
      </c>
      <c r="AM314" s="17" t="s">
        <v>9358</v>
      </c>
      <c r="AN314" s="17" t="s">
        <v>1198</v>
      </c>
    </row>
    <row r="315" spans="5:40">
      <c r="E315" s="17" t="s">
        <v>909</v>
      </c>
      <c r="F315" s="17" t="s">
        <v>908</v>
      </c>
      <c r="AM315" s="17" t="s">
        <v>9359</v>
      </c>
      <c r="AN315" s="17" t="s">
        <v>1202</v>
      </c>
    </row>
    <row r="316" spans="5:40">
      <c r="E316" s="17" t="s">
        <v>911</v>
      </c>
      <c r="F316" s="17" t="s">
        <v>910</v>
      </c>
      <c r="AM316" s="17" t="s">
        <v>9360</v>
      </c>
      <c r="AN316" s="17" t="s">
        <v>1204</v>
      </c>
    </row>
    <row r="317" spans="5:40">
      <c r="E317" s="17" t="s">
        <v>913</v>
      </c>
      <c r="F317" s="17" t="s">
        <v>912</v>
      </c>
      <c r="AM317" s="17" t="s">
        <v>9361</v>
      </c>
      <c r="AN317" s="17" t="s">
        <v>1208</v>
      </c>
    </row>
    <row r="318" spans="5:40">
      <c r="E318" s="17" t="s">
        <v>915</v>
      </c>
      <c r="F318" s="17" t="s">
        <v>914</v>
      </c>
      <c r="AM318" s="17" t="s">
        <v>9362</v>
      </c>
      <c r="AN318" s="17" t="s">
        <v>1210</v>
      </c>
    </row>
    <row r="319" spans="5:40">
      <c r="E319" s="17" t="s">
        <v>917</v>
      </c>
      <c r="F319" s="17" t="s">
        <v>916</v>
      </c>
      <c r="AM319" s="17" t="s">
        <v>9363</v>
      </c>
      <c r="AN319" s="17" t="s">
        <v>1212</v>
      </c>
    </row>
    <row r="320" spans="5:40">
      <c r="E320" s="17" t="s">
        <v>919</v>
      </c>
      <c r="F320" s="17" t="s">
        <v>918</v>
      </c>
      <c r="AM320" s="17" t="s">
        <v>9364</v>
      </c>
      <c r="AN320" s="17" t="s">
        <v>1214</v>
      </c>
    </row>
    <row r="321" spans="5:40">
      <c r="E321" s="17" t="s">
        <v>921</v>
      </c>
      <c r="F321" s="17" t="s">
        <v>920</v>
      </c>
      <c r="AM321" s="17" t="s">
        <v>9365</v>
      </c>
      <c r="AN321" s="17" t="s">
        <v>1216</v>
      </c>
    </row>
    <row r="322" spans="5:40">
      <c r="E322" s="17" t="s">
        <v>923</v>
      </c>
      <c r="F322" s="17" t="s">
        <v>922</v>
      </c>
      <c r="AM322" s="17" t="s">
        <v>9366</v>
      </c>
      <c r="AN322" s="17" t="s">
        <v>1218</v>
      </c>
    </row>
    <row r="323" spans="5:40">
      <c r="E323" s="17" t="s">
        <v>925</v>
      </c>
      <c r="F323" s="17" t="s">
        <v>924</v>
      </c>
      <c r="AM323" s="17" t="s">
        <v>9367</v>
      </c>
      <c r="AN323" s="17" t="s">
        <v>1220</v>
      </c>
    </row>
    <row r="324" spans="5:40">
      <c r="E324" s="17" t="s">
        <v>927</v>
      </c>
      <c r="F324" s="17" t="s">
        <v>926</v>
      </c>
      <c r="AM324" s="17" t="s">
        <v>9368</v>
      </c>
      <c r="AN324" s="17" t="s">
        <v>1222</v>
      </c>
    </row>
    <row r="325" spans="5:40">
      <c r="E325" s="17" t="s">
        <v>929</v>
      </c>
      <c r="F325" s="17" t="s">
        <v>928</v>
      </c>
      <c r="AM325" s="17" t="s">
        <v>9369</v>
      </c>
      <c r="AN325" s="17" t="s">
        <v>1236</v>
      </c>
    </row>
    <row r="326" spans="5:40">
      <c r="E326" s="17" t="s">
        <v>931</v>
      </c>
      <c r="F326" s="17" t="s">
        <v>930</v>
      </c>
      <c r="AM326" s="17" t="s">
        <v>9370</v>
      </c>
      <c r="AN326" s="17" t="s">
        <v>1248</v>
      </c>
    </row>
    <row r="327" spans="5:40">
      <c r="E327" s="17" t="s">
        <v>933</v>
      </c>
      <c r="F327" s="17" t="s">
        <v>932</v>
      </c>
      <c r="AM327" s="17" t="s">
        <v>9371</v>
      </c>
      <c r="AN327" s="17" t="s">
        <v>1252</v>
      </c>
    </row>
    <row r="328" spans="5:40">
      <c r="E328" s="17" t="s">
        <v>935</v>
      </c>
      <c r="F328" s="17" t="s">
        <v>934</v>
      </c>
      <c r="AM328" s="17" t="s">
        <v>9372</v>
      </c>
      <c r="AN328" s="17" t="s">
        <v>1254</v>
      </c>
    </row>
    <row r="329" spans="5:40">
      <c r="E329" s="17" t="s">
        <v>937</v>
      </c>
      <c r="F329" s="17" t="s">
        <v>936</v>
      </c>
      <c r="AM329" s="17" t="s">
        <v>9373</v>
      </c>
      <c r="AN329" s="17" t="s">
        <v>1256</v>
      </c>
    </row>
    <row r="330" spans="5:40">
      <c r="E330" s="17" t="s">
        <v>939</v>
      </c>
      <c r="F330" s="17" t="s">
        <v>938</v>
      </c>
      <c r="AM330" s="17" t="s">
        <v>9374</v>
      </c>
      <c r="AN330" s="17" t="s">
        <v>1260</v>
      </c>
    </row>
    <row r="331" spans="5:40">
      <c r="E331" s="17" t="s">
        <v>941</v>
      </c>
      <c r="F331" s="17" t="s">
        <v>940</v>
      </c>
      <c r="AM331" s="17" t="s">
        <v>9375</v>
      </c>
      <c r="AN331" s="17" t="s">
        <v>1266</v>
      </c>
    </row>
    <row r="332" spans="5:40">
      <c r="E332" s="17" t="s">
        <v>943</v>
      </c>
      <c r="F332" s="17" t="s">
        <v>942</v>
      </c>
      <c r="AM332" s="17" t="s">
        <v>9376</v>
      </c>
      <c r="AN332" s="17" t="s">
        <v>1270</v>
      </c>
    </row>
    <row r="333" spans="5:40">
      <c r="E333" s="17" t="s">
        <v>945</v>
      </c>
      <c r="F333" s="17" t="s">
        <v>944</v>
      </c>
      <c r="AM333" s="17" t="s">
        <v>9377</v>
      </c>
      <c r="AN333" s="17" t="s">
        <v>1322</v>
      </c>
    </row>
    <row r="334" spans="5:40">
      <c r="E334" s="17" t="s">
        <v>947</v>
      </c>
      <c r="F334" s="17" t="s">
        <v>946</v>
      </c>
      <c r="AM334" s="17" t="s">
        <v>9378</v>
      </c>
      <c r="AN334" s="17" t="s">
        <v>1342</v>
      </c>
    </row>
    <row r="335" spans="5:40">
      <c r="E335" s="17" t="s">
        <v>949</v>
      </c>
      <c r="F335" s="17" t="s">
        <v>948</v>
      </c>
      <c r="AM335" s="17" t="s">
        <v>9379</v>
      </c>
      <c r="AN335" s="17" t="s">
        <v>1344</v>
      </c>
    </row>
    <row r="336" spans="5:40">
      <c r="E336" s="17" t="s">
        <v>951</v>
      </c>
      <c r="F336" s="17" t="s">
        <v>950</v>
      </c>
      <c r="AM336" s="17" t="s">
        <v>9380</v>
      </c>
      <c r="AN336" s="17" t="s">
        <v>1348</v>
      </c>
    </row>
    <row r="337" spans="5:40">
      <c r="E337" s="17" t="s">
        <v>953</v>
      </c>
      <c r="F337" s="17" t="s">
        <v>952</v>
      </c>
      <c r="AM337" s="17" t="s">
        <v>9381</v>
      </c>
      <c r="AN337" s="17" t="s">
        <v>1350</v>
      </c>
    </row>
    <row r="338" spans="5:40">
      <c r="E338" s="17" t="s">
        <v>955</v>
      </c>
      <c r="F338" s="17" t="s">
        <v>954</v>
      </c>
      <c r="AM338" s="17" t="s">
        <v>9382</v>
      </c>
      <c r="AN338" s="17" t="s">
        <v>1352</v>
      </c>
    </row>
    <row r="339" spans="5:40">
      <c r="E339" s="17" t="s">
        <v>957</v>
      </c>
      <c r="F339" s="17" t="s">
        <v>956</v>
      </c>
      <c r="AM339" s="17" t="s">
        <v>9383</v>
      </c>
      <c r="AN339" s="17" t="s">
        <v>1354</v>
      </c>
    </row>
    <row r="340" spans="5:40">
      <c r="E340" s="17" t="s">
        <v>959</v>
      </c>
      <c r="F340" s="17" t="s">
        <v>958</v>
      </c>
      <c r="AM340" s="17" t="s">
        <v>9384</v>
      </c>
      <c r="AN340" s="17" t="s">
        <v>1356</v>
      </c>
    </row>
    <row r="341" spans="5:40">
      <c r="E341" s="17" t="s">
        <v>961</v>
      </c>
      <c r="F341" s="17" t="s">
        <v>960</v>
      </c>
      <c r="AM341" s="17" t="s">
        <v>9385</v>
      </c>
      <c r="AN341" s="17" t="s">
        <v>1358</v>
      </c>
    </row>
    <row r="342" spans="5:40">
      <c r="E342" s="17" t="s">
        <v>963</v>
      </c>
      <c r="F342" s="17" t="s">
        <v>962</v>
      </c>
      <c r="AM342" s="17" t="s">
        <v>9386</v>
      </c>
      <c r="AN342" s="17" t="s">
        <v>1360</v>
      </c>
    </row>
    <row r="343" spans="5:40">
      <c r="E343" s="17" t="s">
        <v>965</v>
      </c>
      <c r="F343" s="17" t="s">
        <v>964</v>
      </c>
      <c r="AM343" s="17" t="s">
        <v>9387</v>
      </c>
      <c r="AN343" s="17" t="s">
        <v>1362</v>
      </c>
    </row>
    <row r="344" spans="5:40">
      <c r="E344" s="17" t="s">
        <v>967</v>
      </c>
      <c r="F344" s="17" t="s">
        <v>966</v>
      </c>
      <c r="AM344" s="17" t="s">
        <v>9388</v>
      </c>
      <c r="AN344" s="17" t="s">
        <v>1364</v>
      </c>
    </row>
    <row r="345" spans="5:40">
      <c r="E345" s="17" t="s">
        <v>969</v>
      </c>
      <c r="F345" s="17" t="s">
        <v>968</v>
      </c>
      <c r="AM345" s="17" t="s">
        <v>9389</v>
      </c>
      <c r="AN345" s="17" t="s">
        <v>1366</v>
      </c>
    </row>
    <row r="346" spans="5:40">
      <c r="E346" s="17" t="s">
        <v>971</v>
      </c>
      <c r="F346" s="17" t="s">
        <v>970</v>
      </c>
      <c r="AM346" s="17" t="s">
        <v>9390</v>
      </c>
      <c r="AN346" s="17" t="s">
        <v>1368</v>
      </c>
    </row>
    <row r="347" spans="5:40">
      <c r="E347" s="17" t="s">
        <v>973</v>
      </c>
      <c r="F347" s="17" t="s">
        <v>972</v>
      </c>
      <c r="AM347" s="17" t="s">
        <v>9391</v>
      </c>
      <c r="AN347" s="17" t="s">
        <v>1370</v>
      </c>
    </row>
    <row r="348" spans="5:40">
      <c r="E348" s="17" t="s">
        <v>975</v>
      </c>
      <c r="F348" s="17" t="s">
        <v>974</v>
      </c>
      <c r="AM348" s="17" t="s">
        <v>9392</v>
      </c>
      <c r="AN348" s="17" t="s">
        <v>1372</v>
      </c>
    </row>
    <row r="349" spans="5:40">
      <c r="E349" s="17" t="s">
        <v>977</v>
      </c>
      <c r="F349" s="17" t="s">
        <v>976</v>
      </c>
      <c r="AM349" s="17" t="s">
        <v>9393</v>
      </c>
      <c r="AN349" s="17" t="s">
        <v>1374</v>
      </c>
    </row>
    <row r="350" spans="5:40">
      <c r="E350" s="17" t="s">
        <v>979</v>
      </c>
      <c r="F350" s="17" t="s">
        <v>978</v>
      </c>
      <c r="AM350" s="17" t="s">
        <v>9394</v>
      </c>
      <c r="AN350" s="17" t="s">
        <v>1376</v>
      </c>
    </row>
    <row r="351" spans="5:40">
      <c r="E351" s="17" t="s">
        <v>981</v>
      </c>
      <c r="F351" s="17" t="s">
        <v>980</v>
      </c>
      <c r="AM351" s="17" t="s">
        <v>9395</v>
      </c>
      <c r="AN351" s="17" t="s">
        <v>1378</v>
      </c>
    </row>
    <row r="352" spans="5:40">
      <c r="E352" s="17" t="s">
        <v>983</v>
      </c>
      <c r="F352" s="17" t="s">
        <v>982</v>
      </c>
      <c r="AM352" s="17" t="s">
        <v>9396</v>
      </c>
      <c r="AN352" s="17" t="s">
        <v>1380</v>
      </c>
    </row>
    <row r="353" spans="5:40">
      <c r="E353" s="17" t="s">
        <v>985</v>
      </c>
      <c r="F353" s="17" t="s">
        <v>984</v>
      </c>
      <c r="AM353" s="17" t="s">
        <v>9397</v>
      </c>
      <c r="AN353" s="17" t="s">
        <v>1382</v>
      </c>
    </row>
    <row r="354" spans="5:40">
      <c r="E354" s="17" t="s">
        <v>987</v>
      </c>
      <c r="F354" s="17" t="s">
        <v>986</v>
      </c>
      <c r="AM354" s="17" t="s">
        <v>9398</v>
      </c>
      <c r="AN354" s="17" t="s">
        <v>1384</v>
      </c>
    </row>
    <row r="355" spans="5:40">
      <c r="E355" s="17" t="s">
        <v>989</v>
      </c>
      <c r="F355" s="17" t="s">
        <v>988</v>
      </c>
      <c r="AM355" s="17" t="s">
        <v>9399</v>
      </c>
      <c r="AN355" s="17" t="s">
        <v>1386</v>
      </c>
    </row>
    <row r="356" spans="5:40">
      <c r="E356" s="17" t="s">
        <v>991</v>
      </c>
      <c r="F356" s="17" t="s">
        <v>990</v>
      </c>
      <c r="AM356" s="17" t="s">
        <v>9400</v>
      </c>
      <c r="AN356" s="17" t="s">
        <v>1388</v>
      </c>
    </row>
    <row r="357" spans="5:40">
      <c r="E357" s="17" t="s">
        <v>993</v>
      </c>
      <c r="F357" s="17" t="s">
        <v>992</v>
      </c>
      <c r="AM357" s="17" t="s">
        <v>9401</v>
      </c>
      <c r="AN357" s="17" t="s">
        <v>1390</v>
      </c>
    </row>
    <row r="358" spans="5:40">
      <c r="E358" s="17" t="s">
        <v>995</v>
      </c>
      <c r="F358" s="17" t="s">
        <v>994</v>
      </c>
      <c r="AM358" s="17" t="s">
        <v>9402</v>
      </c>
      <c r="AN358" s="17" t="s">
        <v>1392</v>
      </c>
    </row>
    <row r="359" spans="5:40">
      <c r="E359" s="17" t="s">
        <v>997</v>
      </c>
      <c r="F359" s="17" t="s">
        <v>996</v>
      </c>
      <c r="AM359" s="17" t="s">
        <v>9403</v>
      </c>
      <c r="AN359" s="17" t="s">
        <v>1394</v>
      </c>
    </row>
    <row r="360" spans="5:40">
      <c r="E360" s="17" t="s">
        <v>999</v>
      </c>
      <c r="F360" s="17" t="s">
        <v>998</v>
      </c>
      <c r="AM360" s="17" t="s">
        <v>9404</v>
      </c>
      <c r="AN360" s="17" t="s">
        <v>1396</v>
      </c>
    </row>
    <row r="361" spans="5:40">
      <c r="E361" s="17" t="s">
        <v>1001</v>
      </c>
      <c r="F361" s="17" t="s">
        <v>1000</v>
      </c>
      <c r="AM361" s="17" t="s">
        <v>9405</v>
      </c>
      <c r="AN361" s="17" t="s">
        <v>1398</v>
      </c>
    </row>
    <row r="362" spans="5:40">
      <c r="E362" s="17" t="s">
        <v>1003</v>
      </c>
      <c r="F362" s="17" t="s">
        <v>1002</v>
      </c>
      <c r="AM362" s="17" t="s">
        <v>9406</v>
      </c>
      <c r="AN362" s="17" t="s">
        <v>1400</v>
      </c>
    </row>
    <row r="363" spans="5:40">
      <c r="E363" s="17" t="s">
        <v>1005</v>
      </c>
      <c r="F363" s="17" t="s">
        <v>1004</v>
      </c>
      <c r="AM363" s="17" t="s">
        <v>9407</v>
      </c>
      <c r="AN363" s="17" t="s">
        <v>1402</v>
      </c>
    </row>
    <row r="364" spans="5:40">
      <c r="E364" s="17" t="s">
        <v>1007</v>
      </c>
      <c r="F364" s="17" t="s">
        <v>1006</v>
      </c>
      <c r="AM364" s="17" t="s">
        <v>9408</v>
      </c>
      <c r="AN364" s="17" t="s">
        <v>1404</v>
      </c>
    </row>
    <row r="365" spans="5:40">
      <c r="E365" s="17" t="s">
        <v>1009</v>
      </c>
      <c r="F365" s="17" t="s">
        <v>1008</v>
      </c>
      <c r="AM365" s="17" t="s">
        <v>9409</v>
      </c>
      <c r="AN365" s="17" t="s">
        <v>1406</v>
      </c>
    </row>
    <row r="366" spans="5:40">
      <c r="E366" s="17" t="s">
        <v>1011</v>
      </c>
      <c r="F366" s="17" t="s">
        <v>1010</v>
      </c>
      <c r="AM366" s="17" t="s">
        <v>9410</v>
      </c>
      <c r="AN366" s="17" t="s">
        <v>1408</v>
      </c>
    </row>
    <row r="367" spans="5:40">
      <c r="E367" s="17" t="s">
        <v>1013</v>
      </c>
      <c r="F367" s="17" t="s">
        <v>1012</v>
      </c>
      <c r="AM367" s="17" t="s">
        <v>9411</v>
      </c>
      <c r="AN367" s="17" t="s">
        <v>1410</v>
      </c>
    </row>
    <row r="368" spans="5:40">
      <c r="E368" s="17" t="s">
        <v>1015</v>
      </c>
      <c r="F368" s="17" t="s">
        <v>1014</v>
      </c>
      <c r="AM368" s="17" t="s">
        <v>9412</v>
      </c>
      <c r="AN368" s="17" t="s">
        <v>1422</v>
      </c>
    </row>
    <row r="369" spans="5:40">
      <c r="E369" s="17" t="s">
        <v>1017</v>
      </c>
      <c r="F369" s="17" t="s">
        <v>1016</v>
      </c>
      <c r="AM369" s="17" t="s">
        <v>9413</v>
      </c>
      <c r="AN369" s="17" t="s">
        <v>1426</v>
      </c>
    </row>
    <row r="370" spans="5:40">
      <c r="E370" s="17" t="s">
        <v>1019</v>
      </c>
      <c r="F370" s="17" t="s">
        <v>1018</v>
      </c>
      <c r="AM370" s="17" t="s">
        <v>9414</v>
      </c>
      <c r="AN370" s="17" t="s">
        <v>1430</v>
      </c>
    </row>
    <row r="371" spans="5:40">
      <c r="E371" s="17" t="s">
        <v>1021</v>
      </c>
      <c r="F371" s="17" t="s">
        <v>1020</v>
      </c>
      <c r="AM371" s="17" t="s">
        <v>9415</v>
      </c>
      <c r="AN371" s="17" t="s">
        <v>1438</v>
      </c>
    </row>
    <row r="372" spans="5:40">
      <c r="E372" s="17" t="s">
        <v>1023</v>
      </c>
      <c r="F372" s="17" t="s">
        <v>1022</v>
      </c>
      <c r="AM372" s="17" t="s">
        <v>9416</v>
      </c>
      <c r="AN372" s="17" t="s">
        <v>1440</v>
      </c>
    </row>
    <row r="373" spans="5:40">
      <c r="E373" s="17" t="s">
        <v>1025</v>
      </c>
      <c r="F373" s="17" t="s">
        <v>1024</v>
      </c>
      <c r="AM373" s="17" t="s">
        <v>9417</v>
      </c>
      <c r="AN373" s="17" t="s">
        <v>1442</v>
      </c>
    </row>
    <row r="374" spans="5:40">
      <c r="E374" s="17" t="s">
        <v>1027</v>
      </c>
      <c r="F374" s="17" t="s">
        <v>1026</v>
      </c>
      <c r="AM374" s="17" t="s">
        <v>9418</v>
      </c>
      <c r="AN374" s="17" t="s">
        <v>1444</v>
      </c>
    </row>
    <row r="375" spans="5:40">
      <c r="E375" s="17" t="s">
        <v>1029</v>
      </c>
      <c r="F375" s="17" t="s">
        <v>1028</v>
      </c>
      <c r="AM375" s="17" t="s">
        <v>9419</v>
      </c>
      <c r="AN375" s="17" t="s">
        <v>1446</v>
      </c>
    </row>
    <row r="376" spans="5:40">
      <c r="E376" s="17" t="s">
        <v>1031</v>
      </c>
      <c r="F376" s="17" t="s">
        <v>1030</v>
      </c>
      <c r="AM376" s="17" t="s">
        <v>9420</v>
      </c>
      <c r="AN376" s="17" t="s">
        <v>1450</v>
      </c>
    </row>
    <row r="377" spans="5:40">
      <c r="E377" s="17" t="s">
        <v>1033</v>
      </c>
      <c r="F377" s="17" t="s">
        <v>1032</v>
      </c>
      <c r="AM377" s="17" t="s">
        <v>9421</v>
      </c>
      <c r="AN377" s="17" t="s">
        <v>1452</v>
      </c>
    </row>
    <row r="378" spans="5:40">
      <c r="E378" s="17" t="s">
        <v>1035</v>
      </c>
      <c r="F378" s="17" t="s">
        <v>1034</v>
      </c>
      <c r="AM378" s="17" t="s">
        <v>9422</v>
      </c>
      <c r="AN378" s="17" t="s">
        <v>1454</v>
      </c>
    </row>
    <row r="379" spans="5:40">
      <c r="E379" s="17" t="s">
        <v>1037</v>
      </c>
      <c r="F379" s="17" t="s">
        <v>1036</v>
      </c>
      <c r="AM379" s="17" t="s">
        <v>9423</v>
      </c>
      <c r="AN379" s="17" t="s">
        <v>1456</v>
      </c>
    </row>
    <row r="380" spans="5:40">
      <c r="E380" s="17" t="s">
        <v>1039</v>
      </c>
      <c r="F380" s="17" t="s">
        <v>1038</v>
      </c>
      <c r="AM380" s="17" t="s">
        <v>9424</v>
      </c>
      <c r="AN380" s="17" t="s">
        <v>1458</v>
      </c>
    </row>
    <row r="381" spans="5:40">
      <c r="E381" s="17" t="s">
        <v>1041</v>
      </c>
      <c r="F381" s="17" t="s">
        <v>1040</v>
      </c>
      <c r="AM381" s="17" t="s">
        <v>9425</v>
      </c>
      <c r="AN381" s="17" t="s">
        <v>1460</v>
      </c>
    </row>
    <row r="382" spans="5:40">
      <c r="E382" s="17" t="s">
        <v>1043</v>
      </c>
      <c r="F382" s="17" t="s">
        <v>1042</v>
      </c>
      <c r="AM382" s="17" t="s">
        <v>9426</v>
      </c>
      <c r="AN382" s="17" t="s">
        <v>1462</v>
      </c>
    </row>
    <row r="383" spans="5:40">
      <c r="E383" s="17" t="s">
        <v>1045</v>
      </c>
      <c r="F383" s="17" t="s">
        <v>1044</v>
      </c>
      <c r="AM383" s="17" t="s">
        <v>9427</v>
      </c>
      <c r="AN383" s="17" t="s">
        <v>1463</v>
      </c>
    </row>
    <row r="384" spans="5:40">
      <c r="E384" s="17" t="s">
        <v>1047</v>
      </c>
      <c r="F384" s="17" t="s">
        <v>1046</v>
      </c>
      <c r="AM384" s="17" t="s">
        <v>9428</v>
      </c>
      <c r="AN384" s="17" t="s">
        <v>1465</v>
      </c>
    </row>
    <row r="385" spans="5:40">
      <c r="E385" s="17" t="s">
        <v>1049</v>
      </c>
      <c r="F385" s="17" t="s">
        <v>1048</v>
      </c>
      <c r="AM385" s="17" t="s">
        <v>9429</v>
      </c>
      <c r="AN385" s="17" t="s">
        <v>1469</v>
      </c>
    </row>
    <row r="386" spans="5:40">
      <c r="E386" s="17" t="s">
        <v>1051</v>
      </c>
      <c r="F386" s="17" t="s">
        <v>1050</v>
      </c>
      <c r="AM386" s="17" t="s">
        <v>9430</v>
      </c>
      <c r="AN386" s="17" t="s">
        <v>1479</v>
      </c>
    </row>
    <row r="387" spans="5:40">
      <c r="E387" s="17" t="s">
        <v>1053</v>
      </c>
      <c r="F387" s="17" t="s">
        <v>1052</v>
      </c>
      <c r="AM387" s="17" t="s">
        <v>9431</v>
      </c>
      <c r="AN387" s="17" t="s">
        <v>1485</v>
      </c>
    </row>
    <row r="388" spans="5:40">
      <c r="E388" s="17" t="s">
        <v>1055</v>
      </c>
      <c r="F388" s="17" t="s">
        <v>1054</v>
      </c>
      <c r="AM388" s="17" t="s">
        <v>9432</v>
      </c>
      <c r="AN388" s="17" t="s">
        <v>1497</v>
      </c>
    </row>
    <row r="389" spans="5:40">
      <c r="E389" s="17" t="s">
        <v>1057</v>
      </c>
      <c r="F389" s="17" t="s">
        <v>1056</v>
      </c>
      <c r="AM389" s="17" t="s">
        <v>9433</v>
      </c>
      <c r="AN389" s="17" t="s">
        <v>1501</v>
      </c>
    </row>
    <row r="390" spans="5:40">
      <c r="E390" s="17" t="s">
        <v>1059</v>
      </c>
      <c r="F390" s="17" t="s">
        <v>1058</v>
      </c>
      <c r="AM390" s="17" t="s">
        <v>9434</v>
      </c>
      <c r="AN390" s="17" t="s">
        <v>1505</v>
      </c>
    </row>
    <row r="391" spans="5:40">
      <c r="E391" s="17" t="s">
        <v>1061</v>
      </c>
      <c r="F391" s="17" t="s">
        <v>1060</v>
      </c>
      <c r="AM391" s="17" t="s">
        <v>9435</v>
      </c>
      <c r="AN391" s="17" t="s">
        <v>1509</v>
      </c>
    </row>
    <row r="392" spans="5:40">
      <c r="E392" s="17" t="s">
        <v>1063</v>
      </c>
      <c r="F392" s="17" t="s">
        <v>1062</v>
      </c>
      <c r="AM392" s="17" t="s">
        <v>9436</v>
      </c>
      <c r="AN392" s="17" t="s">
        <v>1515</v>
      </c>
    </row>
    <row r="393" spans="5:40">
      <c r="E393" s="17" t="s">
        <v>1065</v>
      </c>
      <c r="F393" s="17" t="s">
        <v>1064</v>
      </c>
      <c r="AM393" s="17" t="s">
        <v>9437</v>
      </c>
      <c r="AN393" s="17" t="s">
        <v>1517</v>
      </c>
    </row>
    <row r="394" spans="5:40">
      <c r="E394" s="17" t="s">
        <v>1067</v>
      </c>
      <c r="F394" s="17" t="s">
        <v>1066</v>
      </c>
      <c r="AM394" s="17" t="s">
        <v>9438</v>
      </c>
      <c r="AN394" s="17" t="s">
        <v>1523</v>
      </c>
    </row>
    <row r="395" spans="5:40">
      <c r="E395" s="17" t="s">
        <v>1069</v>
      </c>
      <c r="F395" s="17" t="s">
        <v>1068</v>
      </c>
      <c r="AM395" s="17" t="s">
        <v>9439</v>
      </c>
      <c r="AN395" s="17" t="s">
        <v>1529</v>
      </c>
    </row>
    <row r="396" spans="5:40">
      <c r="E396" s="17" t="s">
        <v>1071</v>
      </c>
      <c r="F396" s="17" t="s">
        <v>1070</v>
      </c>
      <c r="AM396" s="17" t="s">
        <v>9440</v>
      </c>
      <c r="AN396" s="17" t="s">
        <v>1533</v>
      </c>
    </row>
    <row r="397" spans="5:40">
      <c r="E397" s="17" t="s">
        <v>1073</v>
      </c>
      <c r="F397" s="17" t="s">
        <v>1072</v>
      </c>
      <c r="AM397" s="17" t="s">
        <v>9441</v>
      </c>
      <c r="AN397" s="17" t="s">
        <v>1535</v>
      </c>
    </row>
    <row r="398" spans="5:40">
      <c r="E398" s="17" t="s">
        <v>1075</v>
      </c>
      <c r="F398" s="17" t="s">
        <v>1074</v>
      </c>
      <c r="AM398" s="17" t="s">
        <v>9442</v>
      </c>
      <c r="AN398" s="17" t="s">
        <v>1537</v>
      </c>
    </row>
    <row r="399" spans="5:40">
      <c r="E399" s="17" t="s">
        <v>1077</v>
      </c>
      <c r="F399" s="17" t="s">
        <v>1076</v>
      </c>
      <c r="AM399" s="17" t="s">
        <v>9443</v>
      </c>
      <c r="AN399" s="17" t="s">
        <v>1539</v>
      </c>
    </row>
    <row r="400" spans="5:40">
      <c r="E400" s="17" t="s">
        <v>1079</v>
      </c>
      <c r="F400" s="17" t="s">
        <v>1078</v>
      </c>
      <c r="AM400" s="17" t="s">
        <v>9444</v>
      </c>
      <c r="AN400" s="17" t="s">
        <v>1541</v>
      </c>
    </row>
    <row r="401" spans="5:40">
      <c r="E401" s="17" t="s">
        <v>1081</v>
      </c>
      <c r="F401" s="17" t="s">
        <v>1080</v>
      </c>
      <c r="AM401" s="17" t="s">
        <v>9445</v>
      </c>
      <c r="AN401" s="17" t="s">
        <v>1551</v>
      </c>
    </row>
    <row r="402" spans="5:40">
      <c r="E402" s="17" t="s">
        <v>1083</v>
      </c>
      <c r="F402" s="17" t="s">
        <v>1082</v>
      </c>
      <c r="AM402" s="17" t="s">
        <v>9446</v>
      </c>
      <c r="AN402" s="17" t="s">
        <v>1553</v>
      </c>
    </row>
    <row r="403" spans="5:40">
      <c r="E403" s="17" t="s">
        <v>1085</v>
      </c>
      <c r="F403" s="17" t="s">
        <v>1084</v>
      </c>
      <c r="AM403" s="17" t="s">
        <v>9447</v>
      </c>
      <c r="AN403" s="17" t="s">
        <v>1555</v>
      </c>
    </row>
    <row r="404" spans="5:40">
      <c r="E404" s="17" t="s">
        <v>1087</v>
      </c>
      <c r="F404" s="17" t="s">
        <v>1086</v>
      </c>
      <c r="AM404" s="17" t="s">
        <v>9448</v>
      </c>
      <c r="AN404" s="17" t="s">
        <v>1557</v>
      </c>
    </row>
    <row r="405" spans="5:40">
      <c r="E405" s="17" t="s">
        <v>1089</v>
      </c>
      <c r="F405" s="17" t="s">
        <v>1088</v>
      </c>
      <c r="AM405" s="17" t="s">
        <v>9449</v>
      </c>
      <c r="AN405" s="17" t="s">
        <v>1559</v>
      </c>
    </row>
    <row r="406" spans="5:40">
      <c r="E406" s="17" t="s">
        <v>1091</v>
      </c>
      <c r="F406" s="17" t="s">
        <v>1090</v>
      </c>
      <c r="AM406" s="17" t="s">
        <v>9450</v>
      </c>
      <c r="AN406" s="17" t="s">
        <v>1565</v>
      </c>
    </row>
    <row r="407" spans="5:40">
      <c r="E407" s="17" t="s">
        <v>1093</v>
      </c>
      <c r="F407" s="17" t="s">
        <v>1092</v>
      </c>
      <c r="AM407" s="17" t="s">
        <v>9451</v>
      </c>
      <c r="AN407" s="17" t="s">
        <v>1567</v>
      </c>
    </row>
    <row r="408" spans="5:40">
      <c r="E408" s="17" t="s">
        <v>1095</v>
      </c>
      <c r="F408" s="17" t="s">
        <v>1094</v>
      </c>
      <c r="AM408" s="17" t="s">
        <v>9452</v>
      </c>
      <c r="AN408" s="17" t="s">
        <v>1569</v>
      </c>
    </row>
    <row r="409" spans="5:40">
      <c r="E409" s="17" t="s">
        <v>1097</v>
      </c>
      <c r="F409" s="17" t="s">
        <v>1096</v>
      </c>
      <c r="AM409" s="17" t="s">
        <v>9453</v>
      </c>
      <c r="AN409" s="17" t="s">
        <v>1573</v>
      </c>
    </row>
    <row r="410" spans="5:40">
      <c r="E410" s="17" t="s">
        <v>1099</v>
      </c>
      <c r="F410" s="17" t="s">
        <v>1098</v>
      </c>
      <c r="AM410" s="17" t="s">
        <v>9454</v>
      </c>
      <c r="AN410" s="17" t="s">
        <v>1575</v>
      </c>
    </row>
    <row r="411" spans="5:40">
      <c r="E411" s="17" t="s">
        <v>1101</v>
      </c>
      <c r="F411" s="17" t="s">
        <v>1100</v>
      </c>
      <c r="AM411" s="17" t="s">
        <v>9455</v>
      </c>
      <c r="AN411" s="17" t="s">
        <v>1577</v>
      </c>
    </row>
    <row r="412" spans="5:40">
      <c r="E412" s="17" t="s">
        <v>1103</v>
      </c>
      <c r="F412" s="17" t="s">
        <v>1102</v>
      </c>
      <c r="AM412" s="17" t="s">
        <v>9456</v>
      </c>
      <c r="AN412" s="17" t="s">
        <v>1579</v>
      </c>
    </row>
    <row r="413" spans="5:40">
      <c r="E413" s="17" t="s">
        <v>1105</v>
      </c>
      <c r="F413" s="17" t="s">
        <v>1104</v>
      </c>
      <c r="AM413" s="17" t="s">
        <v>9457</v>
      </c>
      <c r="AN413" s="17" t="s">
        <v>1583</v>
      </c>
    </row>
    <row r="414" spans="5:40">
      <c r="E414" s="17" t="s">
        <v>1107</v>
      </c>
      <c r="F414" s="17" t="s">
        <v>1106</v>
      </c>
      <c r="AM414" s="17" t="s">
        <v>9458</v>
      </c>
      <c r="AN414" s="17" t="s">
        <v>1585</v>
      </c>
    </row>
    <row r="415" spans="5:40">
      <c r="E415" s="17" t="s">
        <v>1109</v>
      </c>
      <c r="F415" s="17" t="s">
        <v>1108</v>
      </c>
      <c r="AM415" s="17" t="s">
        <v>9459</v>
      </c>
      <c r="AN415" s="17" t="s">
        <v>1587</v>
      </c>
    </row>
    <row r="416" spans="5:40">
      <c r="E416" s="17" t="s">
        <v>1111</v>
      </c>
      <c r="F416" s="17" t="s">
        <v>1110</v>
      </c>
      <c r="AM416" s="17" t="s">
        <v>9460</v>
      </c>
      <c r="AN416" s="17" t="s">
        <v>1589</v>
      </c>
    </row>
    <row r="417" spans="5:40">
      <c r="E417" s="17" t="s">
        <v>1113</v>
      </c>
      <c r="F417" s="17" t="s">
        <v>1112</v>
      </c>
      <c r="AM417" s="17" t="s">
        <v>9461</v>
      </c>
      <c r="AN417" s="17" t="s">
        <v>1591</v>
      </c>
    </row>
    <row r="418" spans="5:40">
      <c r="E418" s="17" t="s">
        <v>1115</v>
      </c>
      <c r="F418" s="17" t="s">
        <v>1114</v>
      </c>
      <c r="AM418" s="17" t="s">
        <v>9462</v>
      </c>
      <c r="AN418" s="17" t="s">
        <v>1593</v>
      </c>
    </row>
    <row r="419" spans="5:40">
      <c r="E419" s="17" t="s">
        <v>1117</v>
      </c>
      <c r="F419" s="17" t="s">
        <v>1116</v>
      </c>
      <c r="AM419" s="17" t="s">
        <v>9463</v>
      </c>
      <c r="AN419" s="17" t="s">
        <v>1595</v>
      </c>
    </row>
    <row r="420" spans="5:40">
      <c r="E420" s="17" t="s">
        <v>1119</v>
      </c>
      <c r="F420" s="17" t="s">
        <v>1118</v>
      </c>
      <c r="AM420" s="17" t="s">
        <v>9464</v>
      </c>
      <c r="AN420" s="17" t="s">
        <v>1607</v>
      </c>
    </row>
    <row r="421" spans="5:40">
      <c r="E421" s="17" t="s">
        <v>1121</v>
      </c>
      <c r="F421" s="17" t="s">
        <v>1120</v>
      </c>
      <c r="AM421" s="17" t="s">
        <v>9465</v>
      </c>
      <c r="AN421" s="17" t="s">
        <v>1609</v>
      </c>
    </row>
    <row r="422" spans="5:40">
      <c r="E422" s="17" t="s">
        <v>1123</v>
      </c>
      <c r="F422" s="17" t="s">
        <v>1122</v>
      </c>
      <c r="AM422" s="17" t="s">
        <v>9466</v>
      </c>
      <c r="AN422" s="17" t="s">
        <v>1611</v>
      </c>
    </row>
    <row r="423" spans="5:40">
      <c r="E423" s="17" t="s">
        <v>1125</v>
      </c>
      <c r="F423" s="17" t="s">
        <v>1124</v>
      </c>
      <c r="AM423" s="17" t="s">
        <v>9467</v>
      </c>
      <c r="AN423" s="17" t="s">
        <v>1613</v>
      </c>
    </row>
    <row r="424" spans="5:40">
      <c r="E424" s="17" t="s">
        <v>1127</v>
      </c>
      <c r="F424" s="17" t="s">
        <v>1126</v>
      </c>
      <c r="AM424" s="17" t="s">
        <v>9468</v>
      </c>
      <c r="AN424" s="17" t="s">
        <v>1615</v>
      </c>
    </row>
    <row r="425" spans="5:40">
      <c r="E425" s="17" t="s">
        <v>1129</v>
      </c>
      <c r="F425" s="17" t="s">
        <v>1128</v>
      </c>
      <c r="AM425" s="17" t="s">
        <v>9469</v>
      </c>
      <c r="AN425" s="17" t="s">
        <v>1617</v>
      </c>
    </row>
    <row r="426" spans="5:40">
      <c r="E426" s="17" t="s">
        <v>1131</v>
      </c>
      <c r="F426" s="17" t="s">
        <v>1130</v>
      </c>
      <c r="AM426" s="17" t="s">
        <v>9470</v>
      </c>
      <c r="AN426" s="17" t="s">
        <v>1619</v>
      </c>
    </row>
    <row r="427" spans="5:40">
      <c r="E427" s="17" t="s">
        <v>1133</v>
      </c>
      <c r="F427" s="17" t="s">
        <v>1132</v>
      </c>
      <c r="AM427" s="17" t="s">
        <v>9471</v>
      </c>
      <c r="AN427" s="17" t="s">
        <v>1621</v>
      </c>
    </row>
    <row r="428" spans="5:40">
      <c r="E428" s="17" t="s">
        <v>1135</v>
      </c>
      <c r="F428" s="17" t="s">
        <v>1134</v>
      </c>
      <c r="AM428" s="17" t="s">
        <v>9472</v>
      </c>
      <c r="AN428" s="17" t="s">
        <v>1623</v>
      </c>
    </row>
    <row r="429" spans="5:40">
      <c r="E429" s="17" t="s">
        <v>1137</v>
      </c>
      <c r="F429" s="17" t="s">
        <v>1136</v>
      </c>
      <c r="AM429" s="17" t="s">
        <v>9473</v>
      </c>
      <c r="AN429" s="17" t="s">
        <v>1629</v>
      </c>
    </row>
    <row r="430" spans="5:40">
      <c r="E430" s="17" t="s">
        <v>1139</v>
      </c>
      <c r="F430" s="17" t="s">
        <v>1138</v>
      </c>
      <c r="AM430" s="17" t="s">
        <v>9474</v>
      </c>
      <c r="AN430" s="17" t="s">
        <v>1631</v>
      </c>
    </row>
    <row r="431" spans="5:40">
      <c r="E431" s="17" t="s">
        <v>1141</v>
      </c>
      <c r="F431" s="17" t="s">
        <v>1140</v>
      </c>
      <c r="AM431" s="17" t="s">
        <v>9475</v>
      </c>
      <c r="AN431" s="17" t="s">
        <v>1633</v>
      </c>
    </row>
    <row r="432" spans="5:40">
      <c r="E432" s="17" t="s">
        <v>1143</v>
      </c>
      <c r="F432" s="17" t="s">
        <v>1142</v>
      </c>
      <c r="AM432" s="17" t="s">
        <v>9476</v>
      </c>
      <c r="AN432" s="17" t="s">
        <v>1635</v>
      </c>
    </row>
    <row r="433" spans="5:40">
      <c r="E433" s="17" t="s">
        <v>1145</v>
      </c>
      <c r="F433" s="17" t="s">
        <v>1144</v>
      </c>
      <c r="AM433" s="17" t="s">
        <v>9477</v>
      </c>
      <c r="AN433" s="17" t="s">
        <v>1637</v>
      </c>
    </row>
    <row r="434" spans="5:40">
      <c r="E434" s="17" t="s">
        <v>1147</v>
      </c>
      <c r="F434" s="17" t="s">
        <v>1146</v>
      </c>
      <c r="AM434" s="17" t="s">
        <v>9478</v>
      </c>
      <c r="AN434" s="17" t="s">
        <v>1639</v>
      </c>
    </row>
    <row r="435" spans="5:40">
      <c r="E435" s="17" t="s">
        <v>1149</v>
      </c>
      <c r="F435" s="17" t="s">
        <v>1148</v>
      </c>
      <c r="AM435" s="17" t="s">
        <v>9479</v>
      </c>
      <c r="AN435" s="17" t="s">
        <v>1643</v>
      </c>
    </row>
    <row r="436" spans="5:40">
      <c r="E436" s="17" t="s">
        <v>1151</v>
      </c>
      <c r="F436" s="17" t="s">
        <v>1150</v>
      </c>
      <c r="AM436" s="17" t="s">
        <v>9480</v>
      </c>
      <c r="AN436" s="17" t="s">
        <v>1645</v>
      </c>
    </row>
    <row r="437" spans="5:40">
      <c r="E437" s="17" t="s">
        <v>1153</v>
      </c>
      <c r="F437" s="17" t="s">
        <v>1152</v>
      </c>
      <c r="AM437" s="17" t="s">
        <v>9481</v>
      </c>
      <c r="AN437" s="17" t="s">
        <v>1649</v>
      </c>
    </row>
    <row r="438" spans="5:40">
      <c r="E438" s="17" t="s">
        <v>1155</v>
      </c>
      <c r="F438" s="17" t="s">
        <v>1154</v>
      </c>
      <c r="AM438" s="17" t="s">
        <v>9482</v>
      </c>
      <c r="AN438" s="17" t="s">
        <v>1651</v>
      </c>
    </row>
    <row r="439" spans="5:40">
      <c r="E439" s="17" t="s">
        <v>1157</v>
      </c>
      <c r="F439" s="17" t="s">
        <v>1156</v>
      </c>
      <c r="AM439" s="17" t="s">
        <v>9483</v>
      </c>
      <c r="AN439" s="17" t="s">
        <v>1653</v>
      </c>
    </row>
    <row r="440" spans="5:40">
      <c r="E440" s="17" t="s">
        <v>1159</v>
      </c>
      <c r="F440" s="17" t="s">
        <v>1158</v>
      </c>
      <c r="AM440" s="17" t="s">
        <v>9484</v>
      </c>
      <c r="AN440" s="17" t="s">
        <v>1657</v>
      </c>
    </row>
    <row r="441" spans="5:40">
      <c r="E441" s="17" t="s">
        <v>1161</v>
      </c>
      <c r="F441" s="17" t="s">
        <v>1160</v>
      </c>
      <c r="AM441" s="17" t="s">
        <v>9485</v>
      </c>
      <c r="AN441" s="17" t="s">
        <v>1659</v>
      </c>
    </row>
    <row r="442" spans="5:40">
      <c r="E442" s="17" t="s">
        <v>1163</v>
      </c>
      <c r="F442" s="17" t="s">
        <v>1162</v>
      </c>
      <c r="AM442" s="17" t="s">
        <v>9486</v>
      </c>
      <c r="AN442" s="17" t="s">
        <v>1661</v>
      </c>
    </row>
    <row r="443" spans="5:40">
      <c r="E443" s="17" t="s">
        <v>1165</v>
      </c>
      <c r="F443" s="17" t="s">
        <v>1164</v>
      </c>
      <c r="AM443" s="17" t="s">
        <v>9487</v>
      </c>
      <c r="AN443" s="17" t="s">
        <v>1663</v>
      </c>
    </row>
    <row r="444" spans="5:40">
      <c r="E444" s="17" t="s">
        <v>1167</v>
      </c>
      <c r="F444" s="17" t="s">
        <v>1166</v>
      </c>
      <c r="AM444" s="17" t="s">
        <v>9488</v>
      </c>
      <c r="AN444" s="17" t="s">
        <v>1667</v>
      </c>
    </row>
    <row r="445" spans="5:40">
      <c r="E445" s="17" t="s">
        <v>1169</v>
      </c>
      <c r="F445" s="17" t="s">
        <v>1168</v>
      </c>
      <c r="AM445" s="17" t="s">
        <v>9489</v>
      </c>
      <c r="AN445" s="17" t="s">
        <v>1669</v>
      </c>
    </row>
    <row r="446" spans="5:40">
      <c r="E446" s="17" t="s">
        <v>1171</v>
      </c>
      <c r="F446" s="17" t="s">
        <v>1170</v>
      </c>
      <c r="AM446" s="17" t="s">
        <v>9490</v>
      </c>
      <c r="AN446" s="17" t="s">
        <v>1671</v>
      </c>
    </row>
    <row r="447" spans="5:40">
      <c r="E447" s="17" t="s">
        <v>1173</v>
      </c>
      <c r="F447" s="17" t="s">
        <v>1172</v>
      </c>
      <c r="AM447" s="17" t="s">
        <v>9491</v>
      </c>
      <c r="AN447" s="17" t="s">
        <v>1673</v>
      </c>
    </row>
    <row r="448" spans="5:40">
      <c r="E448" s="17" t="s">
        <v>1175</v>
      </c>
      <c r="F448" s="17" t="s">
        <v>1174</v>
      </c>
      <c r="AM448" s="17" t="s">
        <v>9492</v>
      </c>
      <c r="AN448" s="17" t="s">
        <v>1675</v>
      </c>
    </row>
    <row r="449" spans="5:40">
      <c r="E449" s="17" t="s">
        <v>1177</v>
      </c>
      <c r="F449" s="17" t="s">
        <v>1176</v>
      </c>
      <c r="AM449" s="17" t="s">
        <v>9493</v>
      </c>
      <c r="AN449" s="17" t="s">
        <v>1677</v>
      </c>
    </row>
    <row r="450" spans="5:40">
      <c r="E450" s="17" t="s">
        <v>1179</v>
      </c>
      <c r="F450" s="17" t="s">
        <v>1178</v>
      </c>
      <c r="AM450" s="17" t="s">
        <v>9494</v>
      </c>
      <c r="AN450" s="17" t="s">
        <v>1679</v>
      </c>
    </row>
    <row r="451" spans="5:40">
      <c r="E451" s="17" t="s">
        <v>1181</v>
      </c>
      <c r="F451" s="17" t="s">
        <v>1180</v>
      </c>
      <c r="AM451" s="17" t="s">
        <v>9495</v>
      </c>
      <c r="AN451" s="17" t="s">
        <v>1681</v>
      </c>
    </row>
    <row r="452" spans="5:40">
      <c r="E452" s="17" t="s">
        <v>1183</v>
      </c>
      <c r="F452" s="17" t="s">
        <v>1182</v>
      </c>
      <c r="AM452" s="17" t="s">
        <v>9496</v>
      </c>
      <c r="AN452" s="17" t="s">
        <v>1683</v>
      </c>
    </row>
    <row r="453" spans="5:40">
      <c r="E453" s="17" t="s">
        <v>1185</v>
      </c>
      <c r="F453" s="17" t="s">
        <v>1184</v>
      </c>
      <c r="AM453" s="17" t="s">
        <v>9497</v>
      </c>
      <c r="AN453" s="17" t="s">
        <v>1685</v>
      </c>
    </row>
    <row r="454" spans="5:40">
      <c r="E454" s="17" t="s">
        <v>1187</v>
      </c>
      <c r="F454" s="17" t="s">
        <v>1186</v>
      </c>
      <c r="AM454" s="17" t="s">
        <v>9498</v>
      </c>
      <c r="AN454" s="17" t="s">
        <v>1687</v>
      </c>
    </row>
    <row r="455" spans="5:40">
      <c r="E455" s="17" t="s">
        <v>1189</v>
      </c>
      <c r="F455" s="17" t="s">
        <v>1188</v>
      </c>
      <c r="AM455" s="17" t="s">
        <v>9499</v>
      </c>
      <c r="AN455" s="17" t="s">
        <v>1689</v>
      </c>
    </row>
    <row r="456" spans="5:40">
      <c r="E456" s="17" t="s">
        <v>1191</v>
      </c>
      <c r="F456" s="17" t="s">
        <v>1190</v>
      </c>
      <c r="AM456" s="17" t="s">
        <v>9500</v>
      </c>
      <c r="AN456" s="17" t="s">
        <v>1691</v>
      </c>
    </row>
    <row r="457" spans="5:40">
      <c r="E457" s="17" t="s">
        <v>1193</v>
      </c>
      <c r="F457" s="17" t="s">
        <v>1192</v>
      </c>
      <c r="AM457" s="17" t="s">
        <v>9501</v>
      </c>
      <c r="AN457" s="17" t="s">
        <v>1693</v>
      </c>
    </row>
    <row r="458" spans="5:40">
      <c r="E458" s="17" t="s">
        <v>1195</v>
      </c>
      <c r="F458" s="17" t="s">
        <v>1194</v>
      </c>
      <c r="AM458" s="17" t="s">
        <v>9502</v>
      </c>
      <c r="AN458" s="17" t="s">
        <v>1695</v>
      </c>
    </row>
    <row r="459" spans="5:40">
      <c r="E459" s="17" t="s">
        <v>1197</v>
      </c>
      <c r="F459" s="17" t="s">
        <v>1196</v>
      </c>
      <c r="AM459" s="17" t="s">
        <v>9503</v>
      </c>
      <c r="AN459" s="17" t="s">
        <v>1697</v>
      </c>
    </row>
    <row r="460" spans="5:40">
      <c r="E460" s="17" t="s">
        <v>1199</v>
      </c>
      <c r="F460" s="17" t="s">
        <v>1198</v>
      </c>
      <c r="AM460" s="17" t="s">
        <v>9504</v>
      </c>
      <c r="AN460" s="17" t="s">
        <v>1699</v>
      </c>
    </row>
    <row r="461" spans="5:40">
      <c r="E461" s="17" t="s">
        <v>1201</v>
      </c>
      <c r="F461" s="17" t="s">
        <v>1200</v>
      </c>
      <c r="AM461" s="17" t="s">
        <v>9505</v>
      </c>
      <c r="AN461" s="17" t="s">
        <v>1701</v>
      </c>
    </row>
    <row r="462" spans="5:40">
      <c r="E462" s="17" t="s">
        <v>1203</v>
      </c>
      <c r="F462" s="17" t="s">
        <v>1202</v>
      </c>
      <c r="AM462" s="17" t="s">
        <v>9506</v>
      </c>
      <c r="AN462" s="17" t="s">
        <v>1703</v>
      </c>
    </row>
    <row r="463" spans="5:40">
      <c r="E463" s="17" t="s">
        <v>1205</v>
      </c>
      <c r="F463" s="17" t="s">
        <v>1204</v>
      </c>
      <c r="AM463" s="17" t="s">
        <v>9507</v>
      </c>
      <c r="AN463" s="17" t="s">
        <v>1717</v>
      </c>
    </row>
    <row r="464" spans="5:40">
      <c r="E464" s="17" t="s">
        <v>1207</v>
      </c>
      <c r="F464" s="17" t="s">
        <v>1206</v>
      </c>
      <c r="AM464" s="17" t="s">
        <v>9508</v>
      </c>
      <c r="AN464" s="17" t="s">
        <v>1719</v>
      </c>
    </row>
    <row r="465" spans="5:40">
      <c r="E465" s="17" t="s">
        <v>1209</v>
      </c>
      <c r="F465" s="17" t="s">
        <v>1208</v>
      </c>
      <c r="AM465" s="17" t="s">
        <v>9509</v>
      </c>
      <c r="AN465" s="17" t="s">
        <v>1729</v>
      </c>
    </row>
    <row r="466" spans="5:40">
      <c r="E466" s="17" t="s">
        <v>1211</v>
      </c>
      <c r="F466" s="17" t="s">
        <v>1210</v>
      </c>
      <c r="AM466" s="17" t="s">
        <v>9510</v>
      </c>
      <c r="AN466" s="17" t="s">
        <v>1749</v>
      </c>
    </row>
    <row r="467" spans="5:40">
      <c r="E467" s="17" t="s">
        <v>1213</v>
      </c>
      <c r="F467" s="17" t="s">
        <v>1212</v>
      </c>
      <c r="AM467" s="17" t="s">
        <v>9511</v>
      </c>
      <c r="AN467" s="17" t="s">
        <v>1779</v>
      </c>
    </row>
    <row r="468" spans="5:40">
      <c r="E468" s="17" t="s">
        <v>1215</v>
      </c>
      <c r="F468" s="17" t="s">
        <v>1214</v>
      </c>
      <c r="AM468" s="17" t="s">
        <v>9512</v>
      </c>
      <c r="AN468" s="17" t="s">
        <v>1781</v>
      </c>
    </row>
    <row r="469" spans="5:40">
      <c r="E469" s="17" t="s">
        <v>1217</v>
      </c>
      <c r="F469" s="17" t="s">
        <v>1216</v>
      </c>
      <c r="AM469" s="17" t="s">
        <v>9513</v>
      </c>
      <c r="AN469" s="17" t="s">
        <v>1787</v>
      </c>
    </row>
    <row r="470" spans="5:40">
      <c r="E470" s="17" t="s">
        <v>1219</v>
      </c>
      <c r="F470" s="17" t="s">
        <v>1218</v>
      </c>
      <c r="AM470" s="17" t="s">
        <v>9514</v>
      </c>
      <c r="AN470" s="17" t="s">
        <v>1817</v>
      </c>
    </row>
    <row r="471" spans="5:40">
      <c r="E471" s="17" t="s">
        <v>1221</v>
      </c>
      <c r="F471" s="17" t="s">
        <v>1220</v>
      </c>
      <c r="AM471" s="17" t="s">
        <v>9515</v>
      </c>
      <c r="AN471" s="17" t="s">
        <v>1825</v>
      </c>
    </row>
    <row r="472" spans="5:40">
      <c r="E472" s="17" t="s">
        <v>1223</v>
      </c>
      <c r="F472" s="17" t="s">
        <v>1222</v>
      </c>
      <c r="AM472" s="17" t="s">
        <v>9516</v>
      </c>
      <c r="AN472" s="17" t="s">
        <v>1831</v>
      </c>
    </row>
    <row r="473" spans="5:40">
      <c r="E473" s="17" t="s">
        <v>1225</v>
      </c>
      <c r="F473" s="17" t="s">
        <v>1224</v>
      </c>
      <c r="AM473" s="17" t="s">
        <v>9517</v>
      </c>
      <c r="AN473" s="17" t="s">
        <v>1837</v>
      </c>
    </row>
    <row r="474" spans="5:40">
      <c r="E474" s="17" t="s">
        <v>1227</v>
      </c>
      <c r="F474" s="17" t="s">
        <v>1226</v>
      </c>
      <c r="AM474" s="17" t="s">
        <v>9518</v>
      </c>
      <c r="AN474" s="17" t="s">
        <v>1839</v>
      </c>
    </row>
    <row r="475" spans="5:40">
      <c r="E475" s="17" t="s">
        <v>1229</v>
      </c>
      <c r="F475" s="17" t="s">
        <v>1228</v>
      </c>
      <c r="AM475" s="17" t="s">
        <v>9519</v>
      </c>
      <c r="AN475" s="17" t="s">
        <v>1841</v>
      </c>
    </row>
    <row r="476" spans="5:40">
      <c r="E476" s="17" t="s">
        <v>1231</v>
      </c>
      <c r="F476" s="17" t="s">
        <v>1230</v>
      </c>
      <c r="AM476" s="17" t="s">
        <v>9520</v>
      </c>
      <c r="AN476" s="17" t="s">
        <v>1843</v>
      </c>
    </row>
    <row r="477" spans="5:40">
      <c r="E477" s="17" t="s">
        <v>1233</v>
      </c>
      <c r="F477" s="17" t="s">
        <v>1232</v>
      </c>
      <c r="AM477" s="17" t="s">
        <v>9521</v>
      </c>
      <c r="AN477" s="17" t="s">
        <v>1845</v>
      </c>
    </row>
    <row r="478" spans="5:40">
      <c r="E478" s="17" t="s">
        <v>1235</v>
      </c>
      <c r="F478" s="17" t="s">
        <v>1234</v>
      </c>
      <c r="AM478" s="17" t="s">
        <v>9522</v>
      </c>
      <c r="AN478" s="17" t="s">
        <v>1847</v>
      </c>
    </row>
    <row r="479" spans="5:40">
      <c r="E479" s="17" t="s">
        <v>1237</v>
      </c>
      <c r="F479" s="17" t="s">
        <v>1236</v>
      </c>
      <c r="AM479" s="17" t="s">
        <v>9523</v>
      </c>
      <c r="AN479" s="17" t="s">
        <v>1849</v>
      </c>
    </row>
    <row r="480" spans="5:40">
      <c r="E480" s="17" t="s">
        <v>1239</v>
      </c>
      <c r="F480" s="17" t="s">
        <v>1238</v>
      </c>
      <c r="AM480" s="17" t="s">
        <v>9524</v>
      </c>
      <c r="AN480" s="17" t="s">
        <v>1853</v>
      </c>
    </row>
    <row r="481" spans="5:40">
      <c r="E481" s="17" t="s">
        <v>1241</v>
      </c>
      <c r="F481" s="17" t="s">
        <v>1240</v>
      </c>
      <c r="AM481" s="17" t="s">
        <v>9525</v>
      </c>
      <c r="AN481" s="17" t="s">
        <v>1855</v>
      </c>
    </row>
    <row r="482" spans="5:40">
      <c r="E482" s="17" t="s">
        <v>1243</v>
      </c>
      <c r="F482" s="17" t="s">
        <v>1242</v>
      </c>
      <c r="AM482" s="17" t="s">
        <v>9526</v>
      </c>
      <c r="AN482" s="17" t="s">
        <v>1857</v>
      </c>
    </row>
    <row r="483" spans="5:40">
      <c r="E483" s="17" t="s">
        <v>1245</v>
      </c>
      <c r="F483" s="17" t="s">
        <v>1244</v>
      </c>
      <c r="AM483" s="17" t="s">
        <v>9527</v>
      </c>
      <c r="AN483" s="17" t="s">
        <v>1859</v>
      </c>
    </row>
    <row r="484" spans="5:40">
      <c r="E484" s="17" t="s">
        <v>1247</v>
      </c>
      <c r="F484" s="17" t="s">
        <v>1246</v>
      </c>
      <c r="AM484" s="17" t="s">
        <v>9528</v>
      </c>
      <c r="AN484" s="17" t="s">
        <v>1863</v>
      </c>
    </row>
    <row r="485" spans="5:40">
      <c r="E485" s="17" t="s">
        <v>1249</v>
      </c>
      <c r="F485" s="17" t="s">
        <v>1248</v>
      </c>
      <c r="AM485" s="17" t="s">
        <v>9529</v>
      </c>
      <c r="AN485" s="17" t="s">
        <v>1865</v>
      </c>
    </row>
    <row r="486" spans="5:40">
      <c r="E486" s="17" t="s">
        <v>1251</v>
      </c>
      <c r="F486" s="17" t="s">
        <v>1250</v>
      </c>
      <c r="AM486" s="17" t="s">
        <v>9530</v>
      </c>
      <c r="AN486" s="17" t="s">
        <v>1867</v>
      </c>
    </row>
    <row r="487" spans="5:40">
      <c r="E487" s="17" t="s">
        <v>1253</v>
      </c>
      <c r="F487" s="17" t="s">
        <v>1252</v>
      </c>
      <c r="AM487" s="17" t="s">
        <v>9531</v>
      </c>
      <c r="AN487" s="17" t="s">
        <v>1869</v>
      </c>
    </row>
    <row r="488" spans="5:40">
      <c r="E488" s="17" t="s">
        <v>1255</v>
      </c>
      <c r="F488" s="17" t="s">
        <v>1254</v>
      </c>
      <c r="AM488" s="17" t="s">
        <v>9532</v>
      </c>
      <c r="AN488" s="17" t="s">
        <v>1871</v>
      </c>
    </row>
    <row r="489" spans="5:40">
      <c r="E489" s="17" t="s">
        <v>1257</v>
      </c>
      <c r="F489" s="17" t="s">
        <v>1256</v>
      </c>
      <c r="AM489" s="17" t="s">
        <v>9533</v>
      </c>
      <c r="AN489" s="17" t="s">
        <v>1887</v>
      </c>
    </row>
    <row r="490" spans="5:40">
      <c r="E490" s="17" t="s">
        <v>1259</v>
      </c>
      <c r="F490" s="17" t="s">
        <v>1258</v>
      </c>
      <c r="AM490" s="17" t="s">
        <v>9534</v>
      </c>
      <c r="AN490" s="17" t="s">
        <v>1889</v>
      </c>
    </row>
    <row r="491" spans="5:40">
      <c r="E491" s="17" t="s">
        <v>1261</v>
      </c>
      <c r="F491" s="17" t="s">
        <v>1260</v>
      </c>
      <c r="AM491" s="17" t="s">
        <v>9535</v>
      </c>
      <c r="AN491" s="17" t="s">
        <v>1891</v>
      </c>
    </row>
    <row r="492" spans="5:40">
      <c r="E492" s="17" t="s">
        <v>1263</v>
      </c>
      <c r="F492" s="17" t="s">
        <v>1262</v>
      </c>
      <c r="AM492" s="17" t="s">
        <v>9536</v>
      </c>
      <c r="AN492" s="17" t="s">
        <v>1893</v>
      </c>
    </row>
    <row r="493" spans="5:40">
      <c r="E493" s="17" t="s">
        <v>1265</v>
      </c>
      <c r="F493" s="17" t="s">
        <v>1264</v>
      </c>
      <c r="AM493" s="17" t="s">
        <v>9537</v>
      </c>
      <c r="AN493" s="17" t="s">
        <v>1895</v>
      </c>
    </row>
    <row r="494" spans="5:40">
      <c r="E494" s="17" t="s">
        <v>1267</v>
      </c>
      <c r="F494" s="17" t="s">
        <v>1266</v>
      </c>
      <c r="AM494" s="17" t="s">
        <v>9538</v>
      </c>
      <c r="AN494" s="17" t="s">
        <v>1901</v>
      </c>
    </row>
    <row r="495" spans="5:40">
      <c r="E495" s="17" t="s">
        <v>1269</v>
      </c>
      <c r="F495" s="17" t="s">
        <v>1268</v>
      </c>
      <c r="AM495" s="17" t="s">
        <v>9539</v>
      </c>
      <c r="AN495" s="17" t="s">
        <v>1915</v>
      </c>
    </row>
    <row r="496" spans="5:40">
      <c r="E496" s="17" t="s">
        <v>1271</v>
      </c>
      <c r="F496" s="17" t="s">
        <v>1270</v>
      </c>
      <c r="AM496" s="17" t="s">
        <v>9540</v>
      </c>
      <c r="AN496" s="17" t="s">
        <v>1919</v>
      </c>
    </row>
    <row r="497" spans="5:40">
      <c r="E497" s="17" t="s">
        <v>1273</v>
      </c>
      <c r="F497" s="17" t="s">
        <v>1272</v>
      </c>
      <c r="AM497" s="17" t="s">
        <v>9541</v>
      </c>
      <c r="AN497" s="17" t="s">
        <v>1935</v>
      </c>
    </row>
    <row r="498" spans="5:40">
      <c r="E498" s="17" t="s">
        <v>1275</v>
      </c>
      <c r="F498" s="17" t="s">
        <v>1274</v>
      </c>
      <c r="AM498" s="17" t="s">
        <v>9542</v>
      </c>
      <c r="AN498" s="17" t="s">
        <v>1941</v>
      </c>
    </row>
    <row r="499" spans="5:40">
      <c r="E499" s="17" t="s">
        <v>1277</v>
      </c>
      <c r="F499" s="17" t="s">
        <v>1276</v>
      </c>
      <c r="AM499" s="17" t="s">
        <v>9543</v>
      </c>
      <c r="AN499" s="17">
        <v>10201</v>
      </c>
    </row>
    <row r="500" spans="5:40">
      <c r="E500" s="17" t="s">
        <v>1279</v>
      </c>
      <c r="F500" s="17" t="s">
        <v>1278</v>
      </c>
      <c r="AM500" s="17" t="s">
        <v>9544</v>
      </c>
      <c r="AN500" s="17">
        <v>10202</v>
      </c>
    </row>
    <row r="501" spans="5:40">
      <c r="E501" s="17" t="s">
        <v>1281</v>
      </c>
      <c r="F501" s="17" t="s">
        <v>1280</v>
      </c>
      <c r="AM501" s="17" t="s">
        <v>9545</v>
      </c>
      <c r="AN501" s="17">
        <v>10203</v>
      </c>
    </row>
    <row r="502" spans="5:40">
      <c r="E502" s="17" t="s">
        <v>1283</v>
      </c>
      <c r="F502" s="17" t="s">
        <v>1282</v>
      </c>
      <c r="AM502" s="17" t="s">
        <v>9546</v>
      </c>
      <c r="AN502" s="17">
        <v>10204</v>
      </c>
    </row>
    <row r="503" spans="5:40">
      <c r="E503" s="17" t="s">
        <v>1285</v>
      </c>
      <c r="F503" s="17" t="s">
        <v>1284</v>
      </c>
      <c r="AM503" s="17" t="s">
        <v>9547</v>
      </c>
      <c r="AN503" s="17">
        <v>10205</v>
      </c>
    </row>
    <row r="504" spans="5:40">
      <c r="E504" s="17" t="s">
        <v>1287</v>
      </c>
      <c r="F504" s="17" t="s">
        <v>1286</v>
      </c>
      <c r="AM504" s="17" t="s">
        <v>9548</v>
      </c>
      <c r="AN504" s="17">
        <v>10206</v>
      </c>
    </row>
    <row r="505" spans="5:40">
      <c r="E505" s="17" t="s">
        <v>1289</v>
      </c>
      <c r="F505" s="17" t="s">
        <v>1288</v>
      </c>
      <c r="AM505" s="17" t="s">
        <v>9549</v>
      </c>
      <c r="AN505" s="17">
        <v>10207</v>
      </c>
    </row>
    <row r="506" spans="5:40">
      <c r="E506" s="17" t="s">
        <v>1291</v>
      </c>
      <c r="F506" s="17" t="s">
        <v>1290</v>
      </c>
      <c r="AM506" s="17" t="s">
        <v>9550</v>
      </c>
      <c r="AN506" s="17">
        <v>10208</v>
      </c>
    </row>
    <row r="507" spans="5:40">
      <c r="E507" s="17" t="s">
        <v>1293</v>
      </c>
      <c r="F507" s="17" t="s">
        <v>1292</v>
      </c>
      <c r="AM507" s="17" t="s">
        <v>9551</v>
      </c>
      <c r="AN507" s="17">
        <v>10209</v>
      </c>
    </row>
    <row r="508" spans="5:40">
      <c r="E508" s="17" t="s">
        <v>1295</v>
      </c>
      <c r="F508" s="17" t="s">
        <v>1294</v>
      </c>
      <c r="AM508" s="17" t="s">
        <v>9552</v>
      </c>
      <c r="AN508" s="17">
        <v>10210</v>
      </c>
    </row>
    <row r="509" spans="5:40">
      <c r="E509" s="17" t="s">
        <v>1297</v>
      </c>
      <c r="F509" s="17" t="s">
        <v>1296</v>
      </c>
      <c r="AM509" s="17" t="s">
        <v>9553</v>
      </c>
      <c r="AN509" s="17">
        <v>10211</v>
      </c>
    </row>
    <row r="510" spans="5:40">
      <c r="E510" s="17" t="s">
        <v>1299</v>
      </c>
      <c r="F510" s="17" t="s">
        <v>1298</v>
      </c>
      <c r="AM510" s="17" t="s">
        <v>9554</v>
      </c>
      <c r="AN510" s="17">
        <v>10212</v>
      </c>
    </row>
    <row r="511" spans="5:40">
      <c r="E511" s="17" t="s">
        <v>1301</v>
      </c>
      <c r="F511" s="17" t="s">
        <v>1300</v>
      </c>
      <c r="AM511" s="17" t="s">
        <v>9555</v>
      </c>
      <c r="AN511" s="17">
        <v>10344</v>
      </c>
    </row>
    <row r="512" spans="5:40">
      <c r="E512" s="17" t="s">
        <v>1303</v>
      </c>
      <c r="F512" s="17" t="s">
        <v>1302</v>
      </c>
      <c r="AM512" s="17" t="s">
        <v>9556</v>
      </c>
      <c r="AN512" s="17">
        <v>10345</v>
      </c>
    </row>
    <row r="513" spans="5:40">
      <c r="E513" s="17" t="s">
        <v>1305</v>
      </c>
      <c r="F513" s="17" t="s">
        <v>1304</v>
      </c>
      <c r="AM513" s="17" t="s">
        <v>9557</v>
      </c>
      <c r="AN513" s="17">
        <v>10366</v>
      </c>
    </row>
    <row r="514" spans="5:40">
      <c r="E514" s="17" t="s">
        <v>1307</v>
      </c>
      <c r="F514" s="17" t="s">
        <v>1306</v>
      </c>
      <c r="AM514" s="17" t="s">
        <v>9558</v>
      </c>
      <c r="AN514" s="17">
        <v>10367</v>
      </c>
    </row>
    <row r="515" spans="5:40">
      <c r="E515" s="17" t="s">
        <v>1309</v>
      </c>
      <c r="F515" s="17" t="s">
        <v>1308</v>
      </c>
      <c r="AM515" s="17" t="s">
        <v>9559</v>
      </c>
      <c r="AN515" s="17">
        <v>10382</v>
      </c>
    </row>
    <row r="516" spans="5:40">
      <c r="E516" s="17" t="s">
        <v>1311</v>
      </c>
      <c r="F516" s="17" t="s">
        <v>1310</v>
      </c>
      <c r="AM516" s="17" t="s">
        <v>9560</v>
      </c>
      <c r="AN516" s="17">
        <v>10383</v>
      </c>
    </row>
    <row r="517" spans="5:40">
      <c r="E517" s="17" t="s">
        <v>1313</v>
      </c>
      <c r="F517" s="17" t="s">
        <v>1312</v>
      </c>
      <c r="AM517" s="17" t="s">
        <v>9561</v>
      </c>
      <c r="AN517" s="17">
        <v>10384</v>
      </c>
    </row>
    <row r="518" spans="5:40">
      <c r="E518" s="17" t="s">
        <v>1315</v>
      </c>
      <c r="F518" s="17" t="s">
        <v>1314</v>
      </c>
      <c r="AM518" s="17" t="s">
        <v>9562</v>
      </c>
      <c r="AN518" s="17">
        <v>10421</v>
      </c>
    </row>
    <row r="519" spans="5:40">
      <c r="E519" s="17" t="s">
        <v>1317</v>
      </c>
      <c r="F519" s="17" t="s">
        <v>1316</v>
      </c>
      <c r="AM519" s="17" t="s">
        <v>9563</v>
      </c>
      <c r="AN519" s="17">
        <v>10424</v>
      </c>
    </row>
    <row r="520" spans="5:40">
      <c r="E520" s="17" t="s">
        <v>1319</v>
      </c>
      <c r="F520" s="17" t="s">
        <v>1318</v>
      </c>
      <c r="AM520" s="17" t="s">
        <v>9564</v>
      </c>
      <c r="AN520" s="17">
        <v>10425</v>
      </c>
    </row>
    <row r="521" spans="5:40">
      <c r="E521" s="17" t="s">
        <v>1321</v>
      </c>
      <c r="F521" s="17" t="s">
        <v>1320</v>
      </c>
      <c r="AM521" s="17" t="s">
        <v>9565</v>
      </c>
      <c r="AN521" s="17">
        <v>10426</v>
      </c>
    </row>
    <row r="522" spans="5:40">
      <c r="E522" s="17" t="s">
        <v>1323</v>
      </c>
      <c r="F522" s="17" t="s">
        <v>1322</v>
      </c>
      <c r="AM522" s="17" t="s">
        <v>9566</v>
      </c>
      <c r="AN522" s="17">
        <v>10428</v>
      </c>
    </row>
    <row r="523" spans="5:40">
      <c r="E523" s="17" t="s">
        <v>1325</v>
      </c>
      <c r="F523" s="17" t="s">
        <v>1324</v>
      </c>
      <c r="AM523" s="17" t="s">
        <v>9567</v>
      </c>
      <c r="AN523" s="17">
        <v>10429</v>
      </c>
    </row>
    <row r="524" spans="5:40">
      <c r="E524" s="17" t="s">
        <v>1327</v>
      </c>
      <c r="F524" s="17" t="s">
        <v>1326</v>
      </c>
      <c r="AM524" s="17" t="s">
        <v>9568</v>
      </c>
      <c r="AN524" s="17">
        <v>10443</v>
      </c>
    </row>
    <row r="525" spans="5:40">
      <c r="E525" s="17" t="s">
        <v>1329</v>
      </c>
      <c r="F525" s="17" t="s">
        <v>1328</v>
      </c>
      <c r="AM525" s="17" t="s">
        <v>9569</v>
      </c>
      <c r="AN525" s="17">
        <v>10444</v>
      </c>
    </row>
    <row r="526" spans="5:40">
      <c r="E526" s="17" t="s">
        <v>1331</v>
      </c>
      <c r="F526" s="17" t="s">
        <v>1330</v>
      </c>
      <c r="AM526" s="17" t="s">
        <v>9570</v>
      </c>
      <c r="AN526" s="17">
        <v>10448</v>
      </c>
    </row>
    <row r="527" spans="5:40">
      <c r="E527" s="17" t="s">
        <v>1333</v>
      </c>
      <c r="F527" s="17" t="s">
        <v>1332</v>
      </c>
      <c r="AM527" s="17" t="s">
        <v>9571</v>
      </c>
      <c r="AN527" s="17">
        <v>10449</v>
      </c>
    </row>
    <row r="528" spans="5:40">
      <c r="E528" s="17" t="s">
        <v>1335</v>
      </c>
      <c r="F528" s="17" t="s">
        <v>1334</v>
      </c>
      <c r="AM528" s="17" t="s">
        <v>9572</v>
      </c>
      <c r="AN528" s="17">
        <v>10464</v>
      </c>
    </row>
    <row r="529" spans="5:40">
      <c r="E529" s="17" t="s">
        <v>1337</v>
      </c>
      <c r="F529" s="17" t="s">
        <v>1336</v>
      </c>
      <c r="AM529" s="17" t="s">
        <v>9573</v>
      </c>
      <c r="AN529" s="17">
        <v>10521</v>
      </c>
    </row>
    <row r="530" spans="5:40">
      <c r="E530" s="17" t="s">
        <v>1339</v>
      </c>
      <c r="F530" s="17" t="s">
        <v>1338</v>
      </c>
      <c r="AM530" s="17" t="s">
        <v>9574</v>
      </c>
      <c r="AN530" s="17">
        <v>10522</v>
      </c>
    </row>
    <row r="531" spans="5:40">
      <c r="E531" s="17" t="s">
        <v>1341</v>
      </c>
      <c r="F531" s="17" t="s">
        <v>1340</v>
      </c>
      <c r="AM531" s="17" t="s">
        <v>9575</v>
      </c>
      <c r="AN531" s="17">
        <v>10523</v>
      </c>
    </row>
    <row r="532" spans="5:40">
      <c r="E532" s="17" t="s">
        <v>1343</v>
      </c>
      <c r="F532" s="17" t="s">
        <v>1342</v>
      </c>
      <c r="AM532" s="17" t="s">
        <v>9576</v>
      </c>
      <c r="AN532" s="17">
        <v>10524</v>
      </c>
    </row>
    <row r="533" spans="5:40">
      <c r="E533" s="17" t="s">
        <v>1345</v>
      </c>
      <c r="F533" s="17" t="s">
        <v>1344</v>
      </c>
      <c r="AM533" s="17" t="s">
        <v>9577</v>
      </c>
      <c r="AN533" s="17">
        <v>10525</v>
      </c>
    </row>
    <row r="534" spans="5:40">
      <c r="E534" s="17" t="s">
        <v>1347</v>
      </c>
      <c r="F534" s="17" t="s">
        <v>1346</v>
      </c>
      <c r="AM534" s="17" t="s">
        <v>9578</v>
      </c>
      <c r="AN534" s="17">
        <v>11101</v>
      </c>
    </row>
    <row r="535" spans="5:40">
      <c r="E535" s="17" t="s">
        <v>1349</v>
      </c>
      <c r="F535" s="17" t="s">
        <v>1348</v>
      </c>
      <c r="AM535" s="17" t="s">
        <v>9579</v>
      </c>
      <c r="AN535" s="17">
        <v>11102</v>
      </c>
    </row>
    <row r="536" spans="5:40">
      <c r="E536" s="17" t="s">
        <v>1351</v>
      </c>
      <c r="F536" s="17" t="s">
        <v>1350</v>
      </c>
      <c r="AM536" s="17" t="s">
        <v>9580</v>
      </c>
      <c r="AN536" s="17">
        <v>11103</v>
      </c>
    </row>
    <row r="537" spans="5:40">
      <c r="E537" s="17" t="s">
        <v>1353</v>
      </c>
      <c r="F537" s="17" t="s">
        <v>1352</v>
      </c>
      <c r="AM537" s="17" t="s">
        <v>9581</v>
      </c>
      <c r="AN537" s="17">
        <v>11104</v>
      </c>
    </row>
    <row r="538" spans="5:40">
      <c r="E538" s="17" t="s">
        <v>1355</v>
      </c>
      <c r="F538" s="17" t="s">
        <v>1354</v>
      </c>
      <c r="AM538" s="17" t="s">
        <v>9582</v>
      </c>
      <c r="AN538" s="17">
        <v>11105</v>
      </c>
    </row>
    <row r="539" spans="5:40">
      <c r="E539" s="17" t="s">
        <v>1357</v>
      </c>
      <c r="F539" s="17" t="s">
        <v>1356</v>
      </c>
      <c r="AM539" s="17" t="s">
        <v>9583</v>
      </c>
      <c r="AN539" s="17">
        <v>11106</v>
      </c>
    </row>
    <row r="540" spans="5:40">
      <c r="E540" s="17" t="s">
        <v>1359</v>
      </c>
      <c r="F540" s="17" t="s">
        <v>1358</v>
      </c>
      <c r="AM540" s="17" t="s">
        <v>9584</v>
      </c>
      <c r="AN540" s="17">
        <v>11107</v>
      </c>
    </row>
    <row r="541" spans="5:40">
      <c r="E541" s="17" t="s">
        <v>1361</v>
      </c>
      <c r="F541" s="17" t="s">
        <v>1360</v>
      </c>
      <c r="AM541" s="17" t="s">
        <v>9585</v>
      </c>
      <c r="AN541" s="17">
        <v>11108</v>
      </c>
    </row>
    <row r="542" spans="5:40">
      <c r="E542" s="17" t="s">
        <v>1363</v>
      </c>
      <c r="F542" s="17" t="s">
        <v>1362</v>
      </c>
      <c r="AM542" s="17" t="s">
        <v>9586</v>
      </c>
      <c r="AN542" s="17">
        <v>11109</v>
      </c>
    </row>
    <row r="543" spans="5:40">
      <c r="E543" s="17" t="s">
        <v>1365</v>
      </c>
      <c r="F543" s="17" t="s">
        <v>1364</v>
      </c>
      <c r="AM543" s="17" t="s">
        <v>9587</v>
      </c>
      <c r="AN543" s="17">
        <v>11110</v>
      </c>
    </row>
    <row r="544" spans="5:40">
      <c r="E544" s="17" t="s">
        <v>1367</v>
      </c>
      <c r="F544" s="17" t="s">
        <v>1366</v>
      </c>
      <c r="AM544" s="17" t="s">
        <v>9588</v>
      </c>
      <c r="AN544" s="17">
        <v>11201</v>
      </c>
    </row>
    <row r="545" spans="5:40">
      <c r="E545" s="17" t="s">
        <v>1369</v>
      </c>
      <c r="F545" s="17" t="s">
        <v>1368</v>
      </c>
      <c r="AM545" s="17" t="s">
        <v>9589</v>
      </c>
      <c r="AN545" s="17">
        <v>11202</v>
      </c>
    </row>
    <row r="546" spans="5:40">
      <c r="E546" s="17" t="s">
        <v>1371</v>
      </c>
      <c r="F546" s="17" t="s">
        <v>1370</v>
      </c>
      <c r="AM546" s="17" t="s">
        <v>9590</v>
      </c>
      <c r="AN546" s="17">
        <v>11203</v>
      </c>
    </row>
    <row r="547" spans="5:40">
      <c r="E547" s="17" t="s">
        <v>1373</v>
      </c>
      <c r="F547" s="17" t="s">
        <v>1372</v>
      </c>
      <c r="AM547" s="17" t="s">
        <v>9591</v>
      </c>
      <c r="AN547" s="17">
        <v>11206</v>
      </c>
    </row>
    <row r="548" spans="5:40">
      <c r="E548" s="17" t="s">
        <v>1375</v>
      </c>
      <c r="F548" s="17" t="s">
        <v>1374</v>
      </c>
      <c r="AM548" s="17" t="s">
        <v>9592</v>
      </c>
      <c r="AN548" s="17">
        <v>11207</v>
      </c>
    </row>
    <row r="549" spans="5:40">
      <c r="E549" s="17" t="s">
        <v>1377</v>
      </c>
      <c r="F549" s="17" t="s">
        <v>1376</v>
      </c>
      <c r="AM549" s="17" t="s">
        <v>9593</v>
      </c>
      <c r="AN549" s="17">
        <v>11208</v>
      </c>
    </row>
    <row r="550" spans="5:40">
      <c r="E550" s="17" t="s">
        <v>1379</v>
      </c>
      <c r="F550" s="17" t="s">
        <v>1378</v>
      </c>
      <c r="AM550" s="17" t="s">
        <v>9594</v>
      </c>
      <c r="AN550" s="17">
        <v>11209</v>
      </c>
    </row>
    <row r="551" spans="5:40">
      <c r="E551" s="17" t="s">
        <v>1381</v>
      </c>
      <c r="F551" s="17" t="s">
        <v>1380</v>
      </c>
      <c r="AM551" s="17" t="s">
        <v>9595</v>
      </c>
      <c r="AN551" s="17">
        <v>11210</v>
      </c>
    </row>
    <row r="552" spans="5:40">
      <c r="E552" s="17" t="s">
        <v>1383</v>
      </c>
      <c r="F552" s="17" t="s">
        <v>1382</v>
      </c>
      <c r="AM552" s="17" t="s">
        <v>9596</v>
      </c>
      <c r="AN552" s="17">
        <v>11211</v>
      </c>
    </row>
    <row r="553" spans="5:40">
      <c r="E553" s="17" t="s">
        <v>1385</v>
      </c>
      <c r="F553" s="17" t="s">
        <v>1384</v>
      </c>
      <c r="AM553" s="17" t="s">
        <v>9597</v>
      </c>
      <c r="AN553" s="17">
        <v>11212</v>
      </c>
    </row>
    <row r="554" spans="5:40">
      <c r="E554" s="17" t="s">
        <v>1387</v>
      </c>
      <c r="F554" s="17" t="s">
        <v>1386</v>
      </c>
      <c r="AM554" s="17" t="s">
        <v>9598</v>
      </c>
      <c r="AN554" s="17">
        <v>11214</v>
      </c>
    </row>
    <row r="555" spans="5:40">
      <c r="E555" s="17" t="s">
        <v>1389</v>
      </c>
      <c r="F555" s="17" t="s">
        <v>1388</v>
      </c>
      <c r="AM555" s="17" t="s">
        <v>9599</v>
      </c>
      <c r="AN555" s="17">
        <v>11215</v>
      </c>
    </row>
    <row r="556" spans="5:40">
      <c r="E556" s="17" t="s">
        <v>1391</v>
      </c>
      <c r="F556" s="17" t="s">
        <v>1390</v>
      </c>
      <c r="AM556" s="17" t="s">
        <v>9600</v>
      </c>
      <c r="AN556" s="17">
        <v>11216</v>
      </c>
    </row>
    <row r="557" spans="5:40">
      <c r="E557" s="17" t="s">
        <v>1393</v>
      </c>
      <c r="F557" s="17" t="s">
        <v>1392</v>
      </c>
      <c r="AM557" s="17" t="s">
        <v>9601</v>
      </c>
      <c r="AN557" s="17">
        <v>11217</v>
      </c>
    </row>
    <row r="558" spans="5:40">
      <c r="E558" s="17" t="s">
        <v>1395</v>
      </c>
      <c r="F558" s="17" t="s">
        <v>1394</v>
      </c>
      <c r="AM558" s="17" t="s">
        <v>9602</v>
      </c>
      <c r="AN558" s="17">
        <v>11218</v>
      </c>
    </row>
    <row r="559" spans="5:40">
      <c r="E559" s="17" t="s">
        <v>1397</v>
      </c>
      <c r="F559" s="17" t="s">
        <v>1396</v>
      </c>
      <c r="AM559" s="17" t="s">
        <v>9603</v>
      </c>
      <c r="AN559" s="17">
        <v>11219</v>
      </c>
    </row>
    <row r="560" spans="5:40">
      <c r="E560" s="17" t="s">
        <v>1399</v>
      </c>
      <c r="F560" s="17" t="s">
        <v>1398</v>
      </c>
      <c r="AM560" s="17" t="s">
        <v>9604</v>
      </c>
      <c r="AN560" s="17">
        <v>11221</v>
      </c>
    </row>
    <row r="561" spans="5:40">
      <c r="E561" s="17" t="s">
        <v>1401</v>
      </c>
      <c r="F561" s="17" t="s">
        <v>1400</v>
      </c>
      <c r="AM561" s="17" t="s">
        <v>9605</v>
      </c>
      <c r="AN561" s="17">
        <v>11222</v>
      </c>
    </row>
    <row r="562" spans="5:40">
      <c r="E562" s="17" t="s">
        <v>1403</v>
      </c>
      <c r="F562" s="17" t="s">
        <v>1402</v>
      </c>
      <c r="AM562" s="17" t="s">
        <v>9606</v>
      </c>
      <c r="AN562" s="17">
        <v>11223</v>
      </c>
    </row>
    <row r="563" spans="5:40">
      <c r="E563" s="17" t="s">
        <v>1405</v>
      </c>
      <c r="F563" s="17" t="s">
        <v>1404</v>
      </c>
      <c r="AM563" s="17" t="s">
        <v>9607</v>
      </c>
      <c r="AN563" s="17">
        <v>11224</v>
      </c>
    </row>
    <row r="564" spans="5:40">
      <c r="E564" s="17" t="s">
        <v>1407</v>
      </c>
      <c r="F564" s="17" t="s">
        <v>1406</v>
      </c>
      <c r="AM564" s="17" t="s">
        <v>9608</v>
      </c>
      <c r="AN564" s="17">
        <v>11225</v>
      </c>
    </row>
    <row r="565" spans="5:40">
      <c r="E565" s="17" t="s">
        <v>1409</v>
      </c>
      <c r="F565" s="17" t="s">
        <v>1408</v>
      </c>
      <c r="AM565" s="17" t="s">
        <v>9609</v>
      </c>
      <c r="AN565" s="17">
        <v>11227</v>
      </c>
    </row>
    <row r="566" spans="5:40">
      <c r="E566" s="17" t="s">
        <v>1411</v>
      </c>
      <c r="F566" s="17" t="s">
        <v>1410</v>
      </c>
      <c r="AM566" s="17" t="s">
        <v>9610</v>
      </c>
      <c r="AN566" s="17">
        <v>11228</v>
      </c>
    </row>
    <row r="567" spans="5:40">
      <c r="E567" s="17" t="s">
        <v>1413</v>
      </c>
      <c r="F567" s="17" t="s">
        <v>1412</v>
      </c>
      <c r="AM567" s="17" t="s">
        <v>9611</v>
      </c>
      <c r="AN567" s="17">
        <v>11229</v>
      </c>
    </row>
    <row r="568" spans="5:40">
      <c r="E568" s="17" t="s">
        <v>1415</v>
      </c>
      <c r="F568" s="17" t="s">
        <v>1414</v>
      </c>
      <c r="AM568" s="17" t="s">
        <v>9612</v>
      </c>
      <c r="AN568" s="17">
        <v>11230</v>
      </c>
    </row>
    <row r="569" spans="5:40">
      <c r="E569" s="17" t="s">
        <v>1417</v>
      </c>
      <c r="F569" s="17" t="s">
        <v>1416</v>
      </c>
      <c r="AM569" s="17" t="s">
        <v>9613</v>
      </c>
      <c r="AN569" s="17">
        <v>11231</v>
      </c>
    </row>
    <row r="570" spans="5:40">
      <c r="E570" s="17" t="s">
        <v>1419</v>
      </c>
      <c r="F570" s="17" t="s">
        <v>1418</v>
      </c>
      <c r="AM570" s="17" t="s">
        <v>9614</v>
      </c>
      <c r="AN570" s="17">
        <v>11232</v>
      </c>
    </row>
    <row r="571" spans="5:40">
      <c r="E571" s="17" t="s">
        <v>1421</v>
      </c>
      <c r="F571" s="17" t="s">
        <v>1420</v>
      </c>
      <c r="AM571" s="17" t="s">
        <v>9615</v>
      </c>
      <c r="AN571" s="17">
        <v>11233</v>
      </c>
    </row>
    <row r="572" spans="5:40">
      <c r="E572" s="17" t="s">
        <v>1423</v>
      </c>
      <c r="F572" s="17" t="s">
        <v>1422</v>
      </c>
      <c r="AM572" s="17" t="s">
        <v>9616</v>
      </c>
      <c r="AN572" s="17">
        <v>11234</v>
      </c>
    </row>
    <row r="573" spans="5:40">
      <c r="E573" s="17" t="s">
        <v>1425</v>
      </c>
      <c r="F573" s="17" t="s">
        <v>1424</v>
      </c>
      <c r="AM573" s="17" t="s">
        <v>9617</v>
      </c>
      <c r="AN573" s="17">
        <v>11235</v>
      </c>
    </row>
    <row r="574" spans="5:40">
      <c r="E574" s="17" t="s">
        <v>1427</v>
      </c>
      <c r="F574" s="17" t="s">
        <v>1426</v>
      </c>
      <c r="AM574" s="17" t="s">
        <v>9618</v>
      </c>
      <c r="AN574" s="17">
        <v>11237</v>
      </c>
    </row>
    <row r="575" spans="5:40">
      <c r="E575" s="17" t="s">
        <v>1429</v>
      </c>
      <c r="F575" s="17" t="s">
        <v>1428</v>
      </c>
      <c r="AM575" s="17" t="s">
        <v>9619</v>
      </c>
      <c r="AN575" s="17">
        <v>11238</v>
      </c>
    </row>
    <row r="576" spans="5:40">
      <c r="E576" s="17" t="s">
        <v>1431</v>
      </c>
      <c r="F576" s="17" t="s">
        <v>1430</v>
      </c>
      <c r="AM576" s="17" t="s">
        <v>9620</v>
      </c>
      <c r="AN576" s="17">
        <v>11239</v>
      </c>
    </row>
    <row r="577" spans="5:40">
      <c r="E577" s="17" t="s">
        <v>1433</v>
      </c>
      <c r="F577" s="17" t="s">
        <v>1432</v>
      </c>
      <c r="AM577" s="17" t="s">
        <v>9621</v>
      </c>
      <c r="AN577" s="17">
        <v>11240</v>
      </c>
    </row>
    <row r="578" spans="5:40">
      <c r="E578" s="17" t="s">
        <v>1435</v>
      </c>
      <c r="F578" s="17" t="s">
        <v>1434</v>
      </c>
      <c r="AM578" s="17" t="s">
        <v>9622</v>
      </c>
      <c r="AN578" s="17">
        <v>11241</v>
      </c>
    </row>
    <row r="579" spans="5:40">
      <c r="E579" s="17" t="s">
        <v>1437</v>
      </c>
      <c r="F579" s="17" t="s">
        <v>1436</v>
      </c>
      <c r="AM579" s="17" t="s">
        <v>9623</v>
      </c>
      <c r="AN579" s="17">
        <v>11242</v>
      </c>
    </row>
    <row r="580" spans="5:40">
      <c r="E580" s="17" t="s">
        <v>1439</v>
      </c>
      <c r="F580" s="17" t="s">
        <v>1438</v>
      </c>
      <c r="AM580" s="17" t="s">
        <v>9624</v>
      </c>
      <c r="AN580" s="17">
        <v>11243</v>
      </c>
    </row>
    <row r="581" spans="5:40">
      <c r="E581" s="17" t="s">
        <v>1441</v>
      </c>
      <c r="F581" s="17" t="s">
        <v>1440</v>
      </c>
      <c r="AM581" s="17" t="s">
        <v>9625</v>
      </c>
      <c r="AN581" s="17">
        <v>11245</v>
      </c>
    </row>
    <row r="582" spans="5:40">
      <c r="E582" s="17" t="s">
        <v>1443</v>
      </c>
      <c r="F582" s="17" t="s">
        <v>1442</v>
      </c>
      <c r="AM582" s="17" t="s">
        <v>9626</v>
      </c>
      <c r="AN582" s="17">
        <v>11246</v>
      </c>
    </row>
    <row r="583" spans="5:40">
      <c r="E583" s="17" t="s">
        <v>1445</v>
      </c>
      <c r="F583" s="17" t="s">
        <v>1444</v>
      </c>
      <c r="AM583" s="17" t="s">
        <v>9627</v>
      </c>
      <c r="AN583" s="17">
        <v>11301</v>
      </c>
    </row>
    <row r="584" spans="5:40">
      <c r="E584" s="17" t="s">
        <v>1447</v>
      </c>
      <c r="F584" s="17" t="s">
        <v>1446</v>
      </c>
      <c r="AM584" s="17" t="s">
        <v>9628</v>
      </c>
      <c r="AN584" s="17">
        <v>11324</v>
      </c>
    </row>
    <row r="585" spans="5:40">
      <c r="E585" s="17" t="s">
        <v>1449</v>
      </c>
      <c r="F585" s="17" t="s">
        <v>1448</v>
      </c>
      <c r="AM585" s="17" t="s">
        <v>9629</v>
      </c>
      <c r="AN585" s="17">
        <v>11326</v>
      </c>
    </row>
    <row r="586" spans="5:40">
      <c r="E586" s="17" t="s">
        <v>1451</v>
      </c>
      <c r="F586" s="17" t="s">
        <v>1450</v>
      </c>
      <c r="AM586" s="17" t="s">
        <v>9630</v>
      </c>
      <c r="AN586" s="17">
        <v>11327</v>
      </c>
    </row>
    <row r="587" spans="5:40">
      <c r="E587" s="17" t="s">
        <v>1453</v>
      </c>
      <c r="F587" s="17" t="s">
        <v>1452</v>
      </c>
      <c r="AM587" s="17" t="s">
        <v>9631</v>
      </c>
      <c r="AN587" s="17">
        <v>11341</v>
      </c>
    </row>
    <row r="588" spans="5:40">
      <c r="E588" s="17" t="s">
        <v>1455</v>
      </c>
      <c r="F588" s="17" t="s">
        <v>1454</v>
      </c>
      <c r="AM588" s="17" t="s">
        <v>9632</v>
      </c>
      <c r="AN588" s="17">
        <v>11342</v>
      </c>
    </row>
    <row r="589" spans="5:40">
      <c r="E589" s="17" t="s">
        <v>1457</v>
      </c>
      <c r="F589" s="17" t="s">
        <v>1456</v>
      </c>
      <c r="AM589" s="17" t="s">
        <v>9633</v>
      </c>
      <c r="AN589" s="17">
        <v>11343</v>
      </c>
    </row>
    <row r="590" spans="5:40">
      <c r="E590" s="17" t="s">
        <v>1459</v>
      </c>
      <c r="F590" s="17" t="s">
        <v>1458</v>
      </c>
      <c r="AM590" s="17" t="s">
        <v>9634</v>
      </c>
      <c r="AN590" s="17">
        <v>11346</v>
      </c>
    </row>
    <row r="591" spans="5:40">
      <c r="E591" s="17" t="s">
        <v>1461</v>
      </c>
      <c r="F591" s="17" t="s">
        <v>1460</v>
      </c>
      <c r="AM591" s="17" t="s">
        <v>9635</v>
      </c>
      <c r="AN591" s="17">
        <v>11347</v>
      </c>
    </row>
    <row r="592" spans="5:40">
      <c r="E592" s="17" t="s">
        <v>369</v>
      </c>
      <c r="F592" s="17" t="s">
        <v>1462</v>
      </c>
      <c r="AM592" s="17" t="s">
        <v>9636</v>
      </c>
      <c r="AN592" s="17">
        <v>11348</v>
      </c>
    </row>
    <row r="593" spans="5:40">
      <c r="E593" s="17" t="s">
        <v>1464</v>
      </c>
      <c r="F593" s="17" t="s">
        <v>1463</v>
      </c>
      <c r="AM593" s="17" t="s">
        <v>9637</v>
      </c>
      <c r="AN593" s="17">
        <v>11349</v>
      </c>
    </row>
    <row r="594" spans="5:40">
      <c r="E594" s="17" t="s">
        <v>1466</v>
      </c>
      <c r="F594" s="17" t="s">
        <v>1465</v>
      </c>
      <c r="AM594" s="17" t="s">
        <v>9638</v>
      </c>
      <c r="AN594" s="17">
        <v>11361</v>
      </c>
    </row>
    <row r="595" spans="5:40">
      <c r="E595" s="17" t="s">
        <v>1468</v>
      </c>
      <c r="F595" s="17" t="s">
        <v>1467</v>
      </c>
      <c r="AM595" s="17" t="s">
        <v>9639</v>
      </c>
      <c r="AN595" s="17">
        <v>11362</v>
      </c>
    </row>
    <row r="596" spans="5:40">
      <c r="E596" s="17" t="s">
        <v>1470</v>
      </c>
      <c r="F596" s="17" t="s">
        <v>1469</v>
      </c>
      <c r="AM596" s="17" t="s">
        <v>9640</v>
      </c>
      <c r="AN596" s="17">
        <v>11363</v>
      </c>
    </row>
    <row r="597" spans="5:40">
      <c r="E597" s="17" t="s">
        <v>1472</v>
      </c>
      <c r="F597" s="17" t="s">
        <v>1471</v>
      </c>
      <c r="AM597" s="17" t="s">
        <v>9641</v>
      </c>
      <c r="AN597" s="17">
        <v>11365</v>
      </c>
    </row>
    <row r="598" spans="5:40">
      <c r="E598" s="17" t="s">
        <v>1474</v>
      </c>
      <c r="F598" s="17" t="s">
        <v>1473</v>
      </c>
      <c r="AM598" s="17" t="s">
        <v>9642</v>
      </c>
      <c r="AN598" s="17">
        <v>11369</v>
      </c>
    </row>
    <row r="599" spans="5:40">
      <c r="E599" s="17" t="s">
        <v>1476</v>
      </c>
      <c r="F599" s="17" t="s">
        <v>1475</v>
      </c>
      <c r="AM599" s="17" t="s">
        <v>9643</v>
      </c>
      <c r="AN599" s="17">
        <v>11381</v>
      </c>
    </row>
    <row r="600" spans="5:40">
      <c r="E600" s="17" t="s">
        <v>1478</v>
      </c>
      <c r="F600" s="17" t="s">
        <v>1477</v>
      </c>
      <c r="AM600" s="17" t="s">
        <v>9644</v>
      </c>
      <c r="AN600" s="17">
        <v>11383</v>
      </c>
    </row>
    <row r="601" spans="5:40">
      <c r="E601" s="17" t="s">
        <v>1480</v>
      </c>
      <c r="F601" s="17" t="s">
        <v>1479</v>
      </c>
      <c r="AM601" s="17" t="s">
        <v>9645</v>
      </c>
      <c r="AN601" s="17">
        <v>11385</v>
      </c>
    </row>
    <row r="602" spans="5:40">
      <c r="E602" s="17" t="s">
        <v>1482</v>
      </c>
      <c r="F602" s="17" t="s">
        <v>1481</v>
      </c>
      <c r="AM602" s="17" t="s">
        <v>9646</v>
      </c>
      <c r="AN602" s="17">
        <v>11408</v>
      </c>
    </row>
    <row r="603" spans="5:40">
      <c r="E603" s="17" t="s">
        <v>1484</v>
      </c>
      <c r="F603" s="17" t="s">
        <v>1483</v>
      </c>
      <c r="AM603" s="17" t="s">
        <v>9647</v>
      </c>
      <c r="AN603" s="17">
        <v>11442</v>
      </c>
    </row>
    <row r="604" spans="5:40">
      <c r="E604" s="17" t="s">
        <v>1486</v>
      </c>
      <c r="F604" s="17" t="s">
        <v>1485</v>
      </c>
      <c r="AM604" s="17" t="s">
        <v>9648</v>
      </c>
      <c r="AN604" s="17">
        <v>11464</v>
      </c>
    </row>
    <row r="605" spans="5:40">
      <c r="E605" s="17" t="s">
        <v>1488</v>
      </c>
      <c r="F605" s="17" t="s">
        <v>1487</v>
      </c>
      <c r="AM605" s="17" t="s">
        <v>9649</v>
      </c>
      <c r="AN605" s="17">
        <v>11465</v>
      </c>
    </row>
    <row r="606" spans="5:40">
      <c r="E606" s="17" t="s">
        <v>1490</v>
      </c>
      <c r="F606" s="17" t="s">
        <v>1489</v>
      </c>
      <c r="AM606" s="17" t="s">
        <v>9650</v>
      </c>
      <c r="AN606" s="17">
        <v>12101</v>
      </c>
    </row>
    <row r="607" spans="5:40">
      <c r="E607" s="17" t="s">
        <v>1492</v>
      </c>
      <c r="F607" s="17" t="s">
        <v>1491</v>
      </c>
      <c r="AM607" s="17" t="s">
        <v>9651</v>
      </c>
      <c r="AN607" s="17">
        <v>12102</v>
      </c>
    </row>
    <row r="608" spans="5:40">
      <c r="E608" s="17" t="s">
        <v>1494</v>
      </c>
      <c r="F608" s="17" t="s">
        <v>1493</v>
      </c>
      <c r="AM608" s="17" t="s">
        <v>9652</v>
      </c>
      <c r="AN608" s="17">
        <v>12103</v>
      </c>
    </row>
    <row r="609" spans="5:40">
      <c r="E609" s="17" t="s">
        <v>1496</v>
      </c>
      <c r="F609" s="17" t="s">
        <v>1495</v>
      </c>
      <c r="AM609" s="17" t="s">
        <v>9653</v>
      </c>
      <c r="AN609" s="17">
        <v>12104</v>
      </c>
    </row>
    <row r="610" spans="5:40">
      <c r="E610" s="17" t="s">
        <v>1498</v>
      </c>
      <c r="F610" s="17" t="s">
        <v>1497</v>
      </c>
      <c r="AM610" s="17" t="s">
        <v>9654</v>
      </c>
      <c r="AN610" s="17">
        <v>12105</v>
      </c>
    </row>
    <row r="611" spans="5:40">
      <c r="E611" s="17" t="s">
        <v>1500</v>
      </c>
      <c r="F611" s="17" t="s">
        <v>1499</v>
      </c>
      <c r="AM611" s="17" t="s">
        <v>9655</v>
      </c>
      <c r="AN611" s="17">
        <v>12106</v>
      </c>
    </row>
    <row r="612" spans="5:40">
      <c r="E612" s="17" t="s">
        <v>1502</v>
      </c>
      <c r="F612" s="17" t="s">
        <v>1501</v>
      </c>
      <c r="AM612" s="17" t="s">
        <v>9656</v>
      </c>
      <c r="AN612" s="17">
        <v>12202</v>
      </c>
    </row>
    <row r="613" spans="5:40">
      <c r="E613" s="17" t="s">
        <v>1504</v>
      </c>
      <c r="F613" s="17" t="s">
        <v>1503</v>
      </c>
      <c r="AM613" s="17" t="s">
        <v>9657</v>
      </c>
      <c r="AN613" s="17">
        <v>12203</v>
      </c>
    </row>
    <row r="614" spans="5:40">
      <c r="E614" s="17" t="s">
        <v>1506</v>
      </c>
      <c r="F614" s="17" t="s">
        <v>1505</v>
      </c>
      <c r="AM614" s="17" t="s">
        <v>9658</v>
      </c>
      <c r="AN614" s="17">
        <v>12204</v>
      </c>
    </row>
    <row r="615" spans="5:40">
      <c r="E615" s="17" t="s">
        <v>1508</v>
      </c>
      <c r="F615" s="17" t="s">
        <v>1507</v>
      </c>
      <c r="AM615" s="17" t="s">
        <v>9659</v>
      </c>
      <c r="AN615" s="17">
        <v>12205</v>
      </c>
    </row>
    <row r="616" spans="5:40">
      <c r="E616" s="17" t="s">
        <v>1510</v>
      </c>
      <c r="F616" s="17" t="s">
        <v>1509</v>
      </c>
      <c r="AM616" s="17" t="s">
        <v>9660</v>
      </c>
      <c r="AN616" s="17">
        <v>12206</v>
      </c>
    </row>
    <row r="617" spans="5:40">
      <c r="E617" s="17" t="s">
        <v>1512</v>
      </c>
      <c r="F617" s="17" t="s">
        <v>1511</v>
      </c>
      <c r="AM617" s="17" t="s">
        <v>9661</v>
      </c>
      <c r="AN617" s="17">
        <v>12207</v>
      </c>
    </row>
    <row r="618" spans="5:40">
      <c r="E618" s="17" t="s">
        <v>1514</v>
      </c>
      <c r="F618" s="17" t="s">
        <v>1513</v>
      </c>
      <c r="AM618" s="17" t="s">
        <v>9662</v>
      </c>
      <c r="AN618" s="17">
        <v>12208</v>
      </c>
    </row>
    <row r="619" spans="5:40">
      <c r="E619" s="17" t="s">
        <v>1516</v>
      </c>
      <c r="F619" s="17" t="s">
        <v>1515</v>
      </c>
      <c r="AM619" s="17" t="s">
        <v>9663</v>
      </c>
      <c r="AN619" s="17">
        <v>12210</v>
      </c>
    </row>
    <row r="620" spans="5:40">
      <c r="E620" s="17" t="s">
        <v>1518</v>
      </c>
      <c r="F620" s="17" t="s">
        <v>1517</v>
      </c>
      <c r="AM620" s="17" t="s">
        <v>9664</v>
      </c>
      <c r="AN620" s="17">
        <v>12211</v>
      </c>
    </row>
    <row r="621" spans="5:40">
      <c r="E621" s="17" t="s">
        <v>1520</v>
      </c>
      <c r="F621" s="17" t="s">
        <v>1519</v>
      </c>
      <c r="AM621" s="17" t="s">
        <v>9665</v>
      </c>
      <c r="AN621" s="17">
        <v>12212</v>
      </c>
    </row>
    <row r="622" spans="5:40">
      <c r="E622" s="17" t="s">
        <v>1522</v>
      </c>
      <c r="F622" s="17" t="s">
        <v>1521</v>
      </c>
      <c r="AM622" s="17" t="s">
        <v>9666</v>
      </c>
      <c r="AN622" s="17">
        <v>12213</v>
      </c>
    </row>
    <row r="623" spans="5:40">
      <c r="E623" s="17" t="s">
        <v>1524</v>
      </c>
      <c r="F623" s="17" t="s">
        <v>1523</v>
      </c>
      <c r="AM623" s="17" t="s">
        <v>9667</v>
      </c>
      <c r="AN623" s="17">
        <v>12215</v>
      </c>
    </row>
    <row r="624" spans="5:40">
      <c r="E624" s="17" t="s">
        <v>1526</v>
      </c>
      <c r="F624" s="17" t="s">
        <v>1525</v>
      </c>
      <c r="AM624" s="17" t="s">
        <v>9668</v>
      </c>
      <c r="AN624" s="17">
        <v>12216</v>
      </c>
    </row>
    <row r="625" spans="5:40">
      <c r="E625" s="17" t="s">
        <v>1528</v>
      </c>
      <c r="F625" s="17" t="s">
        <v>1527</v>
      </c>
      <c r="AM625" s="17" t="s">
        <v>9669</v>
      </c>
      <c r="AN625" s="17">
        <v>12217</v>
      </c>
    </row>
    <row r="626" spans="5:40">
      <c r="E626" s="17" t="s">
        <v>1530</v>
      </c>
      <c r="F626" s="17" t="s">
        <v>1529</v>
      </c>
      <c r="AM626" s="17" t="s">
        <v>9670</v>
      </c>
      <c r="AN626" s="17">
        <v>12218</v>
      </c>
    </row>
    <row r="627" spans="5:40">
      <c r="E627" s="17" t="s">
        <v>1532</v>
      </c>
      <c r="F627" s="17" t="s">
        <v>1531</v>
      </c>
      <c r="AM627" s="17" t="s">
        <v>9671</v>
      </c>
      <c r="AN627" s="17">
        <v>12219</v>
      </c>
    </row>
    <row r="628" spans="5:40">
      <c r="E628" s="17" t="s">
        <v>1534</v>
      </c>
      <c r="F628" s="17" t="s">
        <v>1533</v>
      </c>
      <c r="AM628" s="17" t="s">
        <v>9672</v>
      </c>
      <c r="AN628" s="17">
        <v>12220</v>
      </c>
    </row>
    <row r="629" spans="5:40">
      <c r="E629" s="17" t="s">
        <v>1536</v>
      </c>
      <c r="F629" s="17" t="s">
        <v>1535</v>
      </c>
      <c r="AM629" s="17" t="s">
        <v>9673</v>
      </c>
      <c r="AN629" s="17">
        <v>12221</v>
      </c>
    </row>
    <row r="630" spans="5:40">
      <c r="E630" s="17" t="s">
        <v>1538</v>
      </c>
      <c r="F630" s="17" t="s">
        <v>1537</v>
      </c>
      <c r="AM630" s="17" t="s">
        <v>9674</v>
      </c>
      <c r="AN630" s="17">
        <v>12222</v>
      </c>
    </row>
    <row r="631" spans="5:40">
      <c r="E631" s="17" t="s">
        <v>1540</v>
      </c>
      <c r="F631" s="17" t="s">
        <v>1539</v>
      </c>
      <c r="AM631" s="17" t="s">
        <v>9675</v>
      </c>
      <c r="AN631" s="17">
        <v>12223</v>
      </c>
    </row>
    <row r="632" spans="5:40">
      <c r="E632" s="17" t="s">
        <v>1542</v>
      </c>
      <c r="F632" s="17" t="s">
        <v>1541</v>
      </c>
      <c r="AM632" s="17" t="s">
        <v>9676</v>
      </c>
      <c r="AN632" s="17">
        <v>12224</v>
      </c>
    </row>
    <row r="633" spans="5:40">
      <c r="E633" s="17" t="s">
        <v>1544</v>
      </c>
      <c r="F633" s="17" t="s">
        <v>1543</v>
      </c>
      <c r="AM633" s="17" t="s">
        <v>9677</v>
      </c>
      <c r="AN633" s="17">
        <v>12225</v>
      </c>
    </row>
    <row r="634" spans="5:40">
      <c r="E634" s="17" t="s">
        <v>1546</v>
      </c>
      <c r="F634" s="17" t="s">
        <v>1545</v>
      </c>
      <c r="AM634" s="17" t="s">
        <v>9678</v>
      </c>
      <c r="AN634" s="17">
        <v>12226</v>
      </c>
    </row>
    <row r="635" spans="5:40">
      <c r="E635" s="17" t="s">
        <v>1548</v>
      </c>
      <c r="F635" s="17" t="s">
        <v>1547</v>
      </c>
      <c r="AM635" s="17" t="s">
        <v>9679</v>
      </c>
      <c r="AN635" s="17">
        <v>12227</v>
      </c>
    </row>
    <row r="636" spans="5:40">
      <c r="E636" s="17" t="s">
        <v>1550</v>
      </c>
      <c r="F636" s="17" t="s">
        <v>1549</v>
      </c>
      <c r="AM636" s="17" t="s">
        <v>9680</v>
      </c>
      <c r="AN636" s="17">
        <v>12228</v>
      </c>
    </row>
    <row r="637" spans="5:40">
      <c r="E637" s="17" t="s">
        <v>1552</v>
      </c>
      <c r="F637" s="17" t="s">
        <v>1551</v>
      </c>
      <c r="AM637" s="17" t="s">
        <v>9681</v>
      </c>
      <c r="AN637" s="17">
        <v>12229</v>
      </c>
    </row>
    <row r="638" spans="5:40">
      <c r="E638" s="17" t="s">
        <v>1554</v>
      </c>
      <c r="F638" s="17" t="s">
        <v>1553</v>
      </c>
      <c r="AM638" s="17" t="s">
        <v>9682</v>
      </c>
      <c r="AN638" s="17">
        <v>12230</v>
      </c>
    </row>
    <row r="639" spans="5:40">
      <c r="E639" s="17" t="s">
        <v>1556</v>
      </c>
      <c r="F639" s="17" t="s">
        <v>1555</v>
      </c>
      <c r="AM639" s="17" t="s">
        <v>9683</v>
      </c>
      <c r="AN639" s="17">
        <v>12231</v>
      </c>
    </row>
    <row r="640" spans="5:40">
      <c r="E640" s="17" t="s">
        <v>1558</v>
      </c>
      <c r="F640" s="17" t="s">
        <v>1557</v>
      </c>
      <c r="AM640" s="17" t="s">
        <v>9684</v>
      </c>
      <c r="AN640" s="17">
        <v>12232</v>
      </c>
    </row>
    <row r="641" spans="5:40">
      <c r="E641" s="17" t="s">
        <v>1560</v>
      </c>
      <c r="F641" s="17" t="s">
        <v>1559</v>
      </c>
      <c r="AM641" s="17" t="s">
        <v>9685</v>
      </c>
      <c r="AN641" s="17">
        <v>12233</v>
      </c>
    </row>
    <row r="642" spans="5:40">
      <c r="E642" s="17" t="s">
        <v>1562</v>
      </c>
      <c r="F642" s="17" t="s">
        <v>1561</v>
      </c>
      <c r="AM642" s="17" t="s">
        <v>9686</v>
      </c>
      <c r="AN642" s="17">
        <v>12234</v>
      </c>
    </row>
    <row r="643" spans="5:40">
      <c r="E643" s="17" t="s">
        <v>1564</v>
      </c>
      <c r="F643" s="17" t="s">
        <v>1563</v>
      </c>
      <c r="AM643" s="17" t="s">
        <v>9687</v>
      </c>
      <c r="AN643" s="17">
        <v>12235</v>
      </c>
    </row>
    <row r="644" spans="5:40">
      <c r="E644" s="17" t="s">
        <v>1566</v>
      </c>
      <c r="F644" s="17" t="s">
        <v>1565</v>
      </c>
      <c r="AM644" s="17" t="s">
        <v>9688</v>
      </c>
      <c r="AN644" s="17">
        <v>12236</v>
      </c>
    </row>
    <row r="645" spans="5:40">
      <c r="E645" s="17" t="s">
        <v>1568</v>
      </c>
      <c r="F645" s="17" t="s">
        <v>1567</v>
      </c>
      <c r="AM645" s="17" t="s">
        <v>9689</v>
      </c>
      <c r="AN645" s="17">
        <v>12237</v>
      </c>
    </row>
    <row r="646" spans="5:40">
      <c r="E646" s="17" t="s">
        <v>1570</v>
      </c>
      <c r="F646" s="17" t="s">
        <v>1569</v>
      </c>
      <c r="AM646" s="17" t="s">
        <v>9690</v>
      </c>
      <c r="AN646" s="17">
        <v>12238</v>
      </c>
    </row>
    <row r="647" spans="5:40">
      <c r="E647" s="17" t="s">
        <v>1572</v>
      </c>
      <c r="F647" s="17" t="s">
        <v>1571</v>
      </c>
      <c r="AM647" s="17" t="s">
        <v>9691</v>
      </c>
      <c r="AN647" s="17">
        <v>12239</v>
      </c>
    </row>
    <row r="648" spans="5:40">
      <c r="E648" s="17" t="s">
        <v>1574</v>
      </c>
      <c r="F648" s="17" t="s">
        <v>1573</v>
      </c>
      <c r="AM648" s="17" t="s">
        <v>9692</v>
      </c>
      <c r="AN648" s="17">
        <v>12322</v>
      </c>
    </row>
    <row r="649" spans="5:40">
      <c r="E649" s="17" t="s">
        <v>1576</v>
      </c>
      <c r="F649" s="17" t="s">
        <v>1575</v>
      </c>
      <c r="AM649" s="17" t="s">
        <v>9693</v>
      </c>
      <c r="AN649" s="17">
        <v>12329</v>
      </c>
    </row>
    <row r="650" spans="5:40">
      <c r="E650" s="17" t="s">
        <v>1578</v>
      </c>
      <c r="F650" s="17" t="s">
        <v>1577</v>
      </c>
      <c r="AM650" s="17" t="s">
        <v>9694</v>
      </c>
      <c r="AN650" s="17">
        <v>12342</v>
      </c>
    </row>
    <row r="651" spans="5:40">
      <c r="E651" s="17" t="s">
        <v>1580</v>
      </c>
      <c r="F651" s="17" t="s">
        <v>1579</v>
      </c>
      <c r="AM651" s="17" t="s">
        <v>9695</v>
      </c>
      <c r="AN651" s="17">
        <v>12347</v>
      </c>
    </row>
    <row r="652" spans="5:40">
      <c r="E652" s="17" t="s">
        <v>1582</v>
      </c>
      <c r="F652" s="17" t="s">
        <v>1581</v>
      </c>
      <c r="AM652" s="17" t="s">
        <v>9696</v>
      </c>
      <c r="AN652" s="17">
        <v>12349</v>
      </c>
    </row>
    <row r="653" spans="5:40">
      <c r="E653" s="17" t="s">
        <v>1584</v>
      </c>
      <c r="F653" s="17" t="s">
        <v>1583</v>
      </c>
      <c r="AM653" s="17" t="s">
        <v>9697</v>
      </c>
      <c r="AN653" s="17">
        <v>12403</v>
      </c>
    </row>
    <row r="654" spans="5:40">
      <c r="E654" s="17" t="s">
        <v>1586</v>
      </c>
      <c r="F654" s="17" t="s">
        <v>1585</v>
      </c>
      <c r="AM654" s="17" t="s">
        <v>9698</v>
      </c>
      <c r="AN654" s="17">
        <v>12409</v>
      </c>
    </row>
    <row r="655" spans="5:40">
      <c r="E655" s="17" t="s">
        <v>1588</v>
      </c>
      <c r="F655" s="17" t="s">
        <v>1587</v>
      </c>
      <c r="AM655" s="17" t="s">
        <v>9699</v>
      </c>
      <c r="AN655" s="17">
        <v>12410</v>
      </c>
    </row>
    <row r="656" spans="5:40">
      <c r="E656" s="17" t="s">
        <v>1590</v>
      </c>
      <c r="F656" s="17" t="s">
        <v>1589</v>
      </c>
      <c r="AM656" s="17" t="s">
        <v>9700</v>
      </c>
      <c r="AN656" s="17">
        <v>12421</v>
      </c>
    </row>
    <row r="657" spans="5:40">
      <c r="E657" s="17" t="s">
        <v>1592</v>
      </c>
      <c r="F657" s="17" t="s">
        <v>1591</v>
      </c>
      <c r="AM657" s="17" t="s">
        <v>9701</v>
      </c>
      <c r="AN657" s="17">
        <v>12422</v>
      </c>
    </row>
    <row r="658" spans="5:40">
      <c r="E658" s="17" t="s">
        <v>1594</v>
      </c>
      <c r="F658" s="17" t="s">
        <v>1593</v>
      </c>
      <c r="AM658" s="17" t="s">
        <v>9702</v>
      </c>
      <c r="AN658" s="17">
        <v>12423</v>
      </c>
    </row>
    <row r="659" spans="5:40">
      <c r="E659" s="17" t="s">
        <v>1596</v>
      </c>
      <c r="F659" s="17" t="s">
        <v>1595</v>
      </c>
      <c r="AM659" s="17" t="s">
        <v>9703</v>
      </c>
      <c r="AN659" s="17">
        <v>12424</v>
      </c>
    </row>
    <row r="660" spans="5:40">
      <c r="E660" s="17" t="s">
        <v>1598</v>
      </c>
      <c r="F660" s="17" t="s">
        <v>1597</v>
      </c>
      <c r="AM660" s="17" t="s">
        <v>9704</v>
      </c>
      <c r="AN660" s="17">
        <v>12426</v>
      </c>
    </row>
    <row r="661" spans="5:40">
      <c r="E661" s="17" t="s">
        <v>1600</v>
      </c>
      <c r="F661" s="17" t="s">
        <v>1599</v>
      </c>
      <c r="AM661" s="17" t="s">
        <v>9705</v>
      </c>
      <c r="AN661" s="17">
        <v>12427</v>
      </c>
    </row>
    <row r="662" spans="5:40">
      <c r="E662" s="17" t="s">
        <v>1602</v>
      </c>
      <c r="F662" s="17" t="s">
        <v>1601</v>
      </c>
      <c r="AM662" s="17" t="s">
        <v>9706</v>
      </c>
      <c r="AN662" s="17">
        <v>12441</v>
      </c>
    </row>
    <row r="663" spans="5:40">
      <c r="E663" s="17" t="s">
        <v>1604</v>
      </c>
      <c r="F663" s="17" t="s">
        <v>1603</v>
      </c>
      <c r="AM663" s="17" t="s">
        <v>9707</v>
      </c>
      <c r="AN663" s="17">
        <v>12443</v>
      </c>
    </row>
    <row r="664" spans="5:40">
      <c r="E664" s="17" t="s">
        <v>1606</v>
      </c>
      <c r="F664" s="17" t="s">
        <v>1605</v>
      </c>
      <c r="AM664" s="17" t="s">
        <v>9708</v>
      </c>
      <c r="AN664" s="17">
        <v>12463</v>
      </c>
    </row>
    <row r="665" spans="5:40">
      <c r="E665" s="17" t="s">
        <v>1608</v>
      </c>
      <c r="F665" s="17" t="s">
        <v>1607</v>
      </c>
      <c r="AM665" s="17" t="s">
        <v>9709</v>
      </c>
      <c r="AN665" s="17">
        <v>13101</v>
      </c>
    </row>
    <row r="666" spans="5:40">
      <c r="E666" s="17" t="s">
        <v>1610</v>
      </c>
      <c r="F666" s="17" t="s">
        <v>1609</v>
      </c>
      <c r="AM666" s="17" t="s">
        <v>9710</v>
      </c>
      <c r="AN666" s="17">
        <v>13102</v>
      </c>
    </row>
    <row r="667" spans="5:40">
      <c r="E667" s="17" t="s">
        <v>1612</v>
      </c>
      <c r="F667" s="17" t="s">
        <v>1611</v>
      </c>
      <c r="AM667" s="17" t="s">
        <v>9711</v>
      </c>
      <c r="AN667" s="17">
        <v>13103</v>
      </c>
    </row>
    <row r="668" spans="5:40">
      <c r="E668" s="17" t="s">
        <v>1614</v>
      </c>
      <c r="F668" s="17" t="s">
        <v>1613</v>
      </c>
      <c r="AM668" s="17" t="s">
        <v>9712</v>
      </c>
      <c r="AN668" s="17">
        <v>13104</v>
      </c>
    </row>
    <row r="669" spans="5:40">
      <c r="E669" s="17" t="s">
        <v>1616</v>
      </c>
      <c r="F669" s="17" t="s">
        <v>1615</v>
      </c>
      <c r="AM669" s="17" t="s">
        <v>9713</v>
      </c>
      <c r="AN669" s="17">
        <v>13105</v>
      </c>
    </row>
    <row r="670" spans="5:40">
      <c r="E670" s="17" t="s">
        <v>1618</v>
      </c>
      <c r="F670" s="17" t="s">
        <v>1617</v>
      </c>
      <c r="AM670" s="17" t="s">
        <v>9714</v>
      </c>
      <c r="AN670" s="17">
        <v>13106</v>
      </c>
    </row>
    <row r="671" spans="5:40">
      <c r="E671" s="17" t="s">
        <v>1620</v>
      </c>
      <c r="F671" s="17" t="s">
        <v>1619</v>
      </c>
      <c r="AM671" s="17" t="s">
        <v>9715</v>
      </c>
      <c r="AN671" s="17">
        <v>13107</v>
      </c>
    </row>
    <row r="672" spans="5:40">
      <c r="E672" s="17" t="s">
        <v>1622</v>
      </c>
      <c r="F672" s="17" t="s">
        <v>1621</v>
      </c>
      <c r="AM672" s="17" t="s">
        <v>9716</v>
      </c>
      <c r="AN672" s="17">
        <v>13108</v>
      </c>
    </row>
    <row r="673" spans="5:40">
      <c r="E673" s="17" t="s">
        <v>1624</v>
      </c>
      <c r="F673" s="17" t="s">
        <v>1623</v>
      </c>
      <c r="AM673" s="17" t="s">
        <v>9717</v>
      </c>
      <c r="AN673" s="17">
        <v>13109</v>
      </c>
    </row>
    <row r="674" spans="5:40">
      <c r="E674" s="17" t="s">
        <v>1626</v>
      </c>
      <c r="F674" s="17" t="s">
        <v>1625</v>
      </c>
      <c r="AM674" s="17" t="s">
        <v>9718</v>
      </c>
      <c r="AN674" s="17">
        <v>13110</v>
      </c>
    </row>
    <row r="675" spans="5:40">
      <c r="E675" s="17" t="s">
        <v>1628</v>
      </c>
      <c r="F675" s="17" t="s">
        <v>1627</v>
      </c>
      <c r="AM675" s="17" t="s">
        <v>9719</v>
      </c>
      <c r="AN675" s="17">
        <v>13111</v>
      </c>
    </row>
    <row r="676" spans="5:40">
      <c r="E676" s="17" t="s">
        <v>1630</v>
      </c>
      <c r="F676" s="17" t="s">
        <v>1629</v>
      </c>
      <c r="AM676" s="17" t="s">
        <v>9720</v>
      </c>
      <c r="AN676" s="17">
        <v>13112</v>
      </c>
    </row>
    <row r="677" spans="5:40">
      <c r="E677" s="17" t="s">
        <v>1632</v>
      </c>
      <c r="F677" s="17" t="s">
        <v>1631</v>
      </c>
      <c r="AM677" s="17" t="s">
        <v>9721</v>
      </c>
      <c r="AN677" s="17">
        <v>13113</v>
      </c>
    </row>
    <row r="678" spans="5:40">
      <c r="E678" s="17" t="s">
        <v>1634</v>
      </c>
      <c r="F678" s="17" t="s">
        <v>1633</v>
      </c>
      <c r="AM678" s="17" t="s">
        <v>9722</v>
      </c>
      <c r="AN678" s="17">
        <v>13114</v>
      </c>
    </row>
    <row r="679" spans="5:40">
      <c r="E679" s="17" t="s">
        <v>1636</v>
      </c>
      <c r="F679" s="17" t="s">
        <v>1635</v>
      </c>
      <c r="AM679" s="17" t="s">
        <v>9723</v>
      </c>
      <c r="AN679" s="17">
        <v>13115</v>
      </c>
    </row>
    <row r="680" spans="5:40">
      <c r="E680" s="17" t="s">
        <v>1638</v>
      </c>
      <c r="F680" s="17" t="s">
        <v>1637</v>
      </c>
      <c r="AM680" s="17" t="s">
        <v>9724</v>
      </c>
      <c r="AN680" s="17">
        <v>13116</v>
      </c>
    </row>
    <row r="681" spans="5:40">
      <c r="E681" s="17" t="s">
        <v>1640</v>
      </c>
      <c r="F681" s="17" t="s">
        <v>1639</v>
      </c>
      <c r="AM681" s="17" t="s">
        <v>9725</v>
      </c>
      <c r="AN681" s="17">
        <v>13117</v>
      </c>
    </row>
    <row r="682" spans="5:40">
      <c r="E682" s="17" t="s">
        <v>1642</v>
      </c>
      <c r="F682" s="17" t="s">
        <v>1641</v>
      </c>
      <c r="AM682" s="17" t="s">
        <v>9726</v>
      </c>
      <c r="AN682" s="17">
        <v>13118</v>
      </c>
    </row>
    <row r="683" spans="5:40">
      <c r="E683" s="17" t="s">
        <v>1644</v>
      </c>
      <c r="F683" s="17" t="s">
        <v>1643</v>
      </c>
      <c r="AM683" s="17" t="s">
        <v>9727</v>
      </c>
      <c r="AN683" s="17">
        <v>13119</v>
      </c>
    </row>
    <row r="684" spans="5:40">
      <c r="E684" s="17" t="s">
        <v>1646</v>
      </c>
      <c r="F684" s="17" t="s">
        <v>1645</v>
      </c>
      <c r="AM684" s="17" t="s">
        <v>9728</v>
      </c>
      <c r="AN684" s="17">
        <v>13120</v>
      </c>
    </row>
    <row r="685" spans="5:40">
      <c r="E685" s="17" t="s">
        <v>1648</v>
      </c>
      <c r="F685" s="17" t="s">
        <v>1647</v>
      </c>
      <c r="AM685" s="17" t="s">
        <v>9729</v>
      </c>
      <c r="AN685" s="17">
        <v>13121</v>
      </c>
    </row>
    <row r="686" spans="5:40">
      <c r="E686" s="17" t="s">
        <v>1650</v>
      </c>
      <c r="F686" s="17" t="s">
        <v>1649</v>
      </c>
      <c r="AM686" s="17" t="s">
        <v>9730</v>
      </c>
      <c r="AN686" s="17">
        <v>13122</v>
      </c>
    </row>
    <row r="687" spans="5:40">
      <c r="E687" s="17" t="s">
        <v>1652</v>
      </c>
      <c r="F687" s="17" t="s">
        <v>1651</v>
      </c>
      <c r="AM687" s="17" t="s">
        <v>9731</v>
      </c>
      <c r="AN687" s="17">
        <v>13123</v>
      </c>
    </row>
    <row r="688" spans="5:40">
      <c r="E688" s="17" t="s">
        <v>1654</v>
      </c>
      <c r="F688" s="17" t="s">
        <v>1653</v>
      </c>
      <c r="AM688" s="17" t="s">
        <v>9732</v>
      </c>
      <c r="AN688" s="17">
        <v>13201</v>
      </c>
    </row>
    <row r="689" spans="5:40">
      <c r="E689" s="17" t="s">
        <v>1656</v>
      </c>
      <c r="F689" s="17" t="s">
        <v>1655</v>
      </c>
      <c r="AM689" s="17" t="s">
        <v>9733</v>
      </c>
      <c r="AN689" s="17">
        <v>13202</v>
      </c>
    </row>
    <row r="690" spans="5:40">
      <c r="E690" s="17" t="s">
        <v>1658</v>
      </c>
      <c r="F690" s="17" t="s">
        <v>1657</v>
      </c>
      <c r="AM690" s="17" t="s">
        <v>9734</v>
      </c>
      <c r="AN690" s="17">
        <v>13203</v>
      </c>
    </row>
    <row r="691" spans="5:40">
      <c r="E691" s="17" t="s">
        <v>1660</v>
      </c>
      <c r="F691" s="17" t="s">
        <v>1659</v>
      </c>
      <c r="AM691" s="17" t="s">
        <v>9735</v>
      </c>
      <c r="AN691" s="17">
        <v>13204</v>
      </c>
    </row>
    <row r="692" spans="5:40">
      <c r="E692" s="17" t="s">
        <v>1662</v>
      </c>
      <c r="F692" s="17" t="s">
        <v>1661</v>
      </c>
      <c r="AM692" s="17" t="s">
        <v>9736</v>
      </c>
      <c r="AN692" s="17">
        <v>13205</v>
      </c>
    </row>
    <row r="693" spans="5:40">
      <c r="E693" s="17" t="s">
        <v>1664</v>
      </c>
      <c r="F693" s="17" t="s">
        <v>1663</v>
      </c>
      <c r="AM693" s="17" t="s">
        <v>9737</v>
      </c>
      <c r="AN693" s="17">
        <v>13206</v>
      </c>
    </row>
    <row r="694" spans="5:40">
      <c r="E694" s="17" t="s">
        <v>1666</v>
      </c>
      <c r="F694" s="17" t="s">
        <v>1665</v>
      </c>
      <c r="AM694" s="17" t="s">
        <v>9738</v>
      </c>
      <c r="AN694" s="17">
        <v>13207</v>
      </c>
    </row>
    <row r="695" spans="5:40">
      <c r="E695" s="17" t="s">
        <v>1668</v>
      </c>
      <c r="F695" s="17" t="s">
        <v>1667</v>
      </c>
      <c r="AM695" s="17" t="s">
        <v>9739</v>
      </c>
      <c r="AN695" s="17">
        <v>13208</v>
      </c>
    </row>
    <row r="696" spans="5:40">
      <c r="E696" s="17" t="s">
        <v>1670</v>
      </c>
      <c r="F696" s="17" t="s">
        <v>1669</v>
      </c>
      <c r="AM696" s="17" t="s">
        <v>9740</v>
      </c>
      <c r="AN696" s="17">
        <v>13209</v>
      </c>
    </row>
    <row r="697" spans="5:40">
      <c r="E697" s="17" t="s">
        <v>1672</v>
      </c>
      <c r="F697" s="17" t="s">
        <v>1671</v>
      </c>
      <c r="AM697" s="17" t="s">
        <v>9741</v>
      </c>
      <c r="AN697" s="17">
        <v>13210</v>
      </c>
    </row>
    <row r="698" spans="5:40">
      <c r="E698" s="17" t="s">
        <v>1674</v>
      </c>
      <c r="F698" s="17" t="s">
        <v>1673</v>
      </c>
      <c r="AM698" s="17" t="s">
        <v>9742</v>
      </c>
      <c r="AN698" s="17">
        <v>13211</v>
      </c>
    </row>
    <row r="699" spans="5:40">
      <c r="E699" s="17" t="s">
        <v>1676</v>
      </c>
      <c r="F699" s="17" t="s">
        <v>1675</v>
      </c>
      <c r="AM699" s="17" t="s">
        <v>9743</v>
      </c>
      <c r="AN699" s="17">
        <v>13212</v>
      </c>
    </row>
    <row r="700" spans="5:40">
      <c r="E700" s="17" t="s">
        <v>1678</v>
      </c>
      <c r="F700" s="17" t="s">
        <v>1677</v>
      </c>
      <c r="AM700" s="17" t="s">
        <v>9744</v>
      </c>
      <c r="AN700" s="17">
        <v>13213</v>
      </c>
    </row>
    <row r="701" spans="5:40">
      <c r="E701" s="17" t="s">
        <v>1680</v>
      </c>
      <c r="F701" s="17" t="s">
        <v>1679</v>
      </c>
      <c r="AM701" s="17" t="s">
        <v>9745</v>
      </c>
      <c r="AN701" s="17">
        <v>13214</v>
      </c>
    </row>
    <row r="702" spans="5:40">
      <c r="E702" s="17" t="s">
        <v>1682</v>
      </c>
      <c r="F702" s="17" t="s">
        <v>1681</v>
      </c>
      <c r="AM702" s="17" t="s">
        <v>9746</v>
      </c>
      <c r="AN702" s="17">
        <v>13215</v>
      </c>
    </row>
    <row r="703" spans="5:40">
      <c r="E703" s="17" t="s">
        <v>1684</v>
      </c>
      <c r="F703" s="17" t="s">
        <v>1683</v>
      </c>
      <c r="AM703" s="17" t="s">
        <v>9747</v>
      </c>
      <c r="AN703" s="17">
        <v>13218</v>
      </c>
    </row>
    <row r="704" spans="5:40">
      <c r="E704" s="17" t="s">
        <v>1686</v>
      </c>
      <c r="F704" s="17" t="s">
        <v>1685</v>
      </c>
      <c r="AM704" s="17" t="s">
        <v>9748</v>
      </c>
      <c r="AN704" s="17">
        <v>13219</v>
      </c>
    </row>
    <row r="705" spans="5:40">
      <c r="E705" s="17" t="s">
        <v>1688</v>
      </c>
      <c r="F705" s="17" t="s">
        <v>1687</v>
      </c>
      <c r="AM705" s="17" t="s">
        <v>9749</v>
      </c>
      <c r="AN705" s="17">
        <v>13220</v>
      </c>
    </row>
    <row r="706" spans="5:40">
      <c r="E706" s="17" t="s">
        <v>1690</v>
      </c>
      <c r="F706" s="17" t="s">
        <v>1689</v>
      </c>
      <c r="AM706" s="17" t="s">
        <v>9750</v>
      </c>
      <c r="AN706" s="17">
        <v>13221</v>
      </c>
    </row>
    <row r="707" spans="5:40">
      <c r="E707" s="17" t="s">
        <v>1692</v>
      </c>
      <c r="F707" s="17" t="s">
        <v>1691</v>
      </c>
      <c r="AM707" s="17" t="s">
        <v>9751</v>
      </c>
      <c r="AN707" s="17">
        <v>13222</v>
      </c>
    </row>
    <row r="708" spans="5:40">
      <c r="E708" s="17" t="s">
        <v>1694</v>
      </c>
      <c r="F708" s="17" t="s">
        <v>1693</v>
      </c>
      <c r="AM708" s="17" t="s">
        <v>9752</v>
      </c>
      <c r="AN708" s="17">
        <v>13223</v>
      </c>
    </row>
    <row r="709" spans="5:40">
      <c r="E709" s="17" t="s">
        <v>1696</v>
      </c>
      <c r="F709" s="17" t="s">
        <v>1695</v>
      </c>
      <c r="AM709" s="17" t="s">
        <v>9753</v>
      </c>
      <c r="AN709" s="17">
        <v>13224</v>
      </c>
    </row>
    <row r="710" spans="5:40">
      <c r="E710" s="17" t="s">
        <v>1698</v>
      </c>
      <c r="F710" s="17" t="s">
        <v>1697</v>
      </c>
      <c r="AM710" s="17" t="s">
        <v>9754</v>
      </c>
      <c r="AN710" s="17">
        <v>13225</v>
      </c>
    </row>
    <row r="711" spans="5:40">
      <c r="E711" s="17" t="s">
        <v>1700</v>
      </c>
      <c r="F711" s="17" t="s">
        <v>1699</v>
      </c>
      <c r="AM711" s="17" t="s">
        <v>9755</v>
      </c>
      <c r="AN711" s="17">
        <v>13227</v>
      </c>
    </row>
    <row r="712" spans="5:40">
      <c r="E712" s="17" t="s">
        <v>1702</v>
      </c>
      <c r="F712" s="17" t="s">
        <v>1701</v>
      </c>
      <c r="AM712" s="17" t="s">
        <v>9756</v>
      </c>
      <c r="AN712" s="17">
        <v>13228</v>
      </c>
    </row>
    <row r="713" spans="5:40">
      <c r="E713" s="17" t="s">
        <v>1704</v>
      </c>
      <c r="F713" s="17" t="s">
        <v>1703</v>
      </c>
      <c r="AM713" s="17" t="s">
        <v>9757</v>
      </c>
      <c r="AN713" s="17">
        <v>13229</v>
      </c>
    </row>
    <row r="714" spans="5:40">
      <c r="E714" s="17" t="s">
        <v>1706</v>
      </c>
      <c r="F714" s="17" t="s">
        <v>1705</v>
      </c>
      <c r="AM714" s="17" t="s">
        <v>9758</v>
      </c>
      <c r="AN714" s="17">
        <v>13303</v>
      </c>
    </row>
    <row r="715" spans="5:40">
      <c r="E715" s="17" t="s">
        <v>1708</v>
      </c>
      <c r="F715" s="17" t="s">
        <v>1707</v>
      </c>
      <c r="AM715" s="17" t="s">
        <v>9759</v>
      </c>
      <c r="AN715" s="17">
        <v>13305</v>
      </c>
    </row>
    <row r="716" spans="5:40">
      <c r="E716" s="17" t="s">
        <v>1710</v>
      </c>
      <c r="F716" s="17" t="s">
        <v>1709</v>
      </c>
      <c r="AM716" s="17" t="s">
        <v>9760</v>
      </c>
      <c r="AN716" s="17">
        <v>13307</v>
      </c>
    </row>
    <row r="717" spans="5:40">
      <c r="E717" s="17" t="s">
        <v>1712</v>
      </c>
      <c r="F717" s="17" t="s">
        <v>1711</v>
      </c>
      <c r="AM717" s="17" t="s">
        <v>9761</v>
      </c>
      <c r="AN717" s="17">
        <v>13308</v>
      </c>
    </row>
    <row r="718" spans="5:40">
      <c r="E718" s="17" t="s">
        <v>1714</v>
      </c>
      <c r="F718" s="17" t="s">
        <v>1713</v>
      </c>
      <c r="AM718" s="17" t="s">
        <v>9762</v>
      </c>
      <c r="AN718" s="17">
        <v>13361</v>
      </c>
    </row>
    <row r="719" spans="5:40">
      <c r="E719" s="17" t="s">
        <v>1716</v>
      </c>
      <c r="F719" s="17" t="s">
        <v>1715</v>
      </c>
      <c r="AM719" s="17" t="s">
        <v>9763</v>
      </c>
      <c r="AN719" s="17">
        <v>13362</v>
      </c>
    </row>
    <row r="720" spans="5:40">
      <c r="E720" s="17" t="s">
        <v>1718</v>
      </c>
      <c r="F720" s="17" t="s">
        <v>1717</v>
      </c>
      <c r="AM720" s="17" t="s">
        <v>9764</v>
      </c>
      <c r="AN720" s="17">
        <v>13363</v>
      </c>
    </row>
    <row r="721" spans="5:40">
      <c r="E721" s="17" t="s">
        <v>1720</v>
      </c>
      <c r="F721" s="17" t="s">
        <v>1719</v>
      </c>
      <c r="AM721" s="17" t="s">
        <v>9765</v>
      </c>
      <c r="AN721" s="17">
        <v>13364</v>
      </c>
    </row>
    <row r="722" spans="5:40">
      <c r="E722" s="17" t="s">
        <v>1722</v>
      </c>
      <c r="F722" s="17" t="s">
        <v>1721</v>
      </c>
      <c r="AM722" s="17" t="s">
        <v>9766</v>
      </c>
      <c r="AN722" s="17">
        <v>13381</v>
      </c>
    </row>
    <row r="723" spans="5:40">
      <c r="E723" s="17" t="s">
        <v>1724</v>
      </c>
      <c r="F723" s="17" t="s">
        <v>1723</v>
      </c>
      <c r="AM723" s="17" t="s">
        <v>9767</v>
      </c>
      <c r="AN723" s="17">
        <v>13382</v>
      </c>
    </row>
    <row r="724" spans="5:40">
      <c r="E724" s="17" t="s">
        <v>1726</v>
      </c>
      <c r="F724" s="17" t="s">
        <v>1725</v>
      </c>
      <c r="AM724" s="17" t="s">
        <v>9768</v>
      </c>
      <c r="AN724" s="17">
        <v>13401</v>
      </c>
    </row>
    <row r="725" spans="5:40">
      <c r="E725" s="17" t="s">
        <v>1728</v>
      </c>
      <c r="F725" s="17" t="s">
        <v>1727</v>
      </c>
      <c r="AM725" s="17" t="s">
        <v>9769</v>
      </c>
      <c r="AN725" s="17">
        <v>13402</v>
      </c>
    </row>
    <row r="726" spans="5:40">
      <c r="E726" s="17" t="s">
        <v>1730</v>
      </c>
      <c r="F726" s="17" t="s">
        <v>1729</v>
      </c>
      <c r="AM726" s="17" t="s">
        <v>9770</v>
      </c>
      <c r="AN726" s="17">
        <v>13421</v>
      </c>
    </row>
    <row r="727" spans="5:40">
      <c r="E727" s="17" t="s">
        <v>1732</v>
      </c>
      <c r="F727" s="17" t="s">
        <v>1731</v>
      </c>
      <c r="AM727" s="17" t="s">
        <v>9771</v>
      </c>
      <c r="AN727" s="17">
        <v>14101</v>
      </c>
    </row>
    <row r="728" spans="5:40">
      <c r="E728" s="17" t="s">
        <v>1734</v>
      </c>
      <c r="F728" s="17" t="s">
        <v>1733</v>
      </c>
      <c r="AM728" s="17" t="s">
        <v>9772</v>
      </c>
      <c r="AN728" s="17">
        <v>14102</v>
      </c>
    </row>
    <row r="729" spans="5:40">
      <c r="E729" s="17" t="s">
        <v>1736</v>
      </c>
      <c r="F729" s="17" t="s">
        <v>1735</v>
      </c>
      <c r="AM729" s="17" t="s">
        <v>9773</v>
      </c>
      <c r="AN729" s="17">
        <v>14103</v>
      </c>
    </row>
    <row r="730" spans="5:40">
      <c r="E730" s="17" t="s">
        <v>1738</v>
      </c>
      <c r="F730" s="17" t="s">
        <v>1737</v>
      </c>
      <c r="AM730" s="17" t="s">
        <v>9774</v>
      </c>
      <c r="AN730" s="17">
        <v>14104</v>
      </c>
    </row>
    <row r="731" spans="5:40">
      <c r="E731" s="17" t="s">
        <v>1740</v>
      </c>
      <c r="F731" s="17" t="s">
        <v>1739</v>
      </c>
      <c r="AM731" s="17" t="s">
        <v>9775</v>
      </c>
      <c r="AN731" s="17">
        <v>14105</v>
      </c>
    </row>
    <row r="732" spans="5:40">
      <c r="E732" s="17" t="s">
        <v>1742</v>
      </c>
      <c r="F732" s="17" t="s">
        <v>1741</v>
      </c>
      <c r="AM732" s="17" t="s">
        <v>9776</v>
      </c>
      <c r="AN732" s="17">
        <v>14106</v>
      </c>
    </row>
    <row r="733" spans="5:40">
      <c r="E733" s="17" t="s">
        <v>1744</v>
      </c>
      <c r="F733" s="17" t="s">
        <v>1743</v>
      </c>
      <c r="AM733" s="17" t="s">
        <v>9777</v>
      </c>
      <c r="AN733" s="17">
        <v>14107</v>
      </c>
    </row>
    <row r="734" spans="5:40">
      <c r="E734" s="17" t="s">
        <v>1746</v>
      </c>
      <c r="F734" s="17" t="s">
        <v>1745</v>
      </c>
      <c r="AM734" s="17" t="s">
        <v>9778</v>
      </c>
      <c r="AN734" s="17">
        <v>14108</v>
      </c>
    </row>
    <row r="735" spans="5:40">
      <c r="E735" s="17" t="s">
        <v>1748</v>
      </c>
      <c r="F735" s="17" t="s">
        <v>1747</v>
      </c>
      <c r="AM735" s="17" t="s">
        <v>9779</v>
      </c>
      <c r="AN735" s="17">
        <v>14109</v>
      </c>
    </row>
    <row r="736" spans="5:40">
      <c r="E736" s="17" t="s">
        <v>1750</v>
      </c>
      <c r="F736" s="17" t="s">
        <v>1749</v>
      </c>
      <c r="AM736" s="17" t="s">
        <v>9780</v>
      </c>
      <c r="AN736" s="17">
        <v>14110</v>
      </c>
    </row>
    <row r="737" spans="5:40">
      <c r="E737" s="17" t="s">
        <v>1752</v>
      </c>
      <c r="F737" s="17" t="s">
        <v>1751</v>
      </c>
      <c r="AM737" s="17" t="s">
        <v>9781</v>
      </c>
      <c r="AN737" s="17">
        <v>14111</v>
      </c>
    </row>
    <row r="738" spans="5:40">
      <c r="E738" s="17" t="s">
        <v>1754</v>
      </c>
      <c r="F738" s="17" t="s">
        <v>1753</v>
      </c>
      <c r="AM738" s="17" t="s">
        <v>9782</v>
      </c>
      <c r="AN738" s="17">
        <v>14112</v>
      </c>
    </row>
    <row r="739" spans="5:40">
      <c r="E739" s="17" t="s">
        <v>1756</v>
      </c>
      <c r="F739" s="17" t="s">
        <v>1755</v>
      </c>
      <c r="AM739" s="17" t="s">
        <v>9783</v>
      </c>
      <c r="AN739" s="17">
        <v>14113</v>
      </c>
    </row>
    <row r="740" spans="5:40">
      <c r="E740" s="17" t="s">
        <v>1758</v>
      </c>
      <c r="F740" s="17" t="s">
        <v>1757</v>
      </c>
      <c r="AM740" s="17" t="s">
        <v>9784</v>
      </c>
      <c r="AN740" s="17">
        <v>14114</v>
      </c>
    </row>
    <row r="741" spans="5:40">
      <c r="E741" s="17" t="s">
        <v>1760</v>
      </c>
      <c r="F741" s="17" t="s">
        <v>1759</v>
      </c>
      <c r="AM741" s="17" t="s">
        <v>9785</v>
      </c>
      <c r="AN741" s="17">
        <v>14115</v>
      </c>
    </row>
    <row r="742" spans="5:40">
      <c r="E742" s="17" t="s">
        <v>1762</v>
      </c>
      <c r="F742" s="17" t="s">
        <v>1761</v>
      </c>
      <c r="AM742" s="17" t="s">
        <v>9786</v>
      </c>
      <c r="AN742" s="17">
        <v>14116</v>
      </c>
    </row>
    <row r="743" spans="5:40">
      <c r="E743" s="17" t="s">
        <v>1764</v>
      </c>
      <c r="F743" s="17" t="s">
        <v>1763</v>
      </c>
      <c r="AM743" s="17" t="s">
        <v>9787</v>
      </c>
      <c r="AN743" s="17">
        <v>14117</v>
      </c>
    </row>
    <row r="744" spans="5:40">
      <c r="E744" s="17" t="s">
        <v>1766</v>
      </c>
      <c r="F744" s="17" t="s">
        <v>1765</v>
      </c>
      <c r="AM744" s="17" t="s">
        <v>9788</v>
      </c>
      <c r="AN744" s="17">
        <v>14118</v>
      </c>
    </row>
    <row r="745" spans="5:40">
      <c r="E745" s="17" t="s">
        <v>1768</v>
      </c>
      <c r="F745" s="17" t="s">
        <v>1767</v>
      </c>
      <c r="AM745" s="17" t="s">
        <v>9789</v>
      </c>
      <c r="AN745" s="17">
        <v>14131</v>
      </c>
    </row>
    <row r="746" spans="5:40">
      <c r="E746" s="17" t="s">
        <v>1770</v>
      </c>
      <c r="F746" s="17" t="s">
        <v>1769</v>
      </c>
      <c r="AM746" s="17" t="s">
        <v>9790</v>
      </c>
      <c r="AN746" s="17">
        <v>14132</v>
      </c>
    </row>
    <row r="747" spans="5:40">
      <c r="E747" s="17" t="s">
        <v>1772</v>
      </c>
      <c r="F747" s="17" t="s">
        <v>1771</v>
      </c>
      <c r="AM747" s="17" t="s">
        <v>9791</v>
      </c>
      <c r="AN747" s="17">
        <v>14133</v>
      </c>
    </row>
    <row r="748" spans="5:40">
      <c r="E748" s="17" t="s">
        <v>1774</v>
      </c>
      <c r="F748" s="17" t="s">
        <v>1773</v>
      </c>
      <c r="AM748" s="17" t="s">
        <v>9792</v>
      </c>
      <c r="AN748" s="17">
        <v>14134</v>
      </c>
    </row>
    <row r="749" spans="5:40">
      <c r="E749" s="17" t="s">
        <v>1776</v>
      </c>
      <c r="F749" s="17" t="s">
        <v>1775</v>
      </c>
      <c r="AM749" s="17" t="s">
        <v>9793</v>
      </c>
      <c r="AN749" s="17">
        <v>14135</v>
      </c>
    </row>
    <row r="750" spans="5:40">
      <c r="E750" s="17" t="s">
        <v>1778</v>
      </c>
      <c r="F750" s="17" t="s">
        <v>1777</v>
      </c>
      <c r="AM750" s="17" t="s">
        <v>9794</v>
      </c>
      <c r="AN750" s="17">
        <v>14136</v>
      </c>
    </row>
    <row r="751" spans="5:40">
      <c r="E751" s="17" t="s">
        <v>1780</v>
      </c>
      <c r="F751" s="17" t="s">
        <v>1779</v>
      </c>
      <c r="AM751" s="17" t="s">
        <v>9795</v>
      </c>
      <c r="AN751" s="17">
        <v>14137</v>
      </c>
    </row>
    <row r="752" spans="5:40">
      <c r="E752" s="17" t="s">
        <v>1782</v>
      </c>
      <c r="F752" s="17" t="s">
        <v>1781</v>
      </c>
      <c r="AM752" s="17" t="s">
        <v>9796</v>
      </c>
      <c r="AN752" s="17">
        <v>14151</v>
      </c>
    </row>
    <row r="753" spans="5:40">
      <c r="E753" s="17" t="s">
        <v>1784</v>
      </c>
      <c r="F753" s="17" t="s">
        <v>1783</v>
      </c>
      <c r="AM753" s="17" t="s">
        <v>9797</v>
      </c>
      <c r="AN753" s="17">
        <v>14152</v>
      </c>
    </row>
    <row r="754" spans="5:40">
      <c r="E754" s="17" t="s">
        <v>1786</v>
      </c>
      <c r="F754" s="17" t="s">
        <v>1785</v>
      </c>
      <c r="AM754" s="17" t="s">
        <v>9798</v>
      </c>
      <c r="AN754" s="17">
        <v>14153</v>
      </c>
    </row>
    <row r="755" spans="5:40">
      <c r="E755" s="17" t="s">
        <v>1788</v>
      </c>
      <c r="F755" s="17" t="s">
        <v>1787</v>
      </c>
      <c r="AM755" s="17" t="s">
        <v>9799</v>
      </c>
      <c r="AN755" s="17">
        <v>14201</v>
      </c>
    </row>
    <row r="756" spans="5:40">
      <c r="E756" s="17" t="s">
        <v>1790</v>
      </c>
      <c r="F756" s="17" t="s">
        <v>1789</v>
      </c>
      <c r="AM756" s="17" t="s">
        <v>9800</v>
      </c>
      <c r="AN756" s="17">
        <v>14203</v>
      </c>
    </row>
    <row r="757" spans="5:40">
      <c r="E757" s="17" t="s">
        <v>1792</v>
      </c>
      <c r="F757" s="17" t="s">
        <v>1791</v>
      </c>
      <c r="AM757" s="17" t="s">
        <v>9801</v>
      </c>
      <c r="AN757" s="17">
        <v>14204</v>
      </c>
    </row>
    <row r="758" spans="5:40">
      <c r="E758" s="17" t="s">
        <v>1794</v>
      </c>
      <c r="F758" s="17" t="s">
        <v>1793</v>
      </c>
      <c r="AM758" s="17" t="s">
        <v>9802</v>
      </c>
      <c r="AN758" s="17">
        <v>14205</v>
      </c>
    </row>
    <row r="759" spans="5:40">
      <c r="E759" s="17" t="s">
        <v>1796</v>
      </c>
      <c r="F759" s="17" t="s">
        <v>1795</v>
      </c>
      <c r="AM759" s="17" t="s">
        <v>9803</v>
      </c>
      <c r="AN759" s="17">
        <v>14206</v>
      </c>
    </row>
    <row r="760" spans="5:40">
      <c r="E760" s="17" t="s">
        <v>1798</v>
      </c>
      <c r="F760" s="17" t="s">
        <v>1797</v>
      </c>
      <c r="AM760" s="17" t="s">
        <v>9804</v>
      </c>
      <c r="AN760" s="17">
        <v>14207</v>
      </c>
    </row>
    <row r="761" spans="5:40">
      <c r="E761" s="17" t="s">
        <v>1800</v>
      </c>
      <c r="F761" s="17" t="s">
        <v>1799</v>
      </c>
      <c r="AM761" s="17" t="s">
        <v>9805</v>
      </c>
      <c r="AN761" s="17">
        <v>14208</v>
      </c>
    </row>
    <row r="762" spans="5:40">
      <c r="E762" s="17" t="s">
        <v>1802</v>
      </c>
      <c r="F762" s="17" t="s">
        <v>1801</v>
      </c>
      <c r="AM762" s="17" t="s">
        <v>9806</v>
      </c>
      <c r="AN762" s="17">
        <v>14210</v>
      </c>
    </row>
    <row r="763" spans="5:40">
      <c r="E763" s="17" t="s">
        <v>1804</v>
      </c>
      <c r="F763" s="17" t="s">
        <v>1803</v>
      </c>
      <c r="AM763" s="17" t="s">
        <v>9807</v>
      </c>
      <c r="AN763" s="17">
        <v>14211</v>
      </c>
    </row>
    <row r="764" spans="5:40">
      <c r="E764" s="17" t="s">
        <v>1806</v>
      </c>
      <c r="F764" s="17" t="s">
        <v>1805</v>
      </c>
      <c r="AM764" s="17" t="s">
        <v>9808</v>
      </c>
      <c r="AN764" s="17">
        <v>14212</v>
      </c>
    </row>
    <row r="765" spans="5:40">
      <c r="E765" s="17" t="s">
        <v>1808</v>
      </c>
      <c r="F765" s="17" t="s">
        <v>1807</v>
      </c>
      <c r="AM765" s="17" t="s">
        <v>9809</v>
      </c>
      <c r="AN765" s="17">
        <v>14213</v>
      </c>
    </row>
    <row r="766" spans="5:40">
      <c r="E766" s="17" t="s">
        <v>1810</v>
      </c>
      <c r="F766" s="17" t="s">
        <v>1809</v>
      </c>
      <c r="AM766" s="17" t="s">
        <v>9810</v>
      </c>
      <c r="AN766" s="17">
        <v>14214</v>
      </c>
    </row>
    <row r="767" spans="5:40">
      <c r="E767" s="17" t="s">
        <v>1812</v>
      </c>
      <c r="F767" s="17" t="s">
        <v>1811</v>
      </c>
      <c r="AM767" s="17" t="s">
        <v>9811</v>
      </c>
      <c r="AN767" s="17">
        <v>14215</v>
      </c>
    </row>
    <row r="768" spans="5:40">
      <c r="E768" s="17" t="s">
        <v>1814</v>
      </c>
      <c r="F768" s="17" t="s">
        <v>1813</v>
      </c>
      <c r="AM768" s="17" t="s">
        <v>9812</v>
      </c>
      <c r="AN768" s="17">
        <v>14216</v>
      </c>
    </row>
    <row r="769" spans="5:40">
      <c r="E769" s="17" t="s">
        <v>1816</v>
      </c>
      <c r="F769" s="17" t="s">
        <v>1815</v>
      </c>
      <c r="AM769" s="17" t="s">
        <v>9813</v>
      </c>
      <c r="AN769" s="17">
        <v>14217</v>
      </c>
    </row>
    <row r="770" spans="5:40">
      <c r="E770" s="17" t="s">
        <v>1818</v>
      </c>
      <c r="F770" s="17" t="s">
        <v>1817</v>
      </c>
      <c r="AM770" s="17" t="s">
        <v>9814</v>
      </c>
      <c r="AN770" s="17">
        <v>14218</v>
      </c>
    </row>
    <row r="771" spans="5:40">
      <c r="E771" s="17" t="s">
        <v>1820</v>
      </c>
      <c r="F771" s="17" t="s">
        <v>1819</v>
      </c>
      <c r="AM771" s="17" t="s">
        <v>9815</v>
      </c>
      <c r="AN771" s="17">
        <v>14301</v>
      </c>
    </row>
    <row r="772" spans="5:40">
      <c r="E772" s="17" t="s">
        <v>1822</v>
      </c>
      <c r="F772" s="17" t="s">
        <v>1821</v>
      </c>
      <c r="AM772" s="17" t="s">
        <v>9816</v>
      </c>
      <c r="AN772" s="17">
        <v>14321</v>
      </c>
    </row>
    <row r="773" spans="5:40">
      <c r="E773" s="17" t="s">
        <v>1824</v>
      </c>
      <c r="F773" s="17" t="s">
        <v>1823</v>
      </c>
      <c r="AM773" s="17" t="s">
        <v>9817</v>
      </c>
      <c r="AN773" s="17">
        <v>14341</v>
      </c>
    </row>
    <row r="774" spans="5:40">
      <c r="E774" s="17" t="s">
        <v>1826</v>
      </c>
      <c r="F774" s="17" t="s">
        <v>1825</v>
      </c>
      <c r="AM774" s="17" t="s">
        <v>9818</v>
      </c>
      <c r="AN774" s="17">
        <v>14342</v>
      </c>
    </row>
    <row r="775" spans="5:40">
      <c r="E775" s="17" t="s">
        <v>1828</v>
      </c>
      <c r="F775" s="17" t="s">
        <v>1827</v>
      </c>
      <c r="AM775" s="17" t="s">
        <v>9819</v>
      </c>
      <c r="AN775" s="17">
        <v>14361</v>
      </c>
    </row>
    <row r="776" spans="5:40">
      <c r="E776" s="17" t="s">
        <v>1830</v>
      </c>
      <c r="F776" s="17" t="s">
        <v>1829</v>
      </c>
      <c r="AM776" s="17" t="s">
        <v>9820</v>
      </c>
      <c r="AN776" s="17">
        <v>14362</v>
      </c>
    </row>
    <row r="777" spans="5:40">
      <c r="E777" s="17" t="s">
        <v>1832</v>
      </c>
      <c r="F777" s="17" t="s">
        <v>1831</v>
      </c>
      <c r="AM777" s="17" t="s">
        <v>9821</v>
      </c>
      <c r="AN777" s="17">
        <v>14363</v>
      </c>
    </row>
    <row r="778" spans="5:40">
      <c r="E778" s="17" t="s">
        <v>1834</v>
      </c>
      <c r="F778" s="17" t="s">
        <v>1833</v>
      </c>
      <c r="AM778" s="17" t="s">
        <v>9822</v>
      </c>
      <c r="AN778" s="17">
        <v>14364</v>
      </c>
    </row>
    <row r="779" spans="5:40">
      <c r="E779" s="17" t="s">
        <v>1836</v>
      </c>
      <c r="F779" s="17" t="s">
        <v>1835</v>
      </c>
      <c r="AM779" s="17" t="s">
        <v>9823</v>
      </c>
      <c r="AN779" s="17">
        <v>14366</v>
      </c>
    </row>
    <row r="780" spans="5:40">
      <c r="E780" s="17" t="s">
        <v>1838</v>
      </c>
      <c r="F780" s="17" t="s">
        <v>1837</v>
      </c>
      <c r="AM780" s="17" t="s">
        <v>9824</v>
      </c>
      <c r="AN780" s="17">
        <v>14382</v>
      </c>
    </row>
    <row r="781" spans="5:40">
      <c r="E781" s="17" t="s">
        <v>1840</v>
      </c>
      <c r="F781" s="17" t="s">
        <v>1839</v>
      </c>
      <c r="AM781" s="17" t="s">
        <v>9825</v>
      </c>
      <c r="AN781" s="17">
        <v>14383</v>
      </c>
    </row>
    <row r="782" spans="5:40">
      <c r="E782" s="17" t="s">
        <v>1842</v>
      </c>
      <c r="F782" s="17" t="s">
        <v>1841</v>
      </c>
      <c r="AM782" s="17" t="s">
        <v>9826</v>
      </c>
      <c r="AN782" s="17">
        <v>14384</v>
      </c>
    </row>
    <row r="783" spans="5:40">
      <c r="E783" s="17" t="s">
        <v>1844</v>
      </c>
      <c r="F783" s="17" t="s">
        <v>1843</v>
      </c>
      <c r="AM783" s="17" t="s">
        <v>9827</v>
      </c>
      <c r="AN783" s="17">
        <v>14401</v>
      </c>
    </row>
    <row r="784" spans="5:40">
      <c r="E784" s="17" t="s">
        <v>1846</v>
      </c>
      <c r="F784" s="17" t="s">
        <v>1845</v>
      </c>
      <c r="AM784" s="17" t="s">
        <v>9828</v>
      </c>
      <c r="AN784" s="17">
        <v>14402</v>
      </c>
    </row>
    <row r="785" spans="5:40">
      <c r="E785" s="17" t="s">
        <v>1848</v>
      </c>
      <c r="F785" s="17" t="s">
        <v>1847</v>
      </c>
      <c r="AM785" s="17" t="s">
        <v>9829</v>
      </c>
      <c r="AN785" s="17">
        <v>15101</v>
      </c>
    </row>
    <row r="786" spans="5:40">
      <c r="E786" s="17" t="s">
        <v>1850</v>
      </c>
      <c r="F786" s="17" t="s">
        <v>1849</v>
      </c>
      <c r="AM786" s="17" t="s">
        <v>9830</v>
      </c>
      <c r="AN786" s="17">
        <v>15102</v>
      </c>
    </row>
    <row r="787" spans="5:40">
      <c r="E787" s="17" t="s">
        <v>1852</v>
      </c>
      <c r="F787" s="17" t="s">
        <v>1851</v>
      </c>
      <c r="AM787" s="17" t="s">
        <v>9831</v>
      </c>
      <c r="AN787" s="17">
        <v>15103</v>
      </c>
    </row>
    <row r="788" spans="5:40">
      <c r="E788" s="17" t="s">
        <v>1854</v>
      </c>
      <c r="F788" s="17" t="s">
        <v>1853</v>
      </c>
      <c r="AM788" s="17" t="s">
        <v>9832</v>
      </c>
      <c r="AN788" s="17">
        <v>15104</v>
      </c>
    </row>
    <row r="789" spans="5:40">
      <c r="E789" s="17" t="s">
        <v>1856</v>
      </c>
      <c r="F789" s="17" t="s">
        <v>1855</v>
      </c>
      <c r="AM789" s="17" t="s">
        <v>9833</v>
      </c>
      <c r="AN789" s="17">
        <v>15105</v>
      </c>
    </row>
    <row r="790" spans="5:40">
      <c r="E790" s="17" t="s">
        <v>1858</v>
      </c>
      <c r="F790" s="17" t="s">
        <v>1857</v>
      </c>
      <c r="AM790" s="17" t="s">
        <v>9834</v>
      </c>
      <c r="AN790" s="17">
        <v>15106</v>
      </c>
    </row>
    <row r="791" spans="5:40">
      <c r="E791" s="17" t="s">
        <v>1860</v>
      </c>
      <c r="F791" s="17" t="s">
        <v>1859</v>
      </c>
      <c r="AM791" s="17" t="s">
        <v>9835</v>
      </c>
      <c r="AN791" s="17">
        <v>15107</v>
      </c>
    </row>
    <row r="792" spans="5:40">
      <c r="E792" s="17" t="s">
        <v>1862</v>
      </c>
      <c r="F792" s="17" t="s">
        <v>1861</v>
      </c>
      <c r="AM792" s="17" t="s">
        <v>9836</v>
      </c>
      <c r="AN792" s="17">
        <v>15108</v>
      </c>
    </row>
    <row r="793" spans="5:40">
      <c r="E793" s="17" t="s">
        <v>1864</v>
      </c>
      <c r="F793" s="17" t="s">
        <v>1863</v>
      </c>
      <c r="AM793" s="17" t="s">
        <v>9837</v>
      </c>
      <c r="AN793" s="17">
        <v>15202</v>
      </c>
    </row>
    <row r="794" spans="5:40">
      <c r="E794" s="17" t="s">
        <v>1866</v>
      </c>
      <c r="F794" s="17" t="s">
        <v>1865</v>
      </c>
      <c r="AM794" s="17" t="s">
        <v>9838</v>
      </c>
      <c r="AN794" s="17">
        <v>15204</v>
      </c>
    </row>
    <row r="795" spans="5:40">
      <c r="E795" s="17" t="s">
        <v>1868</v>
      </c>
      <c r="F795" s="17" t="s">
        <v>1867</v>
      </c>
      <c r="AM795" s="17" t="s">
        <v>9839</v>
      </c>
      <c r="AN795" s="17">
        <v>15205</v>
      </c>
    </row>
    <row r="796" spans="5:40">
      <c r="E796" s="17" t="s">
        <v>1870</v>
      </c>
      <c r="F796" s="17" t="s">
        <v>1869</v>
      </c>
      <c r="AM796" s="17" t="s">
        <v>9840</v>
      </c>
      <c r="AN796" s="17">
        <v>15206</v>
      </c>
    </row>
    <row r="797" spans="5:40">
      <c r="E797" s="17" t="s">
        <v>1872</v>
      </c>
      <c r="F797" s="17" t="s">
        <v>1871</v>
      </c>
      <c r="AM797" s="17" t="s">
        <v>9841</v>
      </c>
      <c r="AN797" s="17">
        <v>15208</v>
      </c>
    </row>
    <row r="798" spans="5:40">
      <c r="E798" s="17" t="s">
        <v>1874</v>
      </c>
      <c r="F798" s="17" t="s">
        <v>1873</v>
      </c>
      <c r="AM798" s="17" t="s">
        <v>9842</v>
      </c>
      <c r="AN798" s="17">
        <v>15209</v>
      </c>
    </row>
    <row r="799" spans="5:40">
      <c r="E799" s="17" t="s">
        <v>1876</v>
      </c>
      <c r="F799" s="17" t="s">
        <v>1875</v>
      </c>
      <c r="AM799" s="17" t="s">
        <v>9843</v>
      </c>
      <c r="AN799" s="17">
        <v>15210</v>
      </c>
    </row>
    <row r="800" spans="5:40">
      <c r="E800" s="17" t="s">
        <v>1878</v>
      </c>
      <c r="F800" s="17" t="s">
        <v>1877</v>
      </c>
      <c r="AM800" s="17" t="s">
        <v>9844</v>
      </c>
      <c r="AN800" s="17">
        <v>15211</v>
      </c>
    </row>
    <row r="801" spans="5:40">
      <c r="E801" s="17" t="s">
        <v>1880</v>
      </c>
      <c r="F801" s="17" t="s">
        <v>1879</v>
      </c>
      <c r="AM801" s="17" t="s">
        <v>9845</v>
      </c>
      <c r="AN801" s="17">
        <v>15212</v>
      </c>
    </row>
    <row r="802" spans="5:40">
      <c r="E802" s="17" t="s">
        <v>1882</v>
      </c>
      <c r="F802" s="17" t="s">
        <v>1881</v>
      </c>
      <c r="AM802" s="17" t="s">
        <v>9846</v>
      </c>
      <c r="AN802" s="17">
        <v>15213</v>
      </c>
    </row>
    <row r="803" spans="5:40">
      <c r="E803" s="17" t="s">
        <v>1884</v>
      </c>
      <c r="F803" s="17" t="s">
        <v>1883</v>
      </c>
      <c r="AM803" s="17" t="s">
        <v>9847</v>
      </c>
      <c r="AN803" s="17">
        <v>15216</v>
      </c>
    </row>
    <row r="804" spans="5:40">
      <c r="E804" s="17" t="s">
        <v>1886</v>
      </c>
      <c r="F804" s="17" t="s">
        <v>1885</v>
      </c>
      <c r="AM804" s="17" t="s">
        <v>9848</v>
      </c>
      <c r="AN804" s="17">
        <v>15217</v>
      </c>
    </row>
    <row r="805" spans="5:40">
      <c r="E805" s="17" t="s">
        <v>1888</v>
      </c>
      <c r="F805" s="17" t="s">
        <v>1887</v>
      </c>
      <c r="AM805" s="17" t="s">
        <v>9849</v>
      </c>
      <c r="AN805" s="17">
        <v>15218</v>
      </c>
    </row>
    <row r="806" spans="5:40">
      <c r="E806" s="17" t="s">
        <v>1890</v>
      </c>
      <c r="F806" s="17" t="s">
        <v>1889</v>
      </c>
      <c r="AM806" s="17" t="s">
        <v>9850</v>
      </c>
      <c r="AN806" s="17">
        <v>15222</v>
      </c>
    </row>
    <row r="807" spans="5:40">
      <c r="E807" s="17" t="s">
        <v>1892</v>
      </c>
      <c r="F807" s="17" t="s">
        <v>1891</v>
      </c>
      <c r="AM807" s="17" t="s">
        <v>9851</v>
      </c>
      <c r="AN807" s="17">
        <v>15223</v>
      </c>
    </row>
    <row r="808" spans="5:40">
      <c r="E808" s="17" t="s">
        <v>1894</v>
      </c>
      <c r="F808" s="17" t="s">
        <v>1893</v>
      </c>
      <c r="AM808" s="17" t="s">
        <v>9852</v>
      </c>
      <c r="AN808" s="17">
        <v>15224</v>
      </c>
    </row>
    <row r="809" spans="5:40">
      <c r="E809" s="17" t="s">
        <v>1896</v>
      </c>
      <c r="F809" s="17" t="s">
        <v>1895</v>
      </c>
      <c r="AM809" s="17" t="s">
        <v>9853</v>
      </c>
      <c r="AN809" s="17">
        <v>15225</v>
      </c>
    </row>
    <row r="810" spans="5:40">
      <c r="E810" s="17" t="s">
        <v>1898</v>
      </c>
      <c r="F810" s="17" t="s">
        <v>1897</v>
      </c>
      <c r="AM810" s="17" t="s">
        <v>9854</v>
      </c>
      <c r="AN810" s="17">
        <v>15226</v>
      </c>
    </row>
    <row r="811" spans="5:40">
      <c r="E811" s="17" t="s">
        <v>1900</v>
      </c>
      <c r="F811" s="17" t="s">
        <v>1899</v>
      </c>
      <c r="AM811" s="17" t="s">
        <v>9855</v>
      </c>
      <c r="AN811" s="17">
        <v>15227</v>
      </c>
    </row>
    <row r="812" spans="5:40">
      <c r="E812" s="17" t="s">
        <v>1902</v>
      </c>
      <c r="F812" s="17" t="s">
        <v>1901</v>
      </c>
      <c r="AM812" s="17" t="s">
        <v>9856</v>
      </c>
      <c r="AN812" s="17">
        <v>15307</v>
      </c>
    </row>
    <row r="813" spans="5:40">
      <c r="E813" s="17" t="s">
        <v>1904</v>
      </c>
      <c r="F813" s="17" t="s">
        <v>1903</v>
      </c>
      <c r="AM813" s="17" t="s">
        <v>9857</v>
      </c>
      <c r="AN813" s="17">
        <v>15342</v>
      </c>
    </row>
    <row r="814" spans="5:40">
      <c r="E814" s="17" t="s">
        <v>1906</v>
      </c>
      <c r="F814" s="17" t="s">
        <v>1905</v>
      </c>
      <c r="AM814" s="17" t="s">
        <v>9858</v>
      </c>
      <c r="AN814" s="17">
        <v>15361</v>
      </c>
    </row>
    <row r="815" spans="5:40">
      <c r="E815" s="17" t="s">
        <v>1908</v>
      </c>
      <c r="F815" s="17" t="s">
        <v>1907</v>
      </c>
      <c r="AM815" s="17" t="s">
        <v>9859</v>
      </c>
      <c r="AN815" s="17">
        <v>15385</v>
      </c>
    </row>
    <row r="816" spans="5:40">
      <c r="E816" s="17" t="s">
        <v>1910</v>
      </c>
      <c r="F816" s="17" t="s">
        <v>1909</v>
      </c>
      <c r="AM816" s="17" t="s">
        <v>9860</v>
      </c>
      <c r="AN816" s="17">
        <v>15405</v>
      </c>
    </row>
    <row r="817" spans="5:40">
      <c r="E817" s="17" t="s">
        <v>1912</v>
      </c>
      <c r="F817" s="17" t="s">
        <v>1911</v>
      </c>
      <c r="AM817" s="17" t="s">
        <v>9861</v>
      </c>
      <c r="AN817" s="17">
        <v>15461</v>
      </c>
    </row>
    <row r="818" spans="5:40">
      <c r="E818" s="17" t="s">
        <v>1914</v>
      </c>
      <c r="F818" s="17" t="s">
        <v>1913</v>
      </c>
      <c r="AM818" s="17" t="s">
        <v>9862</v>
      </c>
      <c r="AN818" s="17">
        <v>15482</v>
      </c>
    </row>
    <row r="819" spans="5:40">
      <c r="E819" s="17" t="s">
        <v>1916</v>
      </c>
      <c r="F819" s="17" t="s">
        <v>1915</v>
      </c>
      <c r="AM819" s="17" t="s">
        <v>9863</v>
      </c>
      <c r="AN819" s="17">
        <v>15504</v>
      </c>
    </row>
    <row r="820" spans="5:40">
      <c r="E820" s="17" t="s">
        <v>1918</v>
      </c>
      <c r="F820" s="17" t="s">
        <v>1917</v>
      </c>
      <c r="AM820" s="17" t="s">
        <v>9864</v>
      </c>
      <c r="AN820" s="17">
        <v>15581</v>
      </c>
    </row>
    <row r="821" spans="5:40">
      <c r="E821" s="17" t="s">
        <v>1920</v>
      </c>
      <c r="F821" s="17" t="s">
        <v>1919</v>
      </c>
      <c r="AM821" s="17" t="s">
        <v>9865</v>
      </c>
      <c r="AN821" s="17">
        <v>15586</v>
      </c>
    </row>
    <row r="822" spans="5:40">
      <c r="E822" s="17" t="s">
        <v>1922</v>
      </c>
      <c r="F822" s="17" t="s">
        <v>1921</v>
      </c>
      <c r="AM822" s="17" t="s">
        <v>9866</v>
      </c>
      <c r="AN822" s="17">
        <v>16201</v>
      </c>
    </row>
    <row r="823" spans="5:40">
      <c r="E823" s="17" t="s">
        <v>1924</v>
      </c>
      <c r="F823" s="17" t="s">
        <v>1923</v>
      </c>
      <c r="AM823" s="17" t="s">
        <v>9867</v>
      </c>
      <c r="AN823" s="17">
        <v>16202</v>
      </c>
    </row>
    <row r="824" spans="5:40">
      <c r="E824" s="17" t="s">
        <v>1926</v>
      </c>
      <c r="F824" s="17" t="s">
        <v>1925</v>
      </c>
      <c r="AM824" s="17" t="s">
        <v>9868</v>
      </c>
      <c r="AN824" s="17">
        <v>16204</v>
      </c>
    </row>
    <row r="825" spans="5:40">
      <c r="E825" s="17" t="s">
        <v>1928</v>
      </c>
      <c r="F825" s="17" t="s">
        <v>1927</v>
      </c>
      <c r="AM825" s="17" t="s">
        <v>9869</v>
      </c>
      <c r="AN825" s="17">
        <v>16205</v>
      </c>
    </row>
    <row r="826" spans="5:40">
      <c r="E826" s="17" t="s">
        <v>1930</v>
      </c>
      <c r="F826" s="17" t="s">
        <v>1929</v>
      </c>
      <c r="AM826" s="17" t="s">
        <v>9870</v>
      </c>
      <c r="AN826" s="17">
        <v>16206</v>
      </c>
    </row>
    <row r="827" spans="5:40">
      <c r="E827" s="17" t="s">
        <v>1932</v>
      </c>
      <c r="F827" s="17" t="s">
        <v>1931</v>
      </c>
      <c r="AM827" s="17" t="s">
        <v>9871</v>
      </c>
      <c r="AN827" s="17">
        <v>16207</v>
      </c>
    </row>
    <row r="828" spans="5:40">
      <c r="E828" s="17" t="s">
        <v>1934</v>
      </c>
      <c r="F828" s="17" t="s">
        <v>1933</v>
      </c>
      <c r="AM828" s="17" t="s">
        <v>9872</v>
      </c>
      <c r="AN828" s="17">
        <v>16208</v>
      </c>
    </row>
    <row r="829" spans="5:40">
      <c r="E829" s="17" t="s">
        <v>1936</v>
      </c>
      <c r="F829" s="17" t="s">
        <v>1935</v>
      </c>
      <c r="AM829" s="17" t="s">
        <v>9873</v>
      </c>
      <c r="AN829" s="17">
        <v>16209</v>
      </c>
    </row>
    <row r="830" spans="5:40">
      <c r="E830" s="17" t="s">
        <v>1938</v>
      </c>
      <c r="F830" s="17" t="s">
        <v>1937</v>
      </c>
      <c r="AM830" s="17" t="s">
        <v>9874</v>
      </c>
      <c r="AN830" s="17">
        <v>16210</v>
      </c>
    </row>
    <row r="831" spans="5:40">
      <c r="E831" s="17" t="s">
        <v>1940</v>
      </c>
      <c r="F831" s="17" t="s">
        <v>1939</v>
      </c>
      <c r="AM831" s="17" t="s">
        <v>9875</v>
      </c>
      <c r="AN831" s="17">
        <v>16211</v>
      </c>
    </row>
    <row r="832" spans="5:40">
      <c r="E832" s="17" t="s">
        <v>1942</v>
      </c>
      <c r="F832" s="17" t="s">
        <v>1941</v>
      </c>
      <c r="AM832" s="17" t="s">
        <v>9876</v>
      </c>
      <c r="AN832" s="17">
        <v>16321</v>
      </c>
    </row>
    <row r="833" spans="5:40">
      <c r="E833" s="17" t="s">
        <v>1944</v>
      </c>
      <c r="F833" s="17" t="s">
        <v>1943</v>
      </c>
      <c r="AM833" s="17" t="s">
        <v>9877</v>
      </c>
      <c r="AN833" s="17">
        <v>16322</v>
      </c>
    </row>
    <row r="834" spans="5:40">
      <c r="E834" s="17" t="s">
        <v>1946</v>
      </c>
      <c r="F834" s="17" t="s">
        <v>1945</v>
      </c>
      <c r="AM834" s="17" t="s">
        <v>9878</v>
      </c>
      <c r="AN834" s="17">
        <v>16323</v>
      </c>
    </row>
    <row r="835" spans="5:40">
      <c r="E835" s="17" t="s">
        <v>1948</v>
      </c>
      <c r="F835" s="17" t="s">
        <v>1947</v>
      </c>
      <c r="AM835" s="17" t="s">
        <v>9879</v>
      </c>
      <c r="AN835" s="17">
        <v>16342</v>
      </c>
    </row>
    <row r="836" spans="5:40">
      <c r="E836" s="17" t="s">
        <v>1950</v>
      </c>
      <c r="F836" s="17" t="s">
        <v>1949</v>
      </c>
      <c r="AM836" s="17" t="s">
        <v>9880</v>
      </c>
      <c r="AN836" s="17">
        <v>16343</v>
      </c>
    </row>
    <row r="837" spans="5:40">
      <c r="E837" s="17" t="s">
        <v>1952</v>
      </c>
      <c r="F837" s="17" t="s">
        <v>1951</v>
      </c>
      <c r="AM837" s="17" t="s">
        <v>9881</v>
      </c>
      <c r="AN837" s="17">
        <v>17201</v>
      </c>
    </row>
    <row r="838" spans="5:40">
      <c r="E838" s="17" t="s">
        <v>1954</v>
      </c>
      <c r="F838" s="17" t="s">
        <v>1953</v>
      </c>
      <c r="AM838" s="17" t="s">
        <v>9882</v>
      </c>
      <c r="AN838" s="17">
        <v>17202</v>
      </c>
    </row>
    <row r="839" spans="5:40">
      <c r="E839" s="17" t="s">
        <v>1956</v>
      </c>
      <c r="F839" s="17" t="s">
        <v>1955</v>
      </c>
      <c r="AM839" s="17" t="s">
        <v>9883</v>
      </c>
      <c r="AN839" s="17">
        <v>17203</v>
      </c>
    </row>
    <row r="840" spans="5:40">
      <c r="E840" s="17" t="s">
        <v>1958</v>
      </c>
      <c r="F840" s="17" t="s">
        <v>1957</v>
      </c>
      <c r="AM840" s="17" t="s">
        <v>9884</v>
      </c>
      <c r="AN840" s="17">
        <v>17204</v>
      </c>
    </row>
    <row r="841" spans="5:40">
      <c r="E841" s="17" t="s">
        <v>1960</v>
      </c>
      <c r="F841" s="17" t="s">
        <v>1959</v>
      </c>
      <c r="AM841" s="17" t="s">
        <v>9885</v>
      </c>
      <c r="AN841" s="17">
        <v>17205</v>
      </c>
    </row>
    <row r="842" spans="5:40">
      <c r="E842" s="17" t="s">
        <v>1962</v>
      </c>
      <c r="F842" s="17" t="s">
        <v>1961</v>
      </c>
      <c r="AM842" s="17" t="s">
        <v>9886</v>
      </c>
      <c r="AN842" s="17">
        <v>17206</v>
      </c>
    </row>
    <row r="843" spans="5:40">
      <c r="E843" s="17" t="s">
        <v>1964</v>
      </c>
      <c r="F843" s="17" t="s">
        <v>1963</v>
      </c>
      <c r="AM843" s="17" t="s">
        <v>9887</v>
      </c>
      <c r="AN843" s="17">
        <v>17207</v>
      </c>
    </row>
    <row r="844" spans="5:40">
      <c r="E844" s="17" t="s">
        <v>1966</v>
      </c>
      <c r="F844" s="17" t="s">
        <v>1965</v>
      </c>
      <c r="AM844" s="17" t="s">
        <v>9888</v>
      </c>
      <c r="AN844" s="17">
        <v>17209</v>
      </c>
    </row>
    <row r="845" spans="5:40">
      <c r="E845" s="17" t="s">
        <v>1968</v>
      </c>
      <c r="F845" s="17" t="s">
        <v>1967</v>
      </c>
      <c r="AM845" s="17" t="s">
        <v>9889</v>
      </c>
      <c r="AN845" s="17">
        <v>17210</v>
      </c>
    </row>
    <row r="846" spans="5:40">
      <c r="E846" s="17" t="s">
        <v>1970</v>
      </c>
      <c r="F846" s="17" t="s">
        <v>1969</v>
      </c>
      <c r="AM846" s="17" t="s">
        <v>9890</v>
      </c>
      <c r="AN846" s="17">
        <v>17211</v>
      </c>
    </row>
    <row r="847" spans="5:40">
      <c r="E847" s="17" t="s">
        <v>1972</v>
      </c>
      <c r="F847" s="17" t="s">
        <v>1971</v>
      </c>
      <c r="AM847" s="17" t="s">
        <v>9891</v>
      </c>
      <c r="AN847" s="17">
        <v>17212</v>
      </c>
    </row>
    <row r="848" spans="5:40">
      <c r="E848" s="17" t="s">
        <v>1974</v>
      </c>
      <c r="F848" s="17" t="s">
        <v>1973</v>
      </c>
      <c r="AM848" s="17" t="s">
        <v>9892</v>
      </c>
      <c r="AN848" s="17">
        <v>17324</v>
      </c>
    </row>
    <row r="849" spans="5:40">
      <c r="E849" s="17" t="s">
        <v>1976</v>
      </c>
      <c r="F849" s="17" t="s">
        <v>1975</v>
      </c>
      <c r="AM849" s="17" t="s">
        <v>9893</v>
      </c>
      <c r="AN849" s="17">
        <v>17361</v>
      </c>
    </row>
    <row r="850" spans="5:40">
      <c r="E850" s="17" t="s">
        <v>1978</v>
      </c>
      <c r="F850" s="17" t="s">
        <v>1977</v>
      </c>
      <c r="AM850" s="17" t="s">
        <v>9894</v>
      </c>
      <c r="AN850" s="17">
        <v>17365</v>
      </c>
    </row>
    <row r="851" spans="5:40">
      <c r="E851" s="17" t="s">
        <v>1980</v>
      </c>
      <c r="F851" s="17" t="s">
        <v>1979</v>
      </c>
      <c r="AM851" s="17" t="s">
        <v>9895</v>
      </c>
      <c r="AN851" s="17">
        <v>17384</v>
      </c>
    </row>
    <row r="852" spans="5:40">
      <c r="E852" s="17" t="s">
        <v>1982</v>
      </c>
      <c r="F852" s="17" t="s">
        <v>1981</v>
      </c>
      <c r="AM852" s="17" t="s">
        <v>9896</v>
      </c>
      <c r="AN852" s="17">
        <v>17386</v>
      </c>
    </row>
    <row r="853" spans="5:40">
      <c r="E853" s="17" t="s">
        <v>1984</v>
      </c>
      <c r="F853" s="17" t="s">
        <v>1983</v>
      </c>
      <c r="AM853" s="17" t="s">
        <v>9897</v>
      </c>
      <c r="AN853" s="17">
        <v>17407</v>
      </c>
    </row>
    <row r="854" spans="5:40">
      <c r="E854" s="17" t="s">
        <v>1986</v>
      </c>
      <c r="F854" s="17" t="s">
        <v>1985</v>
      </c>
      <c r="AM854" s="17" t="s">
        <v>9898</v>
      </c>
      <c r="AN854" s="17">
        <v>17461</v>
      </c>
    </row>
    <row r="855" spans="5:40">
      <c r="E855" s="17" t="s">
        <v>1988</v>
      </c>
      <c r="F855" s="17" t="s">
        <v>1987</v>
      </c>
      <c r="AM855" s="17" t="s">
        <v>9899</v>
      </c>
      <c r="AN855" s="17">
        <v>17463</v>
      </c>
    </row>
    <row r="856" spans="5:40">
      <c r="E856" s="17" t="s">
        <v>1990</v>
      </c>
      <c r="F856" s="17" t="s">
        <v>1989</v>
      </c>
      <c r="AM856" s="17" t="s">
        <v>9900</v>
      </c>
      <c r="AN856" s="17">
        <v>18201</v>
      </c>
    </row>
    <row r="857" spans="5:40">
      <c r="E857" s="17" t="s">
        <v>1992</v>
      </c>
      <c r="F857" s="17" t="s">
        <v>1991</v>
      </c>
      <c r="AM857" s="17" t="s">
        <v>9901</v>
      </c>
      <c r="AN857" s="17">
        <v>18202</v>
      </c>
    </row>
    <row r="858" spans="5:40">
      <c r="E858" s="17" t="s">
        <v>1994</v>
      </c>
      <c r="F858" s="17" t="s">
        <v>1993</v>
      </c>
      <c r="AM858" s="17" t="s">
        <v>9902</v>
      </c>
      <c r="AN858" s="17">
        <v>18204</v>
      </c>
    </row>
    <row r="859" spans="5:40">
      <c r="E859" s="17" t="s">
        <v>1996</v>
      </c>
      <c r="F859" s="17" t="s">
        <v>1995</v>
      </c>
      <c r="AM859" s="17" t="s">
        <v>9903</v>
      </c>
      <c r="AN859" s="17">
        <v>18205</v>
      </c>
    </row>
    <row r="860" spans="5:40">
      <c r="E860" s="17" t="s">
        <v>1998</v>
      </c>
      <c r="F860" s="17" t="s">
        <v>1997</v>
      </c>
      <c r="AM860" s="17" t="s">
        <v>9904</v>
      </c>
      <c r="AN860" s="17">
        <v>18206</v>
      </c>
    </row>
    <row r="861" spans="5:40">
      <c r="E861" s="17" t="s">
        <v>2000</v>
      </c>
      <c r="F861" s="17" t="s">
        <v>1999</v>
      </c>
      <c r="AM861" s="17" t="s">
        <v>9905</v>
      </c>
      <c r="AN861" s="17">
        <v>18207</v>
      </c>
    </row>
    <row r="862" spans="5:40">
      <c r="E862" s="17" t="s">
        <v>2002</v>
      </c>
      <c r="F862" s="17" t="s">
        <v>2001</v>
      </c>
      <c r="AM862" s="17" t="s">
        <v>9906</v>
      </c>
      <c r="AN862" s="17">
        <v>18208</v>
      </c>
    </row>
    <row r="863" spans="5:40">
      <c r="E863" s="17" t="s">
        <v>2004</v>
      </c>
      <c r="F863" s="17" t="s">
        <v>2003</v>
      </c>
      <c r="AM863" s="17" t="s">
        <v>9907</v>
      </c>
      <c r="AN863" s="17">
        <v>18209</v>
      </c>
    </row>
    <row r="864" spans="5:40">
      <c r="E864" s="17" t="s">
        <v>2006</v>
      </c>
      <c r="F864" s="17" t="s">
        <v>2005</v>
      </c>
      <c r="AM864" s="17" t="s">
        <v>9908</v>
      </c>
      <c r="AN864" s="17">
        <v>18210</v>
      </c>
    </row>
    <row r="865" spans="5:40">
      <c r="E865" s="17" t="s">
        <v>2008</v>
      </c>
      <c r="F865" s="17" t="s">
        <v>2007</v>
      </c>
      <c r="AM865" s="17" t="s">
        <v>9909</v>
      </c>
      <c r="AN865" s="17">
        <v>18322</v>
      </c>
    </row>
    <row r="866" spans="5:40">
      <c r="E866" s="17" t="s">
        <v>2010</v>
      </c>
      <c r="F866" s="17" t="s">
        <v>2009</v>
      </c>
      <c r="AM866" s="17" t="s">
        <v>9910</v>
      </c>
      <c r="AN866" s="17">
        <v>18382</v>
      </c>
    </row>
    <row r="867" spans="5:40">
      <c r="E867" s="17" t="s">
        <v>2012</v>
      </c>
      <c r="F867" s="17" t="s">
        <v>2011</v>
      </c>
      <c r="AM867" s="17" t="s">
        <v>9911</v>
      </c>
      <c r="AN867" s="17">
        <v>18404</v>
      </c>
    </row>
    <row r="868" spans="5:40">
      <c r="E868" s="17" t="s">
        <v>2014</v>
      </c>
      <c r="F868" s="17" t="s">
        <v>2013</v>
      </c>
      <c r="AM868" s="17" t="s">
        <v>9912</v>
      </c>
      <c r="AN868" s="17">
        <v>18423</v>
      </c>
    </row>
    <row r="869" spans="5:40">
      <c r="E869" s="17" t="s">
        <v>2016</v>
      </c>
      <c r="F869" s="17" t="s">
        <v>2015</v>
      </c>
      <c r="AM869" s="17" t="s">
        <v>9913</v>
      </c>
      <c r="AN869" s="17">
        <v>18442</v>
      </c>
    </row>
    <row r="870" spans="5:40">
      <c r="E870" s="17" t="s">
        <v>2018</v>
      </c>
      <c r="F870" s="17" t="s">
        <v>2017</v>
      </c>
      <c r="AM870" s="17" t="s">
        <v>9914</v>
      </c>
      <c r="AN870" s="17">
        <v>18481</v>
      </c>
    </row>
    <row r="871" spans="5:40">
      <c r="E871" s="17" t="s">
        <v>2020</v>
      </c>
      <c r="F871" s="17" t="s">
        <v>2019</v>
      </c>
      <c r="AM871" s="17" t="s">
        <v>9915</v>
      </c>
      <c r="AN871" s="17">
        <v>18483</v>
      </c>
    </row>
    <row r="872" spans="5:40">
      <c r="E872" s="17" t="s">
        <v>2022</v>
      </c>
      <c r="F872" s="17" t="s">
        <v>2021</v>
      </c>
      <c r="AM872" s="17" t="s">
        <v>9916</v>
      </c>
      <c r="AN872" s="17">
        <v>18501</v>
      </c>
    </row>
    <row r="873" spans="5:40">
      <c r="E873" s="17" t="s">
        <v>2024</v>
      </c>
      <c r="F873" s="17" t="s">
        <v>2023</v>
      </c>
      <c r="AM873" s="17" t="s">
        <v>9917</v>
      </c>
      <c r="AN873" s="17">
        <v>19201</v>
      </c>
    </row>
    <row r="874" spans="5:40">
      <c r="E874" s="17" t="s">
        <v>2026</v>
      </c>
      <c r="F874" s="17" t="s">
        <v>2025</v>
      </c>
      <c r="AM874" s="17" t="s">
        <v>9918</v>
      </c>
      <c r="AN874" s="17">
        <v>19202</v>
      </c>
    </row>
    <row r="875" spans="5:40">
      <c r="E875" s="17" t="s">
        <v>2028</v>
      </c>
      <c r="F875" s="17" t="s">
        <v>2027</v>
      </c>
      <c r="AM875" s="17" t="s">
        <v>9919</v>
      </c>
      <c r="AN875" s="17">
        <v>19204</v>
      </c>
    </row>
    <row r="876" spans="5:40">
      <c r="E876" s="17" t="s">
        <v>2030</v>
      </c>
      <c r="F876" s="17" t="s">
        <v>2029</v>
      </c>
      <c r="AM876" s="17" t="s">
        <v>9920</v>
      </c>
      <c r="AN876" s="17">
        <v>19205</v>
      </c>
    </row>
    <row r="877" spans="5:40">
      <c r="E877" s="17" t="s">
        <v>2032</v>
      </c>
      <c r="F877" s="17" t="s">
        <v>2031</v>
      </c>
      <c r="AM877" s="17" t="s">
        <v>9921</v>
      </c>
      <c r="AN877" s="17">
        <v>19206</v>
      </c>
    </row>
    <row r="878" spans="5:40">
      <c r="E878" s="17" t="s">
        <v>2034</v>
      </c>
      <c r="F878" s="17" t="s">
        <v>2033</v>
      </c>
      <c r="AM878" s="17" t="s">
        <v>9922</v>
      </c>
      <c r="AN878" s="17">
        <v>19207</v>
      </c>
    </row>
    <row r="879" spans="5:40">
      <c r="E879" s="17" t="s">
        <v>2036</v>
      </c>
      <c r="F879" s="17" t="s">
        <v>2035</v>
      </c>
      <c r="AM879" s="17" t="s">
        <v>9923</v>
      </c>
      <c r="AN879" s="17">
        <v>19208</v>
      </c>
    </row>
    <row r="880" spans="5:40">
      <c r="E880" s="17" t="s">
        <v>2038</v>
      </c>
      <c r="F880" s="17" t="s">
        <v>2037</v>
      </c>
      <c r="AM880" s="17" t="s">
        <v>9924</v>
      </c>
      <c r="AN880" s="17">
        <v>19209</v>
      </c>
    </row>
    <row r="881" spans="5:40">
      <c r="E881" s="17" t="s">
        <v>2040</v>
      </c>
      <c r="F881" s="17" t="s">
        <v>2039</v>
      </c>
      <c r="AM881" s="17" t="s">
        <v>9925</v>
      </c>
      <c r="AN881" s="17">
        <v>19210</v>
      </c>
    </row>
    <row r="882" spans="5:40">
      <c r="E882" s="17" t="s">
        <v>2042</v>
      </c>
      <c r="F882" s="17" t="s">
        <v>2041</v>
      </c>
      <c r="AM882" s="17" t="s">
        <v>9926</v>
      </c>
      <c r="AN882" s="17">
        <v>19211</v>
      </c>
    </row>
    <row r="883" spans="5:40">
      <c r="E883" s="17" t="s">
        <v>2044</v>
      </c>
      <c r="F883" s="17" t="s">
        <v>2043</v>
      </c>
      <c r="AM883" s="17" t="s">
        <v>9927</v>
      </c>
      <c r="AN883" s="17">
        <v>19212</v>
      </c>
    </row>
    <row r="884" spans="5:40">
      <c r="E884" s="17" t="s">
        <v>2046</v>
      </c>
      <c r="F884" s="17" t="s">
        <v>2045</v>
      </c>
      <c r="AM884" s="17" t="s">
        <v>9928</v>
      </c>
      <c r="AN884" s="17">
        <v>19213</v>
      </c>
    </row>
    <row r="885" spans="5:40">
      <c r="E885" s="17" t="s">
        <v>2048</v>
      </c>
      <c r="F885" s="17" t="s">
        <v>2047</v>
      </c>
      <c r="AM885" s="17" t="s">
        <v>9929</v>
      </c>
      <c r="AN885" s="17">
        <v>19214</v>
      </c>
    </row>
    <row r="886" spans="5:40">
      <c r="E886" s="17" t="s">
        <v>2050</v>
      </c>
      <c r="F886" s="17" t="s">
        <v>2049</v>
      </c>
      <c r="AM886" s="17" t="s">
        <v>9930</v>
      </c>
      <c r="AN886" s="17">
        <v>19346</v>
      </c>
    </row>
    <row r="887" spans="5:40">
      <c r="E887" s="17" t="s">
        <v>2052</v>
      </c>
      <c r="F887" s="17" t="s">
        <v>2051</v>
      </c>
      <c r="AM887" s="17" t="s">
        <v>9931</v>
      </c>
      <c r="AN887" s="17">
        <v>19364</v>
      </c>
    </row>
    <row r="888" spans="5:40">
      <c r="E888" s="17" t="s">
        <v>2054</v>
      </c>
      <c r="F888" s="17" t="s">
        <v>2053</v>
      </c>
      <c r="AM888" s="17" t="s">
        <v>9932</v>
      </c>
      <c r="AN888" s="17">
        <v>19365</v>
      </c>
    </row>
    <row r="889" spans="5:40">
      <c r="E889" s="17" t="s">
        <v>2056</v>
      </c>
      <c r="F889" s="17" t="s">
        <v>2055</v>
      </c>
      <c r="AM889" s="17" t="s">
        <v>9933</v>
      </c>
      <c r="AN889" s="17">
        <v>19366</v>
      </c>
    </row>
    <row r="890" spans="5:40">
      <c r="E890" s="17" t="s">
        <v>2058</v>
      </c>
      <c r="F890" s="17" t="s">
        <v>2057</v>
      </c>
      <c r="AM890" s="17" t="s">
        <v>9934</v>
      </c>
      <c r="AN890" s="17">
        <v>19368</v>
      </c>
    </row>
    <row r="891" spans="5:40">
      <c r="E891" s="17" t="s">
        <v>2060</v>
      </c>
      <c r="F891" s="17" t="s">
        <v>2059</v>
      </c>
      <c r="AM891" s="17" t="s">
        <v>9935</v>
      </c>
      <c r="AN891" s="17">
        <v>19384</v>
      </c>
    </row>
    <row r="892" spans="5:40">
      <c r="E892" s="17" t="s">
        <v>2062</v>
      </c>
      <c r="F892" s="17" t="s">
        <v>2061</v>
      </c>
      <c r="AM892" s="17" t="s">
        <v>9936</v>
      </c>
      <c r="AN892" s="17">
        <v>19422</v>
      </c>
    </row>
    <row r="893" spans="5:40">
      <c r="E893" s="17" t="s">
        <v>2064</v>
      </c>
      <c r="F893" s="17" t="s">
        <v>2063</v>
      </c>
      <c r="AM893" s="17" t="s">
        <v>9937</v>
      </c>
      <c r="AN893" s="17">
        <v>19423</v>
      </c>
    </row>
    <row r="894" spans="5:40">
      <c r="E894" s="17" t="s">
        <v>2066</v>
      </c>
      <c r="F894" s="17" t="s">
        <v>2065</v>
      </c>
      <c r="AM894" s="17" t="s">
        <v>9938</v>
      </c>
      <c r="AN894" s="17">
        <v>19424</v>
      </c>
    </row>
    <row r="895" spans="5:40">
      <c r="E895" s="17" t="s">
        <v>2068</v>
      </c>
      <c r="F895" s="17" t="s">
        <v>2067</v>
      </c>
      <c r="AM895" s="17" t="s">
        <v>9939</v>
      </c>
      <c r="AN895" s="17">
        <v>19425</v>
      </c>
    </row>
    <row r="896" spans="5:40">
      <c r="E896" s="17" t="s">
        <v>2070</v>
      </c>
      <c r="F896" s="17" t="s">
        <v>2069</v>
      </c>
      <c r="AM896" s="17" t="s">
        <v>9940</v>
      </c>
      <c r="AN896" s="17">
        <v>19429</v>
      </c>
    </row>
    <row r="897" spans="5:40">
      <c r="E897" s="17" t="s">
        <v>2072</v>
      </c>
      <c r="F897" s="17" t="s">
        <v>2071</v>
      </c>
      <c r="AM897" s="17" t="s">
        <v>9941</v>
      </c>
      <c r="AN897" s="17">
        <v>19430</v>
      </c>
    </row>
    <row r="898" spans="5:40">
      <c r="E898" s="17" t="s">
        <v>2074</v>
      </c>
      <c r="F898" s="17" t="s">
        <v>2073</v>
      </c>
      <c r="AM898" s="17" t="s">
        <v>9942</v>
      </c>
      <c r="AN898" s="17">
        <v>19442</v>
      </c>
    </row>
    <row r="899" spans="5:40">
      <c r="E899" s="17" t="s">
        <v>2076</v>
      </c>
      <c r="F899" s="17" t="s">
        <v>2075</v>
      </c>
      <c r="AM899" s="17" t="s">
        <v>9943</v>
      </c>
      <c r="AN899" s="17">
        <v>19443</v>
      </c>
    </row>
    <row r="900" spans="5:40">
      <c r="E900" s="17" t="s">
        <v>2078</v>
      </c>
      <c r="F900" s="17" t="s">
        <v>2077</v>
      </c>
      <c r="AM900" s="17" t="s">
        <v>9944</v>
      </c>
      <c r="AN900" s="17">
        <v>20201</v>
      </c>
    </row>
    <row r="901" spans="5:40">
      <c r="E901" s="17" t="s">
        <v>2080</v>
      </c>
      <c r="F901" s="17" t="s">
        <v>2079</v>
      </c>
      <c r="AM901" s="17" t="s">
        <v>9945</v>
      </c>
      <c r="AN901" s="17">
        <v>20202</v>
      </c>
    </row>
    <row r="902" spans="5:40">
      <c r="E902" s="17" t="s">
        <v>2082</v>
      </c>
      <c r="F902" s="17" t="s">
        <v>2081</v>
      </c>
      <c r="AM902" s="17" t="s">
        <v>9946</v>
      </c>
      <c r="AN902" s="17">
        <v>20203</v>
      </c>
    </row>
    <row r="903" spans="5:40">
      <c r="E903" s="17" t="s">
        <v>2084</v>
      </c>
      <c r="F903" s="17" t="s">
        <v>2083</v>
      </c>
      <c r="AM903" s="17" t="s">
        <v>9947</v>
      </c>
      <c r="AN903" s="17">
        <v>20204</v>
      </c>
    </row>
    <row r="904" spans="5:40">
      <c r="E904" s="17" t="s">
        <v>2086</v>
      </c>
      <c r="F904" s="17" t="s">
        <v>2085</v>
      </c>
      <c r="AM904" s="17" t="s">
        <v>9948</v>
      </c>
      <c r="AN904" s="17">
        <v>20205</v>
      </c>
    </row>
    <row r="905" spans="5:40">
      <c r="E905" s="17" t="s">
        <v>2088</v>
      </c>
      <c r="F905" s="17" t="s">
        <v>2087</v>
      </c>
      <c r="AM905" s="17" t="s">
        <v>9949</v>
      </c>
      <c r="AN905" s="17">
        <v>20206</v>
      </c>
    </row>
    <row r="906" spans="5:40">
      <c r="E906" s="17" t="s">
        <v>2090</v>
      </c>
      <c r="F906" s="17" t="s">
        <v>2089</v>
      </c>
      <c r="AM906" s="17" t="s">
        <v>9950</v>
      </c>
      <c r="AN906" s="17">
        <v>20207</v>
      </c>
    </row>
    <row r="907" spans="5:40">
      <c r="E907" s="17" t="s">
        <v>2092</v>
      </c>
      <c r="F907" s="17" t="s">
        <v>2091</v>
      </c>
      <c r="AM907" s="17" t="s">
        <v>9951</v>
      </c>
      <c r="AN907" s="17">
        <v>20208</v>
      </c>
    </row>
    <row r="908" spans="5:40">
      <c r="E908" s="17" t="s">
        <v>2094</v>
      </c>
      <c r="F908" s="17" t="s">
        <v>2093</v>
      </c>
      <c r="AM908" s="17" t="s">
        <v>9952</v>
      </c>
      <c r="AN908" s="17">
        <v>20209</v>
      </c>
    </row>
    <row r="909" spans="5:40">
      <c r="E909" s="17" t="s">
        <v>2096</v>
      </c>
      <c r="F909" s="17" t="s">
        <v>2095</v>
      </c>
      <c r="AM909" s="17" t="s">
        <v>9953</v>
      </c>
      <c r="AN909" s="17">
        <v>20210</v>
      </c>
    </row>
    <row r="910" spans="5:40">
      <c r="E910" s="17" t="s">
        <v>2098</v>
      </c>
      <c r="F910" s="17" t="s">
        <v>2097</v>
      </c>
      <c r="AM910" s="17" t="s">
        <v>9954</v>
      </c>
      <c r="AN910" s="17">
        <v>20211</v>
      </c>
    </row>
    <row r="911" spans="5:40">
      <c r="E911" s="17" t="s">
        <v>2100</v>
      </c>
      <c r="F911" s="17" t="s">
        <v>2099</v>
      </c>
      <c r="AM911" s="17" t="s">
        <v>9955</v>
      </c>
      <c r="AN911" s="17">
        <v>20212</v>
      </c>
    </row>
    <row r="912" spans="5:40">
      <c r="E912" s="17" t="s">
        <v>2102</v>
      </c>
      <c r="F912" s="17" t="s">
        <v>2101</v>
      </c>
      <c r="AM912" s="17" t="s">
        <v>9956</v>
      </c>
      <c r="AN912" s="17">
        <v>20213</v>
      </c>
    </row>
    <row r="913" spans="5:40">
      <c r="E913" s="17" t="s">
        <v>2104</v>
      </c>
      <c r="F913" s="17" t="s">
        <v>2103</v>
      </c>
      <c r="AM913" s="17" t="s">
        <v>9957</v>
      </c>
      <c r="AN913" s="17">
        <v>20214</v>
      </c>
    </row>
    <row r="914" spans="5:40">
      <c r="E914" s="17" t="s">
        <v>2106</v>
      </c>
      <c r="F914" s="17" t="s">
        <v>2105</v>
      </c>
      <c r="AM914" s="17" t="s">
        <v>9958</v>
      </c>
      <c r="AN914" s="17">
        <v>20215</v>
      </c>
    </row>
    <row r="915" spans="5:40">
      <c r="E915" s="17" t="s">
        <v>2108</v>
      </c>
      <c r="F915" s="17" t="s">
        <v>2107</v>
      </c>
      <c r="AM915" s="17" t="s">
        <v>9959</v>
      </c>
      <c r="AN915" s="17">
        <v>20217</v>
      </c>
    </row>
    <row r="916" spans="5:40">
      <c r="E916" s="17" t="s">
        <v>2110</v>
      </c>
      <c r="F916" s="17" t="s">
        <v>2109</v>
      </c>
      <c r="AM916" s="17" t="s">
        <v>9960</v>
      </c>
      <c r="AN916" s="17">
        <v>20218</v>
      </c>
    </row>
    <row r="917" spans="5:40">
      <c r="E917" s="17" t="s">
        <v>2112</v>
      </c>
      <c r="F917" s="17" t="s">
        <v>2111</v>
      </c>
      <c r="AM917" s="17" t="s">
        <v>9961</v>
      </c>
      <c r="AN917" s="17">
        <v>20219</v>
      </c>
    </row>
    <row r="918" spans="5:40">
      <c r="E918" s="17" t="s">
        <v>2114</v>
      </c>
      <c r="F918" s="17" t="s">
        <v>2113</v>
      </c>
      <c r="AM918" s="17" t="s">
        <v>9962</v>
      </c>
      <c r="AN918" s="17">
        <v>20220</v>
      </c>
    </row>
    <row r="919" spans="5:40">
      <c r="E919" s="17" t="s">
        <v>2116</v>
      </c>
      <c r="F919" s="17" t="s">
        <v>2115</v>
      </c>
      <c r="AM919" s="17" t="s">
        <v>9963</v>
      </c>
      <c r="AN919" s="17">
        <v>20303</v>
      </c>
    </row>
    <row r="920" spans="5:40">
      <c r="E920" s="17" t="s">
        <v>2118</v>
      </c>
      <c r="F920" s="17" t="s">
        <v>2117</v>
      </c>
      <c r="AM920" s="17" t="s">
        <v>9964</v>
      </c>
      <c r="AN920" s="17">
        <v>20304</v>
      </c>
    </row>
    <row r="921" spans="5:40">
      <c r="E921" s="17" t="s">
        <v>2120</v>
      </c>
      <c r="F921" s="17" t="s">
        <v>2119</v>
      </c>
      <c r="AM921" s="17" t="s">
        <v>9965</v>
      </c>
      <c r="AN921" s="17">
        <v>20305</v>
      </c>
    </row>
    <row r="922" spans="5:40">
      <c r="E922" s="17" t="s">
        <v>2122</v>
      </c>
      <c r="F922" s="17" t="s">
        <v>2121</v>
      </c>
      <c r="AM922" s="17" t="s">
        <v>9966</v>
      </c>
      <c r="AN922" s="17">
        <v>20306</v>
      </c>
    </row>
    <row r="923" spans="5:40">
      <c r="E923" s="17" t="s">
        <v>2124</v>
      </c>
      <c r="F923" s="17" t="s">
        <v>2123</v>
      </c>
      <c r="AM923" s="17" t="s">
        <v>9967</v>
      </c>
      <c r="AN923" s="17">
        <v>20307</v>
      </c>
    </row>
    <row r="924" spans="5:40">
      <c r="E924" s="17" t="s">
        <v>2126</v>
      </c>
      <c r="F924" s="17" t="s">
        <v>2125</v>
      </c>
      <c r="AM924" s="17" t="s">
        <v>9968</v>
      </c>
      <c r="AN924" s="17">
        <v>20309</v>
      </c>
    </row>
    <row r="925" spans="5:40">
      <c r="E925" s="17" t="s">
        <v>2128</v>
      </c>
      <c r="F925" s="17" t="s">
        <v>2127</v>
      </c>
      <c r="AM925" s="17" t="s">
        <v>9969</v>
      </c>
      <c r="AN925" s="17">
        <v>20321</v>
      </c>
    </row>
    <row r="926" spans="5:40">
      <c r="E926" s="17" t="s">
        <v>2130</v>
      </c>
      <c r="F926" s="17" t="s">
        <v>2129</v>
      </c>
      <c r="AM926" s="17" t="s">
        <v>9970</v>
      </c>
      <c r="AN926" s="17">
        <v>20323</v>
      </c>
    </row>
    <row r="927" spans="5:40">
      <c r="E927" s="17" t="s">
        <v>2132</v>
      </c>
      <c r="F927" s="17" t="s">
        <v>2131</v>
      </c>
      <c r="AM927" s="17" t="s">
        <v>9971</v>
      </c>
      <c r="AN927" s="17">
        <v>20324</v>
      </c>
    </row>
    <row r="928" spans="5:40">
      <c r="E928" s="17" t="s">
        <v>2134</v>
      </c>
      <c r="F928" s="17" t="s">
        <v>2133</v>
      </c>
      <c r="AM928" s="17" t="s">
        <v>9972</v>
      </c>
      <c r="AN928" s="17">
        <v>20349</v>
      </c>
    </row>
    <row r="929" spans="5:40">
      <c r="E929" s="17" t="s">
        <v>2136</v>
      </c>
      <c r="F929" s="17" t="s">
        <v>2135</v>
      </c>
      <c r="AM929" s="17" t="s">
        <v>9973</v>
      </c>
      <c r="AN929" s="17">
        <v>20350</v>
      </c>
    </row>
    <row r="930" spans="5:40">
      <c r="E930" s="17" t="s">
        <v>2138</v>
      </c>
      <c r="F930" s="17" t="s">
        <v>2137</v>
      </c>
      <c r="AM930" s="17" t="s">
        <v>9974</v>
      </c>
      <c r="AN930" s="17">
        <v>20361</v>
      </c>
    </row>
    <row r="931" spans="5:40">
      <c r="E931" s="17" t="s">
        <v>2140</v>
      </c>
      <c r="F931" s="17" t="s">
        <v>2139</v>
      </c>
      <c r="AM931" s="17" t="s">
        <v>9975</v>
      </c>
      <c r="AN931" s="17">
        <v>20362</v>
      </c>
    </row>
    <row r="932" spans="5:40">
      <c r="E932" s="17" t="s">
        <v>2142</v>
      </c>
      <c r="F932" s="17" t="s">
        <v>2141</v>
      </c>
      <c r="AM932" s="17" t="s">
        <v>9976</v>
      </c>
      <c r="AN932" s="17">
        <v>20363</v>
      </c>
    </row>
    <row r="933" spans="5:40">
      <c r="E933" s="17" t="s">
        <v>2144</v>
      </c>
      <c r="F933" s="17" t="s">
        <v>2143</v>
      </c>
      <c r="AM933" s="17" t="s">
        <v>9977</v>
      </c>
      <c r="AN933" s="17">
        <v>20382</v>
      </c>
    </row>
    <row r="934" spans="5:40">
      <c r="E934" s="17" t="s">
        <v>2146</v>
      </c>
      <c r="F934" s="17" t="s">
        <v>2145</v>
      </c>
      <c r="AM934" s="17" t="s">
        <v>9978</v>
      </c>
      <c r="AN934" s="17">
        <v>20383</v>
      </c>
    </row>
    <row r="935" spans="5:40">
      <c r="E935" s="17" t="s">
        <v>2148</v>
      </c>
      <c r="F935" s="17" t="s">
        <v>2147</v>
      </c>
      <c r="AM935" s="17" t="s">
        <v>9979</v>
      </c>
      <c r="AN935" s="17">
        <v>20384</v>
      </c>
    </row>
    <row r="936" spans="5:40">
      <c r="E936" s="17" t="s">
        <v>2150</v>
      </c>
      <c r="F936" s="17" t="s">
        <v>2149</v>
      </c>
      <c r="AM936" s="17" t="s">
        <v>9980</v>
      </c>
      <c r="AN936" s="17">
        <v>20385</v>
      </c>
    </row>
    <row r="937" spans="5:40">
      <c r="E937" s="17" t="s">
        <v>2152</v>
      </c>
      <c r="F937" s="17" t="s">
        <v>2151</v>
      </c>
      <c r="AM937" s="17" t="s">
        <v>9981</v>
      </c>
      <c r="AN937" s="17">
        <v>20386</v>
      </c>
    </row>
    <row r="938" spans="5:40">
      <c r="E938" s="17" t="s">
        <v>2154</v>
      </c>
      <c r="F938" s="17" t="s">
        <v>2153</v>
      </c>
      <c r="AM938" s="17" t="s">
        <v>9982</v>
      </c>
      <c r="AN938" s="17">
        <v>20388</v>
      </c>
    </row>
    <row r="939" spans="5:40">
      <c r="E939" s="17" t="s">
        <v>2156</v>
      </c>
      <c r="F939" s="17" t="s">
        <v>2155</v>
      </c>
      <c r="AM939" s="17" t="s">
        <v>9983</v>
      </c>
      <c r="AN939" s="17">
        <v>20402</v>
      </c>
    </row>
    <row r="940" spans="5:40">
      <c r="E940" s="17" t="s">
        <v>2158</v>
      </c>
      <c r="F940" s="17" t="s">
        <v>2157</v>
      </c>
      <c r="AM940" s="17" t="s">
        <v>9984</v>
      </c>
      <c r="AN940" s="17">
        <v>20403</v>
      </c>
    </row>
    <row r="941" spans="5:40">
      <c r="E941" s="17" t="s">
        <v>2160</v>
      </c>
      <c r="F941" s="17" t="s">
        <v>2159</v>
      </c>
      <c r="AM941" s="17" t="s">
        <v>9985</v>
      </c>
      <c r="AN941" s="17">
        <v>20404</v>
      </c>
    </row>
    <row r="942" spans="5:40">
      <c r="E942" s="17" t="s">
        <v>2162</v>
      </c>
      <c r="F942" s="17" t="s">
        <v>2161</v>
      </c>
      <c r="AM942" s="17" t="s">
        <v>9986</v>
      </c>
      <c r="AN942" s="17">
        <v>20407</v>
      </c>
    </row>
    <row r="943" spans="5:40">
      <c r="E943" s="17" t="s">
        <v>2164</v>
      </c>
      <c r="F943" s="17" t="s">
        <v>2163</v>
      </c>
      <c r="AM943" s="17" t="s">
        <v>9987</v>
      </c>
      <c r="AN943" s="17">
        <v>20409</v>
      </c>
    </row>
    <row r="944" spans="5:40">
      <c r="E944" s="17" t="s">
        <v>2166</v>
      </c>
      <c r="F944" s="17" t="s">
        <v>2165</v>
      </c>
      <c r="AM944" s="17" t="s">
        <v>9988</v>
      </c>
      <c r="AN944" s="17">
        <v>20410</v>
      </c>
    </row>
    <row r="945" spans="5:40">
      <c r="E945" s="17" t="s">
        <v>2168</v>
      </c>
      <c r="F945" s="17" t="s">
        <v>2167</v>
      </c>
      <c r="AM945" s="17" t="s">
        <v>9989</v>
      </c>
      <c r="AN945" s="17">
        <v>20411</v>
      </c>
    </row>
    <row r="946" spans="5:40">
      <c r="E946" s="17" t="s">
        <v>2170</v>
      </c>
      <c r="F946" s="17" t="s">
        <v>2169</v>
      </c>
      <c r="AM946" s="17" t="s">
        <v>9990</v>
      </c>
      <c r="AN946" s="17">
        <v>20412</v>
      </c>
    </row>
    <row r="947" spans="5:40">
      <c r="E947" s="17" t="s">
        <v>2172</v>
      </c>
      <c r="F947" s="17" t="s">
        <v>2171</v>
      </c>
      <c r="AM947" s="17" t="s">
        <v>9991</v>
      </c>
      <c r="AN947" s="17">
        <v>20413</v>
      </c>
    </row>
    <row r="948" spans="5:40">
      <c r="E948" s="17" t="s">
        <v>2174</v>
      </c>
      <c r="F948" s="17" t="s">
        <v>2173</v>
      </c>
      <c r="AM948" s="17" t="s">
        <v>9992</v>
      </c>
      <c r="AN948" s="17">
        <v>20414</v>
      </c>
    </row>
    <row r="949" spans="5:40">
      <c r="E949" s="17" t="s">
        <v>2176</v>
      </c>
      <c r="F949" s="17" t="s">
        <v>2175</v>
      </c>
      <c r="AM949" s="17" t="s">
        <v>9993</v>
      </c>
      <c r="AN949" s="17">
        <v>20415</v>
      </c>
    </row>
    <row r="950" spans="5:40">
      <c r="E950" s="17" t="s">
        <v>2178</v>
      </c>
      <c r="F950" s="17" t="s">
        <v>2177</v>
      </c>
      <c r="AM950" s="17" t="s">
        <v>9994</v>
      </c>
      <c r="AN950" s="17">
        <v>20416</v>
      </c>
    </row>
    <row r="951" spans="5:40">
      <c r="E951" s="17" t="s">
        <v>2180</v>
      </c>
      <c r="F951" s="17" t="s">
        <v>2179</v>
      </c>
      <c r="AM951" s="17" t="s">
        <v>9995</v>
      </c>
      <c r="AN951" s="17">
        <v>20417</v>
      </c>
    </row>
    <row r="952" spans="5:40">
      <c r="E952" s="17" t="s">
        <v>2182</v>
      </c>
      <c r="F952" s="17" t="s">
        <v>2181</v>
      </c>
      <c r="AM952" s="17" t="s">
        <v>9996</v>
      </c>
      <c r="AN952" s="17">
        <v>20422</v>
      </c>
    </row>
    <row r="953" spans="5:40">
      <c r="E953" s="17" t="s">
        <v>2184</v>
      </c>
      <c r="F953" s="17" t="s">
        <v>2183</v>
      </c>
      <c r="AM953" s="17" t="s">
        <v>9997</v>
      </c>
      <c r="AN953" s="17">
        <v>20423</v>
      </c>
    </row>
    <row r="954" spans="5:40">
      <c r="E954" s="17" t="s">
        <v>2186</v>
      </c>
      <c r="F954" s="17" t="s">
        <v>2185</v>
      </c>
      <c r="AM954" s="17" t="s">
        <v>9998</v>
      </c>
      <c r="AN954" s="17">
        <v>20425</v>
      </c>
    </row>
    <row r="955" spans="5:40">
      <c r="E955" s="17" t="s">
        <v>2188</v>
      </c>
      <c r="F955" s="17" t="s">
        <v>2187</v>
      </c>
      <c r="AM955" s="17" t="s">
        <v>9999</v>
      </c>
      <c r="AN955" s="17">
        <v>20429</v>
      </c>
    </row>
    <row r="956" spans="5:40">
      <c r="E956" s="17" t="s">
        <v>2190</v>
      </c>
      <c r="F956" s="17" t="s">
        <v>2189</v>
      </c>
      <c r="AM956" s="17" t="s">
        <v>10000</v>
      </c>
      <c r="AN956" s="17">
        <v>20430</v>
      </c>
    </row>
    <row r="957" spans="5:40">
      <c r="E957" s="17" t="s">
        <v>2192</v>
      </c>
      <c r="F957" s="17" t="s">
        <v>2191</v>
      </c>
      <c r="AM957" s="17" t="s">
        <v>10001</v>
      </c>
      <c r="AN957" s="17">
        <v>20432</v>
      </c>
    </row>
    <row r="958" spans="5:40">
      <c r="E958" s="17" t="s">
        <v>2194</v>
      </c>
      <c r="F958" s="17" t="s">
        <v>2193</v>
      </c>
      <c r="AM958" s="17" t="s">
        <v>10002</v>
      </c>
      <c r="AN958" s="17">
        <v>20446</v>
      </c>
    </row>
    <row r="959" spans="5:40">
      <c r="E959" s="17" t="s">
        <v>2196</v>
      </c>
      <c r="F959" s="17" t="s">
        <v>2195</v>
      </c>
      <c r="AM959" s="17" t="s">
        <v>10003</v>
      </c>
      <c r="AN959" s="17">
        <v>20448</v>
      </c>
    </row>
    <row r="960" spans="5:40">
      <c r="E960" s="17" t="s">
        <v>2198</v>
      </c>
      <c r="F960" s="17" t="s">
        <v>2197</v>
      </c>
      <c r="AM960" s="17" t="s">
        <v>10004</v>
      </c>
      <c r="AN960" s="17">
        <v>20450</v>
      </c>
    </row>
    <row r="961" spans="5:40">
      <c r="E961" s="17" t="s">
        <v>2200</v>
      </c>
      <c r="F961" s="17" t="s">
        <v>2199</v>
      </c>
      <c r="AM961" s="17" t="s">
        <v>10005</v>
      </c>
      <c r="AN961" s="17">
        <v>20451</v>
      </c>
    </row>
    <row r="962" spans="5:40">
      <c r="E962" s="17" t="s">
        <v>2202</v>
      </c>
      <c r="F962" s="17" t="s">
        <v>2201</v>
      </c>
      <c r="AM962" s="17" t="s">
        <v>10006</v>
      </c>
      <c r="AN962" s="17">
        <v>20452</v>
      </c>
    </row>
    <row r="963" spans="5:40">
      <c r="E963" s="17" t="s">
        <v>2204</v>
      </c>
      <c r="F963" s="17" t="s">
        <v>2203</v>
      </c>
      <c r="AM963" s="17" t="s">
        <v>10007</v>
      </c>
      <c r="AN963" s="17">
        <v>20481</v>
      </c>
    </row>
    <row r="964" spans="5:40">
      <c r="E964" s="17" t="s">
        <v>2206</v>
      </c>
      <c r="F964" s="17" t="s">
        <v>2205</v>
      </c>
      <c r="AM964" s="17" t="s">
        <v>10008</v>
      </c>
      <c r="AN964" s="17">
        <v>20482</v>
      </c>
    </row>
    <row r="965" spans="5:40">
      <c r="E965" s="17" t="s">
        <v>2208</v>
      </c>
      <c r="F965" s="17" t="s">
        <v>2207</v>
      </c>
      <c r="AM965" s="17" t="s">
        <v>10009</v>
      </c>
      <c r="AN965" s="17">
        <v>20485</v>
      </c>
    </row>
    <row r="966" spans="5:40">
      <c r="E966" s="17" t="s">
        <v>2210</v>
      </c>
      <c r="F966" s="17" t="s">
        <v>2209</v>
      </c>
      <c r="AM966" s="17" t="s">
        <v>10010</v>
      </c>
      <c r="AN966" s="17">
        <v>20486</v>
      </c>
    </row>
    <row r="967" spans="5:40">
      <c r="E967" s="17" t="s">
        <v>2212</v>
      </c>
      <c r="F967" s="17" t="s">
        <v>2211</v>
      </c>
      <c r="AM967" s="17" t="s">
        <v>10011</v>
      </c>
      <c r="AN967" s="17">
        <v>20521</v>
      </c>
    </row>
    <row r="968" spans="5:40">
      <c r="E968" s="17" t="s">
        <v>2214</v>
      </c>
      <c r="F968" s="17" t="s">
        <v>2213</v>
      </c>
      <c r="AM968" s="17" t="s">
        <v>10012</v>
      </c>
      <c r="AN968" s="17">
        <v>20541</v>
      </c>
    </row>
    <row r="969" spans="5:40">
      <c r="E969" s="17" t="s">
        <v>2216</v>
      </c>
      <c r="F969" s="17" t="s">
        <v>2215</v>
      </c>
      <c r="AM969" s="17" t="s">
        <v>10013</v>
      </c>
      <c r="AN969" s="17">
        <v>20543</v>
      </c>
    </row>
    <row r="970" spans="5:40">
      <c r="E970" s="17" t="s">
        <v>2218</v>
      </c>
      <c r="F970" s="17" t="s">
        <v>2217</v>
      </c>
      <c r="AM970" s="17" t="s">
        <v>10014</v>
      </c>
      <c r="AN970" s="17">
        <v>20561</v>
      </c>
    </row>
    <row r="971" spans="5:40">
      <c r="E971" s="17" t="s">
        <v>2220</v>
      </c>
      <c r="F971" s="17" t="s">
        <v>2219</v>
      </c>
      <c r="AM971" s="17" t="s">
        <v>10015</v>
      </c>
      <c r="AN971" s="17">
        <v>20562</v>
      </c>
    </row>
    <row r="972" spans="5:40">
      <c r="E972" s="17" t="s">
        <v>2222</v>
      </c>
      <c r="F972" s="17" t="s">
        <v>2221</v>
      </c>
      <c r="AM972" s="17" t="s">
        <v>10016</v>
      </c>
      <c r="AN972" s="17">
        <v>20563</v>
      </c>
    </row>
    <row r="973" spans="5:40">
      <c r="E973" s="17" t="s">
        <v>2224</v>
      </c>
      <c r="F973" s="17" t="s">
        <v>2223</v>
      </c>
      <c r="AM973" s="17" t="s">
        <v>10017</v>
      </c>
      <c r="AN973" s="17">
        <v>20583</v>
      </c>
    </row>
    <row r="974" spans="5:40">
      <c r="E974" s="17" t="s">
        <v>2226</v>
      </c>
      <c r="F974" s="17" t="s">
        <v>2225</v>
      </c>
      <c r="AM974" s="17" t="s">
        <v>10018</v>
      </c>
      <c r="AN974" s="17">
        <v>20588</v>
      </c>
    </row>
    <row r="975" spans="5:40">
      <c r="E975" s="17" t="s">
        <v>2228</v>
      </c>
      <c r="F975" s="17" t="s">
        <v>2227</v>
      </c>
      <c r="AM975" s="17" t="s">
        <v>10019</v>
      </c>
      <c r="AN975" s="17">
        <v>20590</v>
      </c>
    </row>
    <row r="976" spans="5:40">
      <c r="E976" s="17" t="s">
        <v>2230</v>
      </c>
      <c r="F976" s="17" t="s">
        <v>2229</v>
      </c>
      <c r="AM976" s="17" t="s">
        <v>10020</v>
      </c>
      <c r="AN976" s="17">
        <v>20602</v>
      </c>
    </row>
    <row r="977" spans="5:40">
      <c r="E977" s="17" t="s">
        <v>2232</v>
      </c>
      <c r="F977" s="17" t="s">
        <v>2231</v>
      </c>
      <c r="AM977" s="17" t="s">
        <v>10021</v>
      </c>
      <c r="AN977" s="17">
        <v>21201</v>
      </c>
    </row>
    <row r="978" spans="5:40">
      <c r="E978" s="17" t="s">
        <v>2234</v>
      </c>
      <c r="F978" s="17" t="s">
        <v>2233</v>
      </c>
      <c r="AM978" s="17" t="s">
        <v>10022</v>
      </c>
      <c r="AN978" s="17">
        <v>21202</v>
      </c>
    </row>
    <row r="979" spans="5:40">
      <c r="E979" s="17" t="s">
        <v>2236</v>
      </c>
      <c r="F979" s="17" t="s">
        <v>2235</v>
      </c>
      <c r="AM979" s="17" t="s">
        <v>10023</v>
      </c>
      <c r="AN979" s="17">
        <v>21203</v>
      </c>
    </row>
    <row r="980" spans="5:40">
      <c r="E980" s="17" t="s">
        <v>2238</v>
      </c>
      <c r="F980" s="17" t="s">
        <v>2237</v>
      </c>
      <c r="AM980" s="17" t="s">
        <v>10024</v>
      </c>
      <c r="AN980" s="17">
        <v>21204</v>
      </c>
    </row>
    <row r="981" spans="5:40">
      <c r="E981" s="17" t="s">
        <v>2240</v>
      </c>
      <c r="F981" s="17" t="s">
        <v>2239</v>
      </c>
      <c r="AM981" s="17" t="s">
        <v>10025</v>
      </c>
      <c r="AN981" s="17">
        <v>21205</v>
      </c>
    </row>
    <row r="982" spans="5:40">
      <c r="E982" s="17" t="s">
        <v>2242</v>
      </c>
      <c r="F982" s="17" t="s">
        <v>2241</v>
      </c>
      <c r="AM982" s="17" t="s">
        <v>10026</v>
      </c>
      <c r="AN982" s="17">
        <v>21206</v>
      </c>
    </row>
    <row r="983" spans="5:40">
      <c r="E983" s="17" t="s">
        <v>2244</v>
      </c>
      <c r="F983" s="17" t="s">
        <v>2243</v>
      </c>
      <c r="AM983" s="17" t="s">
        <v>10027</v>
      </c>
      <c r="AN983" s="17">
        <v>21207</v>
      </c>
    </row>
    <row r="984" spans="5:40">
      <c r="E984" s="17" t="s">
        <v>2246</v>
      </c>
      <c r="F984" s="17" t="s">
        <v>2245</v>
      </c>
      <c r="AM984" s="17" t="s">
        <v>10028</v>
      </c>
      <c r="AN984" s="17">
        <v>21208</v>
      </c>
    </row>
    <row r="985" spans="5:40">
      <c r="E985" s="17" t="s">
        <v>2248</v>
      </c>
      <c r="F985" s="17" t="s">
        <v>2247</v>
      </c>
      <c r="AM985" s="17" t="s">
        <v>10029</v>
      </c>
      <c r="AN985" s="17">
        <v>21209</v>
      </c>
    </row>
    <row r="986" spans="5:40">
      <c r="E986" s="17" t="s">
        <v>2250</v>
      </c>
      <c r="F986" s="17" t="s">
        <v>2249</v>
      </c>
      <c r="AM986" s="17" t="s">
        <v>10030</v>
      </c>
      <c r="AN986" s="17">
        <v>21210</v>
      </c>
    </row>
    <row r="987" spans="5:40">
      <c r="E987" s="17" t="s">
        <v>2252</v>
      </c>
      <c r="F987" s="17" t="s">
        <v>2251</v>
      </c>
      <c r="AM987" s="17" t="s">
        <v>10031</v>
      </c>
      <c r="AN987" s="17">
        <v>21211</v>
      </c>
    </row>
    <row r="988" spans="5:40">
      <c r="E988" s="17" t="s">
        <v>2254</v>
      </c>
      <c r="F988" s="17" t="s">
        <v>2253</v>
      </c>
      <c r="AM988" s="17" t="s">
        <v>10032</v>
      </c>
      <c r="AN988" s="17">
        <v>21212</v>
      </c>
    </row>
    <row r="989" spans="5:40">
      <c r="E989" s="17" t="s">
        <v>2256</v>
      </c>
      <c r="F989" s="17" t="s">
        <v>2255</v>
      </c>
      <c r="AM989" s="17" t="s">
        <v>10033</v>
      </c>
      <c r="AN989" s="17">
        <v>21213</v>
      </c>
    </row>
    <row r="990" spans="5:40">
      <c r="E990" s="17" t="s">
        <v>2258</v>
      </c>
      <c r="F990" s="17" t="s">
        <v>2257</v>
      </c>
      <c r="AM990" s="17" t="s">
        <v>10034</v>
      </c>
      <c r="AN990" s="17">
        <v>21214</v>
      </c>
    </row>
    <row r="991" spans="5:40">
      <c r="E991" s="17" t="s">
        <v>2260</v>
      </c>
      <c r="F991" s="17" t="s">
        <v>2259</v>
      </c>
      <c r="AM991" s="17" t="s">
        <v>10035</v>
      </c>
      <c r="AN991" s="17">
        <v>21215</v>
      </c>
    </row>
    <row r="992" spans="5:40">
      <c r="E992" s="17" t="s">
        <v>2262</v>
      </c>
      <c r="F992" s="17" t="s">
        <v>2261</v>
      </c>
      <c r="AM992" s="17" t="s">
        <v>10036</v>
      </c>
      <c r="AN992" s="17">
        <v>21216</v>
      </c>
    </row>
    <row r="993" spans="5:40">
      <c r="E993" s="17" t="s">
        <v>2264</v>
      </c>
      <c r="F993" s="17" t="s">
        <v>2263</v>
      </c>
      <c r="AM993" s="17" t="s">
        <v>10037</v>
      </c>
      <c r="AN993" s="17">
        <v>21217</v>
      </c>
    </row>
    <row r="994" spans="5:40">
      <c r="E994" s="17" t="s">
        <v>2266</v>
      </c>
      <c r="F994" s="17" t="s">
        <v>2265</v>
      </c>
      <c r="AM994" s="17" t="s">
        <v>10038</v>
      </c>
      <c r="AN994" s="17">
        <v>21218</v>
      </c>
    </row>
    <row r="995" spans="5:40">
      <c r="E995" s="17" t="s">
        <v>2268</v>
      </c>
      <c r="F995" s="17" t="s">
        <v>2267</v>
      </c>
      <c r="AM995" s="17" t="s">
        <v>10039</v>
      </c>
      <c r="AN995" s="17">
        <v>21219</v>
      </c>
    </row>
    <row r="996" spans="5:40">
      <c r="E996" s="17" t="s">
        <v>2270</v>
      </c>
      <c r="F996" s="17" t="s">
        <v>2269</v>
      </c>
      <c r="AM996" s="17" t="s">
        <v>10040</v>
      </c>
      <c r="AN996" s="17">
        <v>21220</v>
      </c>
    </row>
    <row r="997" spans="5:40">
      <c r="E997" s="17" t="s">
        <v>2272</v>
      </c>
      <c r="F997" s="17" t="s">
        <v>2271</v>
      </c>
      <c r="AM997" s="17" t="s">
        <v>10041</v>
      </c>
      <c r="AN997" s="17">
        <v>21221</v>
      </c>
    </row>
    <row r="998" spans="5:40">
      <c r="E998" s="17" t="s">
        <v>2274</v>
      </c>
      <c r="F998" s="17" t="s">
        <v>2273</v>
      </c>
      <c r="AM998" s="17" t="s">
        <v>10042</v>
      </c>
      <c r="AN998" s="17">
        <v>21302</v>
      </c>
    </row>
    <row r="999" spans="5:40">
      <c r="E999" s="17" t="s">
        <v>2276</v>
      </c>
      <c r="F999" s="17" t="s">
        <v>2275</v>
      </c>
      <c r="AM999" s="17" t="s">
        <v>10043</v>
      </c>
      <c r="AN999" s="17">
        <v>21303</v>
      </c>
    </row>
    <row r="1000" spans="5:40">
      <c r="E1000" s="17" t="s">
        <v>2278</v>
      </c>
      <c r="F1000" s="17" t="s">
        <v>2277</v>
      </c>
      <c r="AM1000" s="17" t="s">
        <v>10044</v>
      </c>
      <c r="AN1000" s="17">
        <v>21341</v>
      </c>
    </row>
    <row r="1001" spans="5:40">
      <c r="E1001" s="17" t="s">
        <v>2280</v>
      </c>
      <c r="F1001" s="17" t="s">
        <v>2279</v>
      </c>
      <c r="AM1001" s="17" t="s">
        <v>10045</v>
      </c>
      <c r="AN1001" s="17">
        <v>21361</v>
      </c>
    </row>
    <row r="1002" spans="5:40">
      <c r="E1002" s="17" t="s">
        <v>2282</v>
      </c>
      <c r="F1002" s="17" t="s">
        <v>2281</v>
      </c>
      <c r="AM1002" s="17" t="s">
        <v>10046</v>
      </c>
      <c r="AN1002" s="17">
        <v>21362</v>
      </c>
    </row>
    <row r="1003" spans="5:40">
      <c r="E1003" s="17" t="s">
        <v>2284</v>
      </c>
      <c r="F1003" s="17" t="s">
        <v>2283</v>
      </c>
      <c r="AM1003" s="17" t="s">
        <v>10047</v>
      </c>
      <c r="AN1003" s="17">
        <v>21381</v>
      </c>
    </row>
    <row r="1004" spans="5:40">
      <c r="E1004" s="17" t="s">
        <v>2286</v>
      </c>
      <c r="F1004" s="17" t="s">
        <v>2285</v>
      </c>
      <c r="AM1004" s="17" t="s">
        <v>10048</v>
      </c>
      <c r="AN1004" s="17">
        <v>21382</v>
      </c>
    </row>
    <row r="1005" spans="5:40">
      <c r="E1005" s="17" t="s">
        <v>2288</v>
      </c>
      <c r="F1005" s="17" t="s">
        <v>2287</v>
      </c>
      <c r="AM1005" s="17" t="s">
        <v>10049</v>
      </c>
      <c r="AN1005" s="17">
        <v>21383</v>
      </c>
    </row>
    <row r="1006" spans="5:40">
      <c r="E1006" s="17" t="s">
        <v>2290</v>
      </c>
      <c r="F1006" s="17" t="s">
        <v>2289</v>
      </c>
      <c r="AM1006" s="17" t="s">
        <v>10050</v>
      </c>
      <c r="AN1006" s="17">
        <v>21401</v>
      </c>
    </row>
    <row r="1007" spans="5:40">
      <c r="E1007" s="17" t="s">
        <v>2292</v>
      </c>
      <c r="F1007" s="17" t="s">
        <v>2291</v>
      </c>
      <c r="AM1007" s="17" t="s">
        <v>10051</v>
      </c>
      <c r="AN1007" s="17">
        <v>21403</v>
      </c>
    </row>
    <row r="1008" spans="5:40">
      <c r="E1008" s="17" t="s">
        <v>2294</v>
      </c>
      <c r="F1008" s="17" t="s">
        <v>2293</v>
      </c>
      <c r="AM1008" s="17" t="s">
        <v>10052</v>
      </c>
      <c r="AN1008" s="17">
        <v>21404</v>
      </c>
    </row>
    <row r="1009" spans="5:40">
      <c r="E1009" s="17" t="s">
        <v>2296</v>
      </c>
      <c r="F1009" s="17" t="s">
        <v>2295</v>
      </c>
      <c r="AM1009" s="17" t="s">
        <v>10053</v>
      </c>
      <c r="AN1009" s="17">
        <v>21421</v>
      </c>
    </row>
    <row r="1010" spans="5:40">
      <c r="E1010" s="17" t="s">
        <v>2298</v>
      </c>
      <c r="F1010" s="17" t="s">
        <v>2297</v>
      </c>
      <c r="AM1010" s="17" t="s">
        <v>10054</v>
      </c>
      <c r="AN1010" s="17">
        <v>21501</v>
      </c>
    </row>
    <row r="1011" spans="5:40">
      <c r="E1011" s="17" t="s">
        <v>2300</v>
      </c>
      <c r="F1011" s="17" t="s">
        <v>2299</v>
      </c>
      <c r="AM1011" s="17" t="s">
        <v>10055</v>
      </c>
      <c r="AN1011" s="17">
        <v>21502</v>
      </c>
    </row>
    <row r="1012" spans="5:40">
      <c r="E1012" s="17" t="s">
        <v>2302</v>
      </c>
      <c r="F1012" s="17" t="s">
        <v>2301</v>
      </c>
      <c r="AM1012" s="17" t="s">
        <v>10056</v>
      </c>
      <c r="AN1012" s="17">
        <v>21503</v>
      </c>
    </row>
    <row r="1013" spans="5:40">
      <c r="E1013" s="17" t="s">
        <v>2304</v>
      </c>
      <c r="F1013" s="17" t="s">
        <v>2303</v>
      </c>
      <c r="AM1013" s="17" t="s">
        <v>10057</v>
      </c>
      <c r="AN1013" s="17">
        <v>21504</v>
      </c>
    </row>
    <row r="1014" spans="5:40">
      <c r="E1014" s="17" t="s">
        <v>2306</v>
      </c>
      <c r="F1014" s="17" t="s">
        <v>2305</v>
      </c>
      <c r="AM1014" s="17" t="s">
        <v>10058</v>
      </c>
      <c r="AN1014" s="17">
        <v>21505</v>
      </c>
    </row>
    <row r="1015" spans="5:40">
      <c r="E1015" s="17" t="s">
        <v>2308</v>
      </c>
      <c r="F1015" s="17" t="s">
        <v>2307</v>
      </c>
      <c r="AM1015" s="17" t="s">
        <v>10059</v>
      </c>
      <c r="AN1015" s="17">
        <v>21506</v>
      </c>
    </row>
    <row r="1016" spans="5:40">
      <c r="E1016" s="17" t="s">
        <v>2310</v>
      </c>
      <c r="F1016" s="17" t="s">
        <v>2309</v>
      </c>
      <c r="AM1016" s="17" t="s">
        <v>10060</v>
      </c>
      <c r="AN1016" s="17">
        <v>21507</v>
      </c>
    </row>
    <row r="1017" spans="5:40">
      <c r="E1017" s="17" t="s">
        <v>2312</v>
      </c>
      <c r="F1017" s="17" t="s">
        <v>2311</v>
      </c>
      <c r="AM1017" s="17" t="s">
        <v>10061</v>
      </c>
      <c r="AN1017" s="17">
        <v>21521</v>
      </c>
    </row>
    <row r="1018" spans="5:40">
      <c r="E1018" s="17" t="s">
        <v>2314</v>
      </c>
      <c r="F1018" s="17" t="s">
        <v>2313</v>
      </c>
      <c r="AM1018" s="17" t="s">
        <v>10062</v>
      </c>
      <c r="AN1018" s="17">
        <v>21604</v>
      </c>
    </row>
    <row r="1019" spans="5:40">
      <c r="E1019" s="17" t="s">
        <v>2316</v>
      </c>
      <c r="F1019" s="17" t="s">
        <v>2315</v>
      </c>
      <c r="AM1019" s="17" t="s">
        <v>10063</v>
      </c>
      <c r="AN1019" s="17">
        <v>22101</v>
      </c>
    </row>
    <row r="1020" spans="5:40">
      <c r="E1020" s="17" t="s">
        <v>2318</v>
      </c>
      <c r="F1020" s="17" t="s">
        <v>2317</v>
      </c>
      <c r="AM1020" s="17" t="s">
        <v>10064</v>
      </c>
      <c r="AN1020" s="17">
        <v>22102</v>
      </c>
    </row>
    <row r="1021" spans="5:40">
      <c r="E1021" s="17" t="s">
        <v>2320</v>
      </c>
      <c r="F1021" s="17" t="s">
        <v>2319</v>
      </c>
      <c r="AM1021" s="17" t="s">
        <v>10065</v>
      </c>
      <c r="AN1021" s="17">
        <v>22103</v>
      </c>
    </row>
    <row r="1022" spans="5:40">
      <c r="E1022" s="17" t="s">
        <v>2322</v>
      </c>
      <c r="F1022" s="17" t="s">
        <v>2321</v>
      </c>
      <c r="AM1022" s="17" t="s">
        <v>10066</v>
      </c>
      <c r="AN1022" s="17">
        <v>22138</v>
      </c>
    </row>
    <row r="1023" spans="5:40">
      <c r="E1023" s="17" t="s">
        <v>2324</v>
      </c>
      <c r="F1023" s="17" t="s">
        <v>2323</v>
      </c>
      <c r="AM1023" s="17" t="s">
        <v>10067</v>
      </c>
      <c r="AN1023" s="17">
        <v>22139</v>
      </c>
    </row>
    <row r="1024" spans="5:40">
      <c r="E1024" s="17" t="s">
        <v>2326</v>
      </c>
      <c r="F1024" s="17" t="s">
        <v>2325</v>
      </c>
      <c r="AM1024" s="17" t="s">
        <v>10068</v>
      </c>
      <c r="AN1024" s="17">
        <v>22140</v>
      </c>
    </row>
    <row r="1025" spans="5:40">
      <c r="E1025" s="17" t="s">
        <v>2328</v>
      </c>
      <c r="F1025" s="17" t="s">
        <v>2327</v>
      </c>
      <c r="AM1025" s="17" t="s">
        <v>10069</v>
      </c>
      <c r="AN1025" s="17">
        <v>22203</v>
      </c>
    </row>
    <row r="1026" spans="5:40">
      <c r="E1026" s="17" t="s">
        <v>2330</v>
      </c>
      <c r="F1026" s="17" t="s">
        <v>2329</v>
      </c>
      <c r="AM1026" s="17" t="s">
        <v>10070</v>
      </c>
      <c r="AN1026" s="17">
        <v>22205</v>
      </c>
    </row>
    <row r="1027" spans="5:40">
      <c r="E1027" s="17" t="s">
        <v>2332</v>
      </c>
      <c r="F1027" s="17" t="s">
        <v>2331</v>
      </c>
      <c r="AM1027" s="17" t="s">
        <v>10071</v>
      </c>
      <c r="AN1027" s="17">
        <v>22206</v>
      </c>
    </row>
    <row r="1028" spans="5:40">
      <c r="E1028" s="17" t="s">
        <v>2334</v>
      </c>
      <c r="F1028" s="17" t="s">
        <v>2333</v>
      </c>
      <c r="AM1028" s="17" t="s">
        <v>10072</v>
      </c>
      <c r="AN1028" s="17">
        <v>22207</v>
      </c>
    </row>
    <row r="1029" spans="5:40">
      <c r="E1029" s="17" t="s">
        <v>2336</v>
      </c>
      <c r="F1029" s="17" t="s">
        <v>2335</v>
      </c>
      <c r="AM1029" s="17" t="s">
        <v>10073</v>
      </c>
      <c r="AN1029" s="17">
        <v>22208</v>
      </c>
    </row>
    <row r="1030" spans="5:40">
      <c r="E1030" s="17" t="s">
        <v>2338</v>
      </c>
      <c r="F1030" s="17" t="s">
        <v>2337</v>
      </c>
      <c r="AM1030" s="17" t="s">
        <v>10074</v>
      </c>
      <c r="AN1030" s="17">
        <v>22209</v>
      </c>
    </row>
    <row r="1031" spans="5:40">
      <c r="E1031" s="17" t="s">
        <v>2340</v>
      </c>
      <c r="F1031" s="17" t="s">
        <v>2339</v>
      </c>
      <c r="AM1031" s="17" t="s">
        <v>10075</v>
      </c>
      <c r="AN1031" s="17">
        <v>22210</v>
      </c>
    </row>
    <row r="1032" spans="5:40">
      <c r="E1032" s="17" t="s">
        <v>2342</v>
      </c>
      <c r="F1032" s="17" t="s">
        <v>2341</v>
      </c>
      <c r="AM1032" s="17" t="s">
        <v>10076</v>
      </c>
      <c r="AN1032" s="17">
        <v>22211</v>
      </c>
    </row>
    <row r="1033" spans="5:40">
      <c r="E1033" s="17" t="s">
        <v>2344</v>
      </c>
      <c r="F1033" s="17" t="s">
        <v>2343</v>
      </c>
      <c r="AM1033" s="17" t="s">
        <v>10077</v>
      </c>
      <c r="AN1033" s="17">
        <v>22212</v>
      </c>
    </row>
    <row r="1034" spans="5:40">
      <c r="E1034" s="17" t="s">
        <v>2346</v>
      </c>
      <c r="F1034" s="17" t="s">
        <v>2345</v>
      </c>
      <c r="AM1034" s="17" t="s">
        <v>10078</v>
      </c>
      <c r="AN1034" s="17">
        <v>22213</v>
      </c>
    </row>
    <row r="1035" spans="5:40">
      <c r="E1035" s="17" t="s">
        <v>2348</v>
      </c>
      <c r="F1035" s="17" t="s">
        <v>2347</v>
      </c>
      <c r="AM1035" s="17" t="s">
        <v>10079</v>
      </c>
      <c r="AN1035" s="17">
        <v>22214</v>
      </c>
    </row>
    <row r="1036" spans="5:40">
      <c r="E1036" s="17" t="s">
        <v>2350</v>
      </c>
      <c r="F1036" s="17" t="s">
        <v>2349</v>
      </c>
      <c r="AM1036" s="17" t="s">
        <v>10080</v>
      </c>
      <c r="AN1036" s="17">
        <v>22215</v>
      </c>
    </row>
    <row r="1037" spans="5:40">
      <c r="E1037" s="17" t="s">
        <v>2352</v>
      </c>
      <c r="F1037" s="17" t="s">
        <v>2351</v>
      </c>
      <c r="AM1037" s="17" t="s">
        <v>10081</v>
      </c>
      <c r="AN1037" s="17">
        <v>22216</v>
      </c>
    </row>
    <row r="1038" spans="5:40">
      <c r="E1038" s="17" t="s">
        <v>2354</v>
      </c>
      <c r="F1038" s="17" t="s">
        <v>2353</v>
      </c>
      <c r="AM1038" s="17" t="s">
        <v>10082</v>
      </c>
      <c r="AN1038" s="17">
        <v>22219</v>
      </c>
    </row>
    <row r="1039" spans="5:40">
      <c r="E1039" s="17" t="s">
        <v>2356</v>
      </c>
      <c r="F1039" s="17" t="s">
        <v>2355</v>
      </c>
      <c r="AM1039" s="17" t="s">
        <v>10083</v>
      </c>
      <c r="AN1039" s="17">
        <v>22220</v>
      </c>
    </row>
    <row r="1040" spans="5:40">
      <c r="E1040" s="17" t="s">
        <v>2358</v>
      </c>
      <c r="F1040" s="17" t="s">
        <v>2357</v>
      </c>
      <c r="AM1040" s="17" t="s">
        <v>10084</v>
      </c>
      <c r="AN1040" s="17">
        <v>22221</v>
      </c>
    </row>
    <row r="1041" spans="5:40">
      <c r="E1041" s="17" t="s">
        <v>2360</v>
      </c>
      <c r="F1041" s="17" t="s">
        <v>2359</v>
      </c>
      <c r="AM1041" s="17" t="s">
        <v>10085</v>
      </c>
      <c r="AN1041" s="17">
        <v>22222</v>
      </c>
    </row>
    <row r="1042" spans="5:40">
      <c r="E1042" s="17" t="s">
        <v>2362</v>
      </c>
      <c r="F1042" s="17" t="s">
        <v>2361</v>
      </c>
      <c r="AM1042" s="17" t="s">
        <v>10086</v>
      </c>
      <c r="AN1042" s="17">
        <v>22223</v>
      </c>
    </row>
    <row r="1043" spans="5:40">
      <c r="E1043" s="17" t="s">
        <v>2364</v>
      </c>
      <c r="F1043" s="17" t="s">
        <v>2363</v>
      </c>
      <c r="AM1043" s="17" t="s">
        <v>10087</v>
      </c>
      <c r="AN1043" s="17">
        <v>22224</v>
      </c>
    </row>
    <row r="1044" spans="5:40">
      <c r="E1044" s="17" t="s">
        <v>2366</v>
      </c>
      <c r="F1044" s="17" t="s">
        <v>2365</v>
      </c>
      <c r="AM1044" s="17" t="s">
        <v>10088</v>
      </c>
      <c r="AN1044" s="17">
        <v>22225</v>
      </c>
    </row>
    <row r="1045" spans="5:40">
      <c r="E1045" s="17" t="s">
        <v>2368</v>
      </c>
      <c r="F1045" s="17" t="s">
        <v>2367</v>
      </c>
      <c r="AM1045" s="17" t="s">
        <v>10089</v>
      </c>
      <c r="AN1045" s="17">
        <v>22226</v>
      </c>
    </row>
    <row r="1046" spans="5:40">
      <c r="E1046" s="17" t="s">
        <v>2370</v>
      </c>
      <c r="F1046" s="17" t="s">
        <v>2369</v>
      </c>
      <c r="AM1046" s="17" t="s">
        <v>10090</v>
      </c>
      <c r="AN1046" s="17">
        <v>22301</v>
      </c>
    </row>
    <row r="1047" spans="5:40">
      <c r="E1047" s="17" t="s">
        <v>2372</v>
      </c>
      <c r="F1047" s="17" t="s">
        <v>2371</v>
      </c>
      <c r="AM1047" s="17" t="s">
        <v>10091</v>
      </c>
      <c r="AN1047" s="17">
        <v>22302</v>
      </c>
    </row>
    <row r="1048" spans="5:40">
      <c r="E1048" s="17" t="s">
        <v>2374</v>
      </c>
      <c r="F1048" s="17" t="s">
        <v>2373</v>
      </c>
      <c r="AM1048" s="17" t="s">
        <v>10092</v>
      </c>
      <c r="AN1048" s="17">
        <v>22304</v>
      </c>
    </row>
    <row r="1049" spans="5:40">
      <c r="E1049" s="17" t="s">
        <v>2376</v>
      </c>
      <c r="F1049" s="17" t="s">
        <v>2375</v>
      </c>
      <c r="AM1049" s="17" t="s">
        <v>10093</v>
      </c>
      <c r="AN1049" s="17">
        <v>22305</v>
      </c>
    </row>
    <row r="1050" spans="5:40">
      <c r="E1050" s="17" t="s">
        <v>2378</v>
      </c>
      <c r="F1050" s="17" t="s">
        <v>2377</v>
      </c>
      <c r="AM1050" s="17" t="s">
        <v>10094</v>
      </c>
      <c r="AN1050" s="17">
        <v>22306</v>
      </c>
    </row>
    <row r="1051" spans="5:40">
      <c r="E1051" s="17" t="s">
        <v>2380</v>
      </c>
      <c r="F1051" s="17" t="s">
        <v>2379</v>
      </c>
      <c r="AM1051" s="17" t="s">
        <v>10095</v>
      </c>
      <c r="AN1051" s="17">
        <v>22325</v>
      </c>
    </row>
    <row r="1052" spans="5:40">
      <c r="E1052" s="17" t="s">
        <v>2382</v>
      </c>
      <c r="F1052" s="17" t="s">
        <v>2381</v>
      </c>
      <c r="AM1052" s="17" t="s">
        <v>10096</v>
      </c>
      <c r="AN1052" s="17">
        <v>22341</v>
      </c>
    </row>
    <row r="1053" spans="5:40">
      <c r="E1053" s="17" t="s">
        <v>2384</v>
      </c>
      <c r="F1053" s="17" t="s">
        <v>2383</v>
      </c>
      <c r="AM1053" s="17" t="s">
        <v>10097</v>
      </c>
      <c r="AN1053" s="17">
        <v>22342</v>
      </c>
    </row>
    <row r="1054" spans="5:40">
      <c r="E1054" s="17" t="s">
        <v>2386</v>
      </c>
      <c r="F1054" s="17" t="s">
        <v>2385</v>
      </c>
      <c r="AM1054" s="17" t="s">
        <v>10098</v>
      </c>
      <c r="AN1054" s="17">
        <v>22344</v>
      </c>
    </row>
    <row r="1055" spans="5:40">
      <c r="E1055" s="17" t="s">
        <v>2388</v>
      </c>
      <c r="F1055" s="17" t="s">
        <v>2387</v>
      </c>
      <c r="AM1055" s="17" t="s">
        <v>10099</v>
      </c>
      <c r="AN1055" s="17">
        <v>22424</v>
      </c>
    </row>
    <row r="1056" spans="5:40">
      <c r="E1056" s="17" t="s">
        <v>2390</v>
      </c>
      <c r="F1056" s="17" t="s">
        <v>2389</v>
      </c>
      <c r="AM1056" s="17" t="s">
        <v>10100</v>
      </c>
      <c r="AN1056" s="17">
        <v>22429</v>
      </c>
    </row>
    <row r="1057" spans="5:40">
      <c r="E1057" s="17" t="s">
        <v>2392</v>
      </c>
      <c r="F1057" s="17" t="s">
        <v>2391</v>
      </c>
      <c r="AM1057" s="17" t="s">
        <v>10101</v>
      </c>
      <c r="AN1057" s="17">
        <v>22461</v>
      </c>
    </row>
    <row r="1058" spans="5:40">
      <c r="E1058" s="17" t="s">
        <v>2394</v>
      </c>
      <c r="F1058" s="17" t="s">
        <v>2393</v>
      </c>
      <c r="AM1058" s="17" t="s">
        <v>10102</v>
      </c>
      <c r="AN1058" s="17">
        <v>23101</v>
      </c>
    </row>
    <row r="1059" spans="5:40">
      <c r="E1059" s="17" t="s">
        <v>2396</v>
      </c>
      <c r="F1059" s="17" t="s">
        <v>2395</v>
      </c>
      <c r="AM1059" s="17" t="s">
        <v>10103</v>
      </c>
      <c r="AN1059" s="17">
        <v>23102</v>
      </c>
    </row>
    <row r="1060" spans="5:40">
      <c r="E1060" s="17" t="s">
        <v>2398</v>
      </c>
      <c r="F1060" s="17" t="s">
        <v>2397</v>
      </c>
      <c r="AM1060" s="17" t="s">
        <v>10104</v>
      </c>
      <c r="AN1060" s="17">
        <v>23103</v>
      </c>
    </row>
    <row r="1061" spans="5:40">
      <c r="E1061" s="17" t="s">
        <v>2400</v>
      </c>
      <c r="F1061" s="17" t="s">
        <v>2399</v>
      </c>
      <c r="AM1061" s="17" t="s">
        <v>10105</v>
      </c>
      <c r="AN1061" s="17">
        <v>23104</v>
      </c>
    </row>
    <row r="1062" spans="5:40">
      <c r="E1062" s="17" t="s">
        <v>2402</v>
      </c>
      <c r="F1062" s="17" t="s">
        <v>2401</v>
      </c>
      <c r="AM1062" s="17" t="s">
        <v>10106</v>
      </c>
      <c r="AN1062" s="17">
        <v>23105</v>
      </c>
    </row>
    <row r="1063" spans="5:40">
      <c r="E1063" s="17" t="s">
        <v>2404</v>
      </c>
      <c r="F1063" s="17" t="s">
        <v>2403</v>
      </c>
      <c r="AM1063" s="17" t="s">
        <v>10107</v>
      </c>
      <c r="AN1063" s="17">
        <v>23106</v>
      </c>
    </row>
    <row r="1064" spans="5:40">
      <c r="E1064" s="17" t="s">
        <v>2406</v>
      </c>
      <c r="F1064" s="17" t="s">
        <v>2405</v>
      </c>
      <c r="AM1064" s="17" t="s">
        <v>10108</v>
      </c>
      <c r="AN1064" s="17">
        <v>23107</v>
      </c>
    </row>
    <row r="1065" spans="5:40">
      <c r="E1065" s="17" t="s">
        <v>2408</v>
      </c>
      <c r="F1065" s="17" t="s">
        <v>2407</v>
      </c>
      <c r="AM1065" s="17" t="s">
        <v>10109</v>
      </c>
      <c r="AN1065" s="17">
        <v>23108</v>
      </c>
    </row>
    <row r="1066" spans="5:40">
      <c r="E1066" s="17" t="s">
        <v>2410</v>
      </c>
      <c r="F1066" s="17" t="s">
        <v>2409</v>
      </c>
      <c r="AM1066" s="17" t="s">
        <v>10110</v>
      </c>
      <c r="AN1066" s="17">
        <v>23109</v>
      </c>
    </row>
    <row r="1067" spans="5:40">
      <c r="E1067" s="17" t="s">
        <v>2412</v>
      </c>
      <c r="F1067" s="17" t="s">
        <v>2411</v>
      </c>
      <c r="AM1067" s="17" t="s">
        <v>10111</v>
      </c>
      <c r="AN1067" s="17">
        <v>23110</v>
      </c>
    </row>
    <row r="1068" spans="5:40">
      <c r="E1068" s="17" t="s">
        <v>2414</v>
      </c>
      <c r="F1068" s="17" t="s">
        <v>2413</v>
      </c>
      <c r="AM1068" s="17" t="s">
        <v>10112</v>
      </c>
      <c r="AN1068" s="17">
        <v>23111</v>
      </c>
    </row>
    <row r="1069" spans="5:40">
      <c r="E1069" s="17" t="s">
        <v>2416</v>
      </c>
      <c r="F1069" s="17" t="s">
        <v>2415</v>
      </c>
      <c r="AM1069" s="17" t="s">
        <v>10113</v>
      </c>
      <c r="AN1069" s="17">
        <v>23112</v>
      </c>
    </row>
    <row r="1070" spans="5:40">
      <c r="E1070" s="17" t="s">
        <v>2418</v>
      </c>
      <c r="F1070" s="17" t="s">
        <v>2417</v>
      </c>
      <c r="AM1070" s="17" t="s">
        <v>10114</v>
      </c>
      <c r="AN1070" s="17">
        <v>23113</v>
      </c>
    </row>
    <row r="1071" spans="5:40">
      <c r="E1071" s="17" t="s">
        <v>2420</v>
      </c>
      <c r="F1071" s="17" t="s">
        <v>2419</v>
      </c>
      <c r="AM1071" s="17" t="s">
        <v>10115</v>
      </c>
      <c r="AN1071" s="17">
        <v>23114</v>
      </c>
    </row>
    <row r="1072" spans="5:40">
      <c r="E1072" s="17" t="s">
        <v>2422</v>
      </c>
      <c r="F1072" s="17" t="s">
        <v>2421</v>
      </c>
      <c r="AM1072" s="17" t="s">
        <v>10116</v>
      </c>
      <c r="AN1072" s="17">
        <v>23115</v>
      </c>
    </row>
    <row r="1073" spans="5:40">
      <c r="E1073" s="17" t="s">
        <v>2424</v>
      </c>
      <c r="F1073" s="17" t="s">
        <v>2423</v>
      </c>
      <c r="AM1073" s="17" t="s">
        <v>10117</v>
      </c>
      <c r="AN1073" s="17">
        <v>23116</v>
      </c>
    </row>
    <row r="1074" spans="5:40">
      <c r="E1074" s="17" t="s">
        <v>2426</v>
      </c>
      <c r="F1074" s="17" t="s">
        <v>2425</v>
      </c>
      <c r="AM1074" s="17" t="s">
        <v>10118</v>
      </c>
      <c r="AN1074" s="17">
        <v>23201</v>
      </c>
    </row>
    <row r="1075" spans="5:40">
      <c r="E1075" s="17" t="s">
        <v>2428</v>
      </c>
      <c r="F1075" s="17" t="s">
        <v>2427</v>
      </c>
      <c r="AM1075" s="17" t="s">
        <v>10119</v>
      </c>
      <c r="AN1075" s="17">
        <v>23202</v>
      </c>
    </row>
    <row r="1076" spans="5:40">
      <c r="E1076" s="17" t="s">
        <v>2430</v>
      </c>
      <c r="F1076" s="17" t="s">
        <v>2429</v>
      </c>
      <c r="AM1076" s="17" t="s">
        <v>10120</v>
      </c>
      <c r="AN1076" s="17">
        <v>23203</v>
      </c>
    </row>
    <row r="1077" spans="5:40">
      <c r="E1077" s="17" t="s">
        <v>2432</v>
      </c>
      <c r="F1077" s="17" t="s">
        <v>2431</v>
      </c>
      <c r="AM1077" s="17" t="s">
        <v>10121</v>
      </c>
      <c r="AN1077" s="17">
        <v>23204</v>
      </c>
    </row>
    <row r="1078" spans="5:40">
      <c r="E1078" s="17" t="s">
        <v>2434</v>
      </c>
      <c r="F1078" s="17" t="s">
        <v>2433</v>
      </c>
      <c r="AM1078" s="17" t="s">
        <v>10122</v>
      </c>
      <c r="AN1078" s="17">
        <v>23205</v>
      </c>
    </row>
    <row r="1079" spans="5:40">
      <c r="E1079" s="17" t="s">
        <v>2436</v>
      </c>
      <c r="F1079" s="17" t="s">
        <v>2435</v>
      </c>
      <c r="AM1079" s="17" t="s">
        <v>10123</v>
      </c>
      <c r="AN1079" s="17">
        <v>23206</v>
      </c>
    </row>
    <row r="1080" spans="5:40">
      <c r="E1080" s="17" t="s">
        <v>2438</v>
      </c>
      <c r="F1080" s="17" t="s">
        <v>2437</v>
      </c>
      <c r="AM1080" s="17" t="s">
        <v>10124</v>
      </c>
      <c r="AN1080" s="17">
        <v>23207</v>
      </c>
    </row>
    <row r="1081" spans="5:40">
      <c r="E1081" s="17" t="s">
        <v>2440</v>
      </c>
      <c r="F1081" s="17" t="s">
        <v>2439</v>
      </c>
      <c r="AM1081" s="17" t="s">
        <v>10125</v>
      </c>
      <c r="AN1081" s="17">
        <v>23208</v>
      </c>
    </row>
    <row r="1082" spans="5:40">
      <c r="E1082" s="17" t="s">
        <v>2442</v>
      </c>
      <c r="F1082" s="17" t="s">
        <v>2441</v>
      </c>
      <c r="AM1082" s="17" t="s">
        <v>10126</v>
      </c>
      <c r="AN1082" s="17">
        <v>23209</v>
      </c>
    </row>
    <row r="1083" spans="5:40">
      <c r="E1083" s="17" t="s">
        <v>2444</v>
      </c>
      <c r="F1083" s="17" t="s">
        <v>2443</v>
      </c>
      <c r="AM1083" s="17" t="s">
        <v>10127</v>
      </c>
      <c r="AN1083" s="17">
        <v>23210</v>
      </c>
    </row>
    <row r="1084" spans="5:40">
      <c r="E1084" s="17" t="s">
        <v>2446</v>
      </c>
      <c r="F1084" s="17" t="s">
        <v>2445</v>
      </c>
      <c r="AM1084" s="17" t="s">
        <v>10128</v>
      </c>
      <c r="AN1084" s="17">
        <v>23211</v>
      </c>
    </row>
    <row r="1085" spans="5:40">
      <c r="E1085" s="17" t="s">
        <v>2448</v>
      </c>
      <c r="F1085" s="17" t="s">
        <v>2447</v>
      </c>
      <c r="AM1085" s="17" t="s">
        <v>10129</v>
      </c>
      <c r="AN1085" s="17">
        <v>23212</v>
      </c>
    </row>
    <row r="1086" spans="5:40">
      <c r="E1086" s="17" t="s">
        <v>2450</v>
      </c>
      <c r="F1086" s="17" t="s">
        <v>2449</v>
      </c>
      <c r="AM1086" s="17" t="s">
        <v>10130</v>
      </c>
      <c r="AN1086" s="17">
        <v>23213</v>
      </c>
    </row>
    <row r="1087" spans="5:40">
      <c r="E1087" s="17" t="s">
        <v>2452</v>
      </c>
      <c r="F1087" s="17" t="s">
        <v>2451</v>
      </c>
      <c r="AM1087" s="17" t="s">
        <v>10131</v>
      </c>
      <c r="AN1087" s="17">
        <v>23214</v>
      </c>
    </row>
    <row r="1088" spans="5:40">
      <c r="E1088" s="17" t="s">
        <v>2454</v>
      </c>
      <c r="F1088" s="17" t="s">
        <v>2453</v>
      </c>
      <c r="AM1088" s="17" t="s">
        <v>10132</v>
      </c>
      <c r="AN1088" s="17">
        <v>23215</v>
      </c>
    </row>
    <row r="1089" spans="5:40">
      <c r="E1089" s="17" t="s">
        <v>2456</v>
      </c>
      <c r="F1089" s="17" t="s">
        <v>2455</v>
      </c>
      <c r="AM1089" s="17" t="s">
        <v>10133</v>
      </c>
      <c r="AN1089" s="17">
        <v>23216</v>
      </c>
    </row>
    <row r="1090" spans="5:40">
      <c r="E1090" s="17" t="s">
        <v>2458</v>
      </c>
      <c r="F1090" s="17" t="s">
        <v>2457</v>
      </c>
      <c r="AM1090" s="17" t="s">
        <v>10134</v>
      </c>
      <c r="AN1090" s="17">
        <v>23217</v>
      </c>
    </row>
    <row r="1091" spans="5:40">
      <c r="E1091" s="17" t="s">
        <v>2460</v>
      </c>
      <c r="F1091" s="17" t="s">
        <v>2459</v>
      </c>
      <c r="AM1091" s="17" t="s">
        <v>10135</v>
      </c>
      <c r="AN1091" s="17">
        <v>23219</v>
      </c>
    </row>
    <row r="1092" spans="5:40">
      <c r="E1092" s="17" t="s">
        <v>2462</v>
      </c>
      <c r="F1092" s="17" t="s">
        <v>2461</v>
      </c>
      <c r="AM1092" s="17" t="s">
        <v>10136</v>
      </c>
      <c r="AN1092" s="17">
        <v>23220</v>
      </c>
    </row>
    <row r="1093" spans="5:40">
      <c r="E1093" s="17" t="s">
        <v>2464</v>
      </c>
      <c r="F1093" s="17" t="s">
        <v>2463</v>
      </c>
      <c r="AM1093" s="17" t="s">
        <v>10137</v>
      </c>
      <c r="AN1093" s="17">
        <v>23221</v>
      </c>
    </row>
    <row r="1094" spans="5:40">
      <c r="E1094" s="17" t="s">
        <v>2466</v>
      </c>
      <c r="F1094" s="17" t="s">
        <v>2465</v>
      </c>
      <c r="AM1094" s="17" t="s">
        <v>10138</v>
      </c>
      <c r="AN1094" s="17">
        <v>23222</v>
      </c>
    </row>
    <row r="1095" spans="5:40">
      <c r="E1095" s="17" t="s">
        <v>2468</v>
      </c>
      <c r="F1095" s="17" t="s">
        <v>2467</v>
      </c>
      <c r="AM1095" s="17" t="s">
        <v>10139</v>
      </c>
      <c r="AN1095" s="17">
        <v>23223</v>
      </c>
    </row>
    <row r="1096" spans="5:40">
      <c r="E1096" s="17" t="s">
        <v>2470</v>
      </c>
      <c r="F1096" s="17" t="s">
        <v>2469</v>
      </c>
      <c r="AM1096" s="17" t="s">
        <v>10140</v>
      </c>
      <c r="AN1096" s="17">
        <v>23224</v>
      </c>
    </row>
    <row r="1097" spans="5:40">
      <c r="E1097" s="17" t="s">
        <v>2472</v>
      </c>
      <c r="F1097" s="17" t="s">
        <v>2471</v>
      </c>
      <c r="AM1097" s="17" t="s">
        <v>10141</v>
      </c>
      <c r="AN1097" s="17">
        <v>23225</v>
      </c>
    </row>
    <row r="1098" spans="5:40">
      <c r="E1098" s="17" t="s">
        <v>2474</v>
      </c>
      <c r="F1098" s="17" t="s">
        <v>2473</v>
      </c>
      <c r="AM1098" s="17" t="s">
        <v>10142</v>
      </c>
      <c r="AN1098" s="17">
        <v>23226</v>
      </c>
    </row>
    <row r="1099" spans="5:40">
      <c r="E1099" s="17" t="s">
        <v>2476</v>
      </c>
      <c r="F1099" s="17" t="s">
        <v>2475</v>
      </c>
      <c r="AM1099" s="17" t="s">
        <v>10143</v>
      </c>
      <c r="AN1099" s="17">
        <v>23227</v>
      </c>
    </row>
    <row r="1100" spans="5:40">
      <c r="E1100" s="17" t="s">
        <v>2478</v>
      </c>
      <c r="F1100" s="17" t="s">
        <v>2477</v>
      </c>
      <c r="AM1100" s="17" t="s">
        <v>10144</v>
      </c>
      <c r="AN1100" s="17">
        <v>23228</v>
      </c>
    </row>
    <row r="1101" spans="5:40">
      <c r="E1101" s="17" t="s">
        <v>2480</v>
      </c>
      <c r="F1101" s="17" t="s">
        <v>2479</v>
      </c>
      <c r="AM1101" s="17" t="s">
        <v>10145</v>
      </c>
      <c r="AN1101" s="17">
        <v>23229</v>
      </c>
    </row>
    <row r="1102" spans="5:40">
      <c r="E1102" s="17" t="s">
        <v>2482</v>
      </c>
      <c r="F1102" s="17" t="s">
        <v>2481</v>
      </c>
      <c r="AM1102" s="17" t="s">
        <v>10146</v>
      </c>
      <c r="AN1102" s="17">
        <v>23230</v>
      </c>
    </row>
    <row r="1103" spans="5:40">
      <c r="E1103" s="17" t="s">
        <v>2484</v>
      </c>
      <c r="F1103" s="17" t="s">
        <v>2483</v>
      </c>
      <c r="AM1103" s="17" t="s">
        <v>10147</v>
      </c>
      <c r="AN1103" s="17">
        <v>23231</v>
      </c>
    </row>
    <row r="1104" spans="5:40">
      <c r="E1104" s="17" t="s">
        <v>2486</v>
      </c>
      <c r="F1104" s="17" t="s">
        <v>2485</v>
      </c>
      <c r="AM1104" s="17" t="s">
        <v>10148</v>
      </c>
      <c r="AN1104" s="17">
        <v>23232</v>
      </c>
    </row>
    <row r="1105" spans="5:40">
      <c r="E1105" s="17" t="s">
        <v>2488</v>
      </c>
      <c r="F1105" s="17" t="s">
        <v>2487</v>
      </c>
      <c r="AM1105" s="17" t="s">
        <v>10149</v>
      </c>
      <c r="AN1105" s="17">
        <v>23233</v>
      </c>
    </row>
    <row r="1106" spans="5:40">
      <c r="E1106" s="17" t="s">
        <v>2490</v>
      </c>
      <c r="F1106" s="17" t="s">
        <v>2489</v>
      </c>
      <c r="AM1106" s="17" t="s">
        <v>10150</v>
      </c>
      <c r="AN1106" s="17">
        <v>23234</v>
      </c>
    </row>
    <row r="1107" spans="5:40">
      <c r="E1107" s="17" t="s">
        <v>2492</v>
      </c>
      <c r="F1107" s="17" t="s">
        <v>2491</v>
      </c>
      <c r="AM1107" s="17" t="s">
        <v>10151</v>
      </c>
      <c r="AN1107" s="17">
        <v>23235</v>
      </c>
    </row>
    <row r="1108" spans="5:40">
      <c r="E1108" s="17" t="s">
        <v>2494</v>
      </c>
      <c r="F1108" s="17" t="s">
        <v>2493</v>
      </c>
      <c r="AM1108" s="17" t="s">
        <v>10152</v>
      </c>
      <c r="AN1108" s="17">
        <v>23236</v>
      </c>
    </row>
    <row r="1109" spans="5:40">
      <c r="E1109" s="17" t="s">
        <v>2496</v>
      </c>
      <c r="F1109" s="17" t="s">
        <v>2495</v>
      </c>
      <c r="AM1109" s="17" t="s">
        <v>10153</v>
      </c>
      <c r="AN1109" s="17">
        <v>23237</v>
      </c>
    </row>
    <row r="1110" spans="5:40">
      <c r="E1110" s="17" t="s">
        <v>2498</v>
      </c>
      <c r="F1110" s="17" t="s">
        <v>2497</v>
      </c>
      <c r="AM1110" s="17" t="s">
        <v>10154</v>
      </c>
      <c r="AN1110" s="17">
        <v>23238</v>
      </c>
    </row>
    <row r="1111" spans="5:40">
      <c r="E1111" s="17" t="s">
        <v>2500</v>
      </c>
      <c r="F1111" s="17" t="s">
        <v>2499</v>
      </c>
      <c r="AM1111" s="17" t="s">
        <v>10155</v>
      </c>
      <c r="AN1111" s="17">
        <v>23302</v>
      </c>
    </row>
    <row r="1112" spans="5:40">
      <c r="E1112" s="17" t="s">
        <v>2502</v>
      </c>
      <c r="F1112" s="17" t="s">
        <v>2501</v>
      </c>
      <c r="AM1112" s="17" t="s">
        <v>10156</v>
      </c>
      <c r="AN1112" s="17">
        <v>23342</v>
      </c>
    </row>
    <row r="1113" spans="5:40">
      <c r="E1113" s="17" t="s">
        <v>2504</v>
      </c>
      <c r="F1113" s="17" t="s">
        <v>2503</v>
      </c>
      <c r="AM1113" s="17" t="s">
        <v>10157</v>
      </c>
      <c r="AN1113" s="17">
        <v>23361</v>
      </c>
    </row>
    <row r="1114" spans="5:40">
      <c r="E1114" s="17" t="s">
        <v>2506</v>
      </c>
      <c r="F1114" s="17" t="s">
        <v>2505</v>
      </c>
      <c r="AM1114" s="17" t="s">
        <v>10158</v>
      </c>
      <c r="AN1114" s="17">
        <v>23362</v>
      </c>
    </row>
    <row r="1115" spans="5:40">
      <c r="E1115" s="17" t="s">
        <v>2508</v>
      </c>
      <c r="F1115" s="17" t="s">
        <v>2507</v>
      </c>
      <c r="AM1115" s="17" t="s">
        <v>10159</v>
      </c>
      <c r="AN1115" s="17">
        <v>23424</v>
      </c>
    </row>
    <row r="1116" spans="5:40">
      <c r="E1116" s="17" t="s">
        <v>2510</v>
      </c>
      <c r="F1116" s="17" t="s">
        <v>2509</v>
      </c>
      <c r="AM1116" s="17" t="s">
        <v>10160</v>
      </c>
      <c r="AN1116" s="17">
        <v>23425</v>
      </c>
    </row>
    <row r="1117" spans="5:40">
      <c r="E1117" s="17" t="s">
        <v>2512</v>
      </c>
      <c r="F1117" s="17" t="s">
        <v>2511</v>
      </c>
      <c r="AM1117" s="17" t="s">
        <v>10161</v>
      </c>
      <c r="AN1117" s="17">
        <v>23427</v>
      </c>
    </row>
    <row r="1118" spans="5:40">
      <c r="E1118" s="17" t="s">
        <v>2514</v>
      </c>
      <c r="F1118" s="17" t="s">
        <v>2513</v>
      </c>
      <c r="AM1118" s="17" t="s">
        <v>10162</v>
      </c>
      <c r="AN1118" s="17">
        <v>23441</v>
      </c>
    </row>
    <row r="1119" spans="5:40">
      <c r="E1119" s="17" t="s">
        <v>2516</v>
      </c>
      <c r="F1119" s="17" t="s">
        <v>2515</v>
      </c>
      <c r="AM1119" s="17" t="s">
        <v>10163</v>
      </c>
      <c r="AN1119" s="17">
        <v>23442</v>
      </c>
    </row>
    <row r="1120" spans="5:40">
      <c r="E1120" s="17" t="s">
        <v>2518</v>
      </c>
      <c r="F1120" s="17" t="s">
        <v>2517</v>
      </c>
      <c r="AM1120" s="17" t="s">
        <v>10164</v>
      </c>
      <c r="AN1120" s="17">
        <v>23445</v>
      </c>
    </row>
    <row r="1121" spans="5:40">
      <c r="E1121" s="17" t="s">
        <v>2520</v>
      </c>
      <c r="F1121" s="17" t="s">
        <v>2519</v>
      </c>
      <c r="AM1121" s="17" t="s">
        <v>10165</v>
      </c>
      <c r="AN1121" s="17">
        <v>23446</v>
      </c>
    </row>
    <row r="1122" spans="5:40">
      <c r="E1122" s="17" t="s">
        <v>2522</v>
      </c>
      <c r="F1122" s="17" t="s">
        <v>2521</v>
      </c>
      <c r="AM1122" s="17" t="s">
        <v>10166</v>
      </c>
      <c r="AN1122" s="17">
        <v>23447</v>
      </c>
    </row>
    <row r="1123" spans="5:40">
      <c r="E1123" s="17" t="s">
        <v>2524</v>
      </c>
      <c r="F1123" s="17" t="s">
        <v>2523</v>
      </c>
      <c r="AM1123" s="17" t="s">
        <v>10167</v>
      </c>
      <c r="AN1123" s="17">
        <v>23501</v>
      </c>
    </row>
    <row r="1124" spans="5:40">
      <c r="E1124" s="17" t="s">
        <v>2526</v>
      </c>
      <c r="F1124" s="17" t="s">
        <v>2525</v>
      </c>
      <c r="AM1124" s="17" t="s">
        <v>10168</v>
      </c>
      <c r="AN1124" s="17">
        <v>23561</v>
      </c>
    </row>
    <row r="1125" spans="5:40">
      <c r="E1125" s="17" t="s">
        <v>2528</v>
      </c>
      <c r="F1125" s="17" t="s">
        <v>2527</v>
      </c>
      <c r="AM1125" s="17" t="s">
        <v>10169</v>
      </c>
      <c r="AN1125" s="17">
        <v>23562</v>
      </c>
    </row>
    <row r="1126" spans="5:40">
      <c r="E1126" s="17" t="s">
        <v>2530</v>
      </c>
      <c r="F1126" s="17" t="s">
        <v>2529</v>
      </c>
      <c r="AM1126" s="17" t="s">
        <v>10170</v>
      </c>
      <c r="AN1126" s="17">
        <v>23563</v>
      </c>
    </row>
    <row r="1127" spans="5:40">
      <c r="E1127" s="17" t="s">
        <v>2532</v>
      </c>
      <c r="F1127" s="17" t="s">
        <v>2531</v>
      </c>
      <c r="AM1127" s="17" t="s">
        <v>10171</v>
      </c>
      <c r="AN1127" s="17">
        <v>24201</v>
      </c>
    </row>
    <row r="1128" spans="5:40">
      <c r="E1128" s="17" t="s">
        <v>2534</v>
      </c>
      <c r="F1128" s="17" t="s">
        <v>2533</v>
      </c>
      <c r="AM1128" s="17" t="s">
        <v>10172</v>
      </c>
      <c r="AN1128" s="17">
        <v>24202</v>
      </c>
    </row>
    <row r="1129" spans="5:40">
      <c r="E1129" s="17" t="s">
        <v>2536</v>
      </c>
      <c r="F1129" s="17" t="s">
        <v>2535</v>
      </c>
      <c r="AM1129" s="17" t="s">
        <v>10173</v>
      </c>
      <c r="AN1129" s="17">
        <v>24203</v>
      </c>
    </row>
    <row r="1130" spans="5:40">
      <c r="E1130" s="17" t="s">
        <v>2538</v>
      </c>
      <c r="F1130" s="17" t="s">
        <v>2537</v>
      </c>
      <c r="AM1130" s="17" t="s">
        <v>10174</v>
      </c>
      <c r="AN1130" s="17">
        <v>24204</v>
      </c>
    </row>
    <row r="1131" spans="5:40">
      <c r="E1131" s="17" t="s">
        <v>2540</v>
      </c>
      <c r="F1131" s="17" t="s">
        <v>2539</v>
      </c>
      <c r="AM1131" s="17" t="s">
        <v>10175</v>
      </c>
      <c r="AN1131" s="17">
        <v>24205</v>
      </c>
    </row>
    <row r="1132" spans="5:40">
      <c r="E1132" s="17" t="s">
        <v>2542</v>
      </c>
      <c r="F1132" s="17" t="s">
        <v>2541</v>
      </c>
      <c r="AM1132" s="17" t="s">
        <v>10176</v>
      </c>
      <c r="AN1132" s="17">
        <v>24207</v>
      </c>
    </row>
    <row r="1133" spans="5:40">
      <c r="E1133" s="17" t="s">
        <v>2544</v>
      </c>
      <c r="F1133" s="17" t="s">
        <v>2543</v>
      </c>
      <c r="AM1133" s="17" t="s">
        <v>10177</v>
      </c>
      <c r="AN1133" s="17">
        <v>24208</v>
      </c>
    </row>
    <row r="1134" spans="5:40">
      <c r="E1134" s="17" t="s">
        <v>2546</v>
      </c>
      <c r="F1134" s="17" t="s">
        <v>2545</v>
      </c>
      <c r="AM1134" s="17" t="s">
        <v>10178</v>
      </c>
      <c r="AN1134" s="17">
        <v>24209</v>
      </c>
    </row>
    <row r="1135" spans="5:40">
      <c r="E1135" s="17" t="s">
        <v>2548</v>
      </c>
      <c r="F1135" s="17" t="s">
        <v>2547</v>
      </c>
      <c r="AM1135" s="17" t="s">
        <v>10179</v>
      </c>
      <c r="AN1135" s="17">
        <v>24210</v>
      </c>
    </row>
    <row r="1136" spans="5:40">
      <c r="E1136" s="17" t="s">
        <v>2550</v>
      </c>
      <c r="F1136" s="17" t="s">
        <v>2549</v>
      </c>
      <c r="AM1136" s="17" t="s">
        <v>10180</v>
      </c>
      <c r="AN1136" s="17">
        <v>24211</v>
      </c>
    </row>
    <row r="1137" spans="5:40">
      <c r="E1137" s="17" t="s">
        <v>2552</v>
      </c>
      <c r="F1137" s="17" t="s">
        <v>2551</v>
      </c>
      <c r="AM1137" s="17" t="s">
        <v>10181</v>
      </c>
      <c r="AN1137" s="17">
        <v>24212</v>
      </c>
    </row>
    <row r="1138" spans="5:40">
      <c r="E1138" s="17" t="s">
        <v>2554</v>
      </c>
      <c r="F1138" s="17" t="s">
        <v>2553</v>
      </c>
      <c r="AM1138" s="17" t="s">
        <v>10182</v>
      </c>
      <c r="AN1138" s="17">
        <v>24214</v>
      </c>
    </row>
    <row r="1139" spans="5:40">
      <c r="E1139" s="17" t="s">
        <v>2556</v>
      </c>
      <c r="F1139" s="17" t="s">
        <v>2555</v>
      </c>
      <c r="AM1139" s="17" t="s">
        <v>10183</v>
      </c>
      <c r="AN1139" s="17">
        <v>24215</v>
      </c>
    </row>
    <row r="1140" spans="5:40">
      <c r="E1140" s="17" t="s">
        <v>2558</v>
      </c>
      <c r="F1140" s="17" t="s">
        <v>2557</v>
      </c>
      <c r="AM1140" s="17" t="s">
        <v>10184</v>
      </c>
      <c r="AN1140" s="17">
        <v>24216</v>
      </c>
    </row>
    <row r="1141" spans="5:40">
      <c r="E1141" s="17" t="s">
        <v>2560</v>
      </c>
      <c r="F1141" s="17" t="s">
        <v>2559</v>
      </c>
      <c r="AM1141" s="17" t="s">
        <v>10185</v>
      </c>
      <c r="AN1141" s="17">
        <v>24303</v>
      </c>
    </row>
    <row r="1142" spans="5:40">
      <c r="E1142" s="17" t="s">
        <v>2562</v>
      </c>
      <c r="F1142" s="17" t="s">
        <v>2561</v>
      </c>
      <c r="AM1142" s="17" t="s">
        <v>10186</v>
      </c>
      <c r="AN1142" s="17">
        <v>24324</v>
      </c>
    </row>
    <row r="1143" spans="5:40">
      <c r="E1143" s="17" t="s">
        <v>2564</v>
      </c>
      <c r="F1143" s="17" t="s">
        <v>2563</v>
      </c>
      <c r="AM1143" s="17" t="s">
        <v>10187</v>
      </c>
      <c r="AN1143" s="17">
        <v>24341</v>
      </c>
    </row>
    <row r="1144" spans="5:40">
      <c r="E1144" s="17" t="s">
        <v>2566</v>
      </c>
      <c r="F1144" s="17" t="s">
        <v>2565</v>
      </c>
      <c r="AM1144" s="17" t="s">
        <v>10188</v>
      </c>
      <c r="AN1144" s="17">
        <v>24343</v>
      </c>
    </row>
    <row r="1145" spans="5:40">
      <c r="E1145" s="17" t="s">
        <v>2568</v>
      </c>
      <c r="F1145" s="17" t="s">
        <v>2567</v>
      </c>
      <c r="AM1145" s="17" t="s">
        <v>10189</v>
      </c>
      <c r="AN1145" s="17">
        <v>24344</v>
      </c>
    </row>
    <row r="1146" spans="5:40">
      <c r="E1146" s="17" t="s">
        <v>2570</v>
      </c>
      <c r="F1146" s="17" t="s">
        <v>2569</v>
      </c>
      <c r="AM1146" s="17" t="s">
        <v>10190</v>
      </c>
      <c r="AN1146" s="17">
        <v>24441</v>
      </c>
    </row>
    <row r="1147" spans="5:40">
      <c r="E1147" s="17" t="s">
        <v>2572</v>
      </c>
      <c r="F1147" s="17" t="s">
        <v>2571</v>
      </c>
      <c r="AM1147" s="17" t="s">
        <v>10191</v>
      </c>
      <c r="AN1147" s="17">
        <v>24442</v>
      </c>
    </row>
    <row r="1148" spans="5:40">
      <c r="E1148" s="17" t="s">
        <v>2574</v>
      </c>
      <c r="F1148" s="17" t="s">
        <v>2573</v>
      </c>
      <c r="AM1148" s="17" t="s">
        <v>10192</v>
      </c>
      <c r="AN1148" s="17">
        <v>24443</v>
      </c>
    </row>
    <row r="1149" spans="5:40">
      <c r="E1149" s="17" t="s">
        <v>2576</v>
      </c>
      <c r="F1149" s="17" t="s">
        <v>2575</v>
      </c>
      <c r="AM1149" s="17" t="s">
        <v>10193</v>
      </c>
      <c r="AN1149" s="17">
        <v>24461</v>
      </c>
    </row>
    <row r="1150" spans="5:40">
      <c r="E1150" s="17" t="s">
        <v>2578</v>
      </c>
      <c r="F1150" s="17" t="s">
        <v>2577</v>
      </c>
      <c r="AM1150" s="17" t="s">
        <v>10194</v>
      </c>
      <c r="AN1150" s="17">
        <v>24470</v>
      </c>
    </row>
    <row r="1151" spans="5:40">
      <c r="E1151" s="17" t="s">
        <v>2580</v>
      </c>
      <c r="F1151" s="17" t="s">
        <v>2579</v>
      </c>
      <c r="AM1151" s="17" t="s">
        <v>10195</v>
      </c>
      <c r="AN1151" s="17">
        <v>24471</v>
      </c>
    </row>
    <row r="1152" spans="5:40">
      <c r="E1152" s="17" t="s">
        <v>2582</v>
      </c>
      <c r="F1152" s="17" t="s">
        <v>2581</v>
      </c>
      <c r="AM1152" s="17" t="s">
        <v>10196</v>
      </c>
      <c r="AN1152" s="17">
        <v>24472</v>
      </c>
    </row>
    <row r="1153" spans="5:40">
      <c r="E1153" s="17" t="s">
        <v>2584</v>
      </c>
      <c r="F1153" s="17" t="s">
        <v>2583</v>
      </c>
      <c r="AM1153" s="17" t="s">
        <v>10197</v>
      </c>
      <c r="AN1153" s="17">
        <v>24543</v>
      </c>
    </row>
    <row r="1154" spans="5:40">
      <c r="E1154" s="17" t="s">
        <v>2586</v>
      </c>
      <c r="F1154" s="17" t="s">
        <v>2585</v>
      </c>
      <c r="AM1154" s="17" t="s">
        <v>10198</v>
      </c>
      <c r="AN1154" s="17">
        <v>24561</v>
      </c>
    </row>
    <row r="1155" spans="5:40">
      <c r="E1155" s="17" t="s">
        <v>2588</v>
      </c>
      <c r="F1155" s="17" t="s">
        <v>2587</v>
      </c>
      <c r="AM1155" s="17" t="s">
        <v>10199</v>
      </c>
      <c r="AN1155" s="17">
        <v>24562</v>
      </c>
    </row>
    <row r="1156" spans="5:40">
      <c r="E1156" s="17" t="s">
        <v>2590</v>
      </c>
      <c r="F1156" s="17" t="s">
        <v>2589</v>
      </c>
      <c r="AM1156" s="17" t="s">
        <v>10200</v>
      </c>
      <c r="AN1156" s="17">
        <v>25201</v>
      </c>
    </row>
    <row r="1157" spans="5:40">
      <c r="E1157" s="17" t="s">
        <v>2592</v>
      </c>
      <c r="F1157" s="17" t="s">
        <v>2591</v>
      </c>
      <c r="AM1157" s="17" t="s">
        <v>10201</v>
      </c>
      <c r="AN1157" s="17">
        <v>25202</v>
      </c>
    </row>
    <row r="1158" spans="5:40">
      <c r="E1158" s="17" t="s">
        <v>2594</v>
      </c>
      <c r="F1158" s="17" t="s">
        <v>2593</v>
      </c>
      <c r="AM1158" s="17" t="s">
        <v>10202</v>
      </c>
      <c r="AN1158" s="17">
        <v>25203</v>
      </c>
    </row>
    <row r="1159" spans="5:40">
      <c r="E1159" s="17" t="s">
        <v>2596</v>
      </c>
      <c r="F1159" s="17" t="s">
        <v>2595</v>
      </c>
      <c r="AM1159" s="17" t="s">
        <v>10203</v>
      </c>
      <c r="AN1159" s="17">
        <v>25204</v>
      </c>
    </row>
    <row r="1160" spans="5:40">
      <c r="E1160" s="17" t="s">
        <v>2598</v>
      </c>
      <c r="F1160" s="17" t="s">
        <v>2597</v>
      </c>
      <c r="AM1160" s="17" t="s">
        <v>10204</v>
      </c>
      <c r="AN1160" s="17">
        <v>25206</v>
      </c>
    </row>
    <row r="1161" spans="5:40">
      <c r="E1161" s="17" t="s">
        <v>2600</v>
      </c>
      <c r="F1161" s="17" t="s">
        <v>2599</v>
      </c>
      <c r="AM1161" s="17" t="s">
        <v>10205</v>
      </c>
      <c r="AN1161" s="17">
        <v>25207</v>
      </c>
    </row>
    <row r="1162" spans="5:40">
      <c r="E1162" s="17" t="s">
        <v>2602</v>
      </c>
      <c r="F1162" s="17" t="s">
        <v>2601</v>
      </c>
      <c r="AM1162" s="17" t="s">
        <v>10206</v>
      </c>
      <c r="AN1162" s="17">
        <v>25208</v>
      </c>
    </row>
    <row r="1163" spans="5:40">
      <c r="E1163" s="17" t="s">
        <v>2604</v>
      </c>
      <c r="F1163" s="17" t="s">
        <v>2603</v>
      </c>
      <c r="AM1163" s="17" t="s">
        <v>10207</v>
      </c>
      <c r="AN1163" s="17">
        <v>25209</v>
      </c>
    </row>
    <row r="1164" spans="5:40">
      <c r="E1164" s="17" t="s">
        <v>2606</v>
      </c>
      <c r="F1164" s="17" t="s">
        <v>2605</v>
      </c>
      <c r="AM1164" s="17" t="s">
        <v>10208</v>
      </c>
      <c r="AN1164" s="17">
        <v>25210</v>
      </c>
    </row>
    <row r="1165" spans="5:40">
      <c r="E1165" s="17" t="s">
        <v>2608</v>
      </c>
      <c r="F1165" s="17" t="s">
        <v>2607</v>
      </c>
      <c r="AM1165" s="17" t="s">
        <v>10209</v>
      </c>
      <c r="AN1165" s="17">
        <v>25211</v>
      </c>
    </row>
    <row r="1166" spans="5:40">
      <c r="E1166" s="17" t="s">
        <v>2610</v>
      </c>
      <c r="F1166" s="17" t="s">
        <v>2609</v>
      </c>
      <c r="AM1166" s="17" t="s">
        <v>10210</v>
      </c>
      <c r="AN1166" s="17">
        <v>25212</v>
      </c>
    </row>
    <row r="1167" spans="5:40">
      <c r="E1167" s="17" t="s">
        <v>2612</v>
      </c>
      <c r="F1167" s="17" t="s">
        <v>2611</v>
      </c>
      <c r="AM1167" s="17" t="s">
        <v>10211</v>
      </c>
      <c r="AN1167" s="17">
        <v>25213</v>
      </c>
    </row>
    <row r="1168" spans="5:40">
      <c r="E1168" s="17" t="s">
        <v>2614</v>
      </c>
      <c r="F1168" s="17" t="s">
        <v>2613</v>
      </c>
      <c r="AM1168" s="17" t="s">
        <v>10212</v>
      </c>
      <c r="AN1168" s="17">
        <v>25214</v>
      </c>
    </row>
    <row r="1169" spans="5:40">
      <c r="E1169" s="17" t="s">
        <v>2616</v>
      </c>
      <c r="F1169" s="17" t="s">
        <v>2615</v>
      </c>
      <c r="AM1169" s="17" t="s">
        <v>10213</v>
      </c>
      <c r="AN1169" s="17">
        <v>25383</v>
      </c>
    </row>
    <row r="1170" spans="5:40">
      <c r="E1170" s="17" t="s">
        <v>2618</v>
      </c>
      <c r="F1170" s="17" t="s">
        <v>2617</v>
      </c>
      <c r="AM1170" s="17" t="s">
        <v>10214</v>
      </c>
      <c r="AN1170" s="17">
        <v>25384</v>
      </c>
    </row>
    <row r="1171" spans="5:40">
      <c r="E1171" s="17" t="s">
        <v>2620</v>
      </c>
      <c r="F1171" s="17" t="s">
        <v>2619</v>
      </c>
      <c r="AM1171" s="17" t="s">
        <v>10215</v>
      </c>
      <c r="AN1171" s="17">
        <v>25425</v>
      </c>
    </row>
    <row r="1172" spans="5:40">
      <c r="E1172" s="17" t="s">
        <v>2622</v>
      </c>
      <c r="F1172" s="17" t="s">
        <v>2621</v>
      </c>
      <c r="AM1172" s="17" t="s">
        <v>10216</v>
      </c>
      <c r="AN1172" s="17">
        <v>25441</v>
      </c>
    </row>
    <row r="1173" spans="5:40">
      <c r="E1173" s="17" t="s">
        <v>2624</v>
      </c>
      <c r="F1173" s="17" t="s">
        <v>2623</v>
      </c>
      <c r="AM1173" s="17" t="s">
        <v>10217</v>
      </c>
      <c r="AN1173" s="17">
        <v>25442</v>
      </c>
    </row>
    <row r="1174" spans="5:40">
      <c r="E1174" s="17" t="s">
        <v>2626</v>
      </c>
      <c r="F1174" s="17" t="s">
        <v>2625</v>
      </c>
      <c r="AM1174" s="17" t="s">
        <v>10218</v>
      </c>
      <c r="AN1174" s="17">
        <v>25443</v>
      </c>
    </row>
    <row r="1175" spans="5:40">
      <c r="E1175" s="17" t="s">
        <v>2628</v>
      </c>
      <c r="F1175" s="17" t="s">
        <v>2627</v>
      </c>
      <c r="AM1175" s="17" t="s">
        <v>10219</v>
      </c>
      <c r="AN1175" s="17">
        <v>26101</v>
      </c>
    </row>
    <row r="1176" spans="5:40">
      <c r="E1176" s="17" t="s">
        <v>2630</v>
      </c>
      <c r="F1176" s="17" t="s">
        <v>2629</v>
      </c>
      <c r="AM1176" s="17" t="s">
        <v>10220</v>
      </c>
      <c r="AN1176" s="17">
        <v>26102</v>
      </c>
    </row>
    <row r="1177" spans="5:40">
      <c r="E1177" s="17" t="s">
        <v>2632</v>
      </c>
      <c r="F1177" s="17" t="s">
        <v>2631</v>
      </c>
      <c r="AM1177" s="17" t="s">
        <v>10221</v>
      </c>
      <c r="AN1177" s="17">
        <v>26103</v>
      </c>
    </row>
    <row r="1178" spans="5:40">
      <c r="E1178" s="17" t="s">
        <v>2634</v>
      </c>
      <c r="F1178" s="17" t="s">
        <v>2633</v>
      </c>
      <c r="AM1178" s="17" t="s">
        <v>10222</v>
      </c>
      <c r="AN1178" s="17">
        <v>26104</v>
      </c>
    </row>
    <row r="1179" spans="5:40">
      <c r="E1179" s="17" t="s">
        <v>2636</v>
      </c>
      <c r="F1179" s="17" t="s">
        <v>2635</v>
      </c>
      <c r="AM1179" s="17" t="s">
        <v>10223</v>
      </c>
      <c r="AN1179" s="17">
        <v>26105</v>
      </c>
    </row>
    <row r="1180" spans="5:40">
      <c r="E1180" s="17" t="s">
        <v>2638</v>
      </c>
      <c r="F1180" s="17" t="s">
        <v>2637</v>
      </c>
      <c r="AM1180" s="17" t="s">
        <v>10224</v>
      </c>
      <c r="AN1180" s="17">
        <v>26106</v>
      </c>
    </row>
    <row r="1181" spans="5:40">
      <c r="E1181" s="17" t="s">
        <v>2640</v>
      </c>
      <c r="F1181" s="17" t="s">
        <v>2639</v>
      </c>
      <c r="AM1181" s="17" t="s">
        <v>10225</v>
      </c>
      <c r="AN1181" s="17">
        <v>26107</v>
      </c>
    </row>
    <row r="1182" spans="5:40">
      <c r="E1182" s="17" t="s">
        <v>2642</v>
      </c>
      <c r="F1182" s="17" t="s">
        <v>2641</v>
      </c>
      <c r="AM1182" s="17" t="s">
        <v>10226</v>
      </c>
      <c r="AN1182" s="17">
        <v>26108</v>
      </c>
    </row>
    <row r="1183" spans="5:40">
      <c r="E1183" s="17" t="s">
        <v>2644</v>
      </c>
      <c r="F1183" s="17" t="s">
        <v>2643</v>
      </c>
      <c r="AM1183" s="17" t="s">
        <v>10227</v>
      </c>
      <c r="AN1183" s="17">
        <v>26109</v>
      </c>
    </row>
    <row r="1184" spans="5:40">
      <c r="E1184" s="17" t="s">
        <v>2646</v>
      </c>
      <c r="F1184" s="17" t="s">
        <v>2645</v>
      </c>
      <c r="AM1184" s="17" t="s">
        <v>10228</v>
      </c>
      <c r="AN1184" s="17">
        <v>26110</v>
      </c>
    </row>
    <row r="1185" spans="5:40">
      <c r="E1185" s="17" t="s">
        <v>2648</v>
      </c>
      <c r="F1185" s="17" t="s">
        <v>2647</v>
      </c>
      <c r="AM1185" s="17" t="s">
        <v>10229</v>
      </c>
      <c r="AN1185" s="17">
        <v>26111</v>
      </c>
    </row>
    <row r="1186" spans="5:40">
      <c r="E1186" s="17" t="s">
        <v>2650</v>
      </c>
      <c r="F1186" s="17" t="s">
        <v>2649</v>
      </c>
      <c r="AM1186" s="17" t="s">
        <v>10230</v>
      </c>
      <c r="AN1186" s="17">
        <v>26201</v>
      </c>
    </row>
    <row r="1187" spans="5:40">
      <c r="E1187" s="17" t="s">
        <v>2652</v>
      </c>
      <c r="F1187" s="17" t="s">
        <v>2651</v>
      </c>
      <c r="AM1187" s="17" t="s">
        <v>10231</v>
      </c>
      <c r="AN1187" s="17">
        <v>26202</v>
      </c>
    </row>
    <row r="1188" spans="5:40">
      <c r="E1188" s="17" t="s">
        <v>2654</v>
      </c>
      <c r="F1188" s="17" t="s">
        <v>2653</v>
      </c>
      <c r="AM1188" s="17" t="s">
        <v>10232</v>
      </c>
      <c r="AN1188" s="17">
        <v>26203</v>
      </c>
    </row>
    <row r="1189" spans="5:40">
      <c r="E1189" s="17" t="s">
        <v>2656</v>
      </c>
      <c r="F1189" s="17" t="s">
        <v>2655</v>
      </c>
      <c r="AM1189" s="17" t="s">
        <v>10233</v>
      </c>
      <c r="AN1189" s="17">
        <v>26204</v>
      </c>
    </row>
    <row r="1190" spans="5:40">
      <c r="E1190" s="17" t="s">
        <v>2658</v>
      </c>
      <c r="F1190" s="17" t="s">
        <v>2657</v>
      </c>
      <c r="AM1190" s="17" t="s">
        <v>10234</v>
      </c>
      <c r="AN1190" s="17">
        <v>26205</v>
      </c>
    </row>
    <row r="1191" spans="5:40">
      <c r="E1191" s="17" t="s">
        <v>2660</v>
      </c>
      <c r="F1191" s="17" t="s">
        <v>2659</v>
      </c>
      <c r="AM1191" s="17" t="s">
        <v>10235</v>
      </c>
      <c r="AN1191" s="17">
        <v>26206</v>
      </c>
    </row>
    <row r="1192" spans="5:40">
      <c r="E1192" s="17" t="s">
        <v>2662</v>
      </c>
      <c r="F1192" s="17" t="s">
        <v>2661</v>
      </c>
      <c r="AM1192" s="17" t="s">
        <v>10236</v>
      </c>
      <c r="AN1192" s="17">
        <v>26207</v>
      </c>
    </row>
    <row r="1193" spans="5:40">
      <c r="E1193" s="17" t="s">
        <v>2664</v>
      </c>
      <c r="F1193" s="17" t="s">
        <v>2663</v>
      </c>
      <c r="AM1193" s="17" t="s">
        <v>10237</v>
      </c>
      <c r="AN1193" s="17">
        <v>26208</v>
      </c>
    </row>
    <row r="1194" spans="5:40">
      <c r="E1194" s="17" t="s">
        <v>2666</v>
      </c>
      <c r="F1194" s="17" t="s">
        <v>2665</v>
      </c>
      <c r="AM1194" s="17" t="s">
        <v>10238</v>
      </c>
      <c r="AN1194" s="17">
        <v>26209</v>
      </c>
    </row>
    <row r="1195" spans="5:40">
      <c r="E1195" s="17" t="s">
        <v>2668</v>
      </c>
      <c r="F1195" s="17" t="s">
        <v>2667</v>
      </c>
      <c r="AM1195" s="17" t="s">
        <v>10239</v>
      </c>
      <c r="AN1195" s="17">
        <v>26210</v>
      </c>
    </row>
    <row r="1196" spans="5:40">
      <c r="E1196" s="17" t="s">
        <v>2670</v>
      </c>
      <c r="F1196" s="17" t="s">
        <v>2669</v>
      </c>
      <c r="AM1196" s="17" t="s">
        <v>10240</v>
      </c>
      <c r="AN1196" s="17">
        <v>26211</v>
      </c>
    </row>
    <row r="1197" spans="5:40">
      <c r="E1197" s="17" t="s">
        <v>2672</v>
      </c>
      <c r="F1197" s="17" t="s">
        <v>2671</v>
      </c>
      <c r="AM1197" s="17" t="s">
        <v>10241</v>
      </c>
      <c r="AN1197" s="17">
        <v>26212</v>
      </c>
    </row>
    <row r="1198" spans="5:40">
      <c r="E1198" s="17" t="s">
        <v>2674</v>
      </c>
      <c r="F1198" s="17" t="s">
        <v>2673</v>
      </c>
      <c r="AM1198" s="17" t="s">
        <v>10242</v>
      </c>
      <c r="AN1198" s="17">
        <v>26213</v>
      </c>
    </row>
    <row r="1199" spans="5:40">
      <c r="E1199" s="17" t="s">
        <v>2676</v>
      </c>
      <c r="F1199" s="17" t="s">
        <v>2675</v>
      </c>
      <c r="AM1199" s="17" t="s">
        <v>10243</v>
      </c>
      <c r="AN1199" s="17">
        <v>26214</v>
      </c>
    </row>
    <row r="1200" spans="5:40">
      <c r="E1200" s="17" t="s">
        <v>2678</v>
      </c>
      <c r="F1200" s="17" t="s">
        <v>2677</v>
      </c>
      <c r="AM1200" s="17" t="s">
        <v>10244</v>
      </c>
      <c r="AN1200" s="17">
        <v>26303</v>
      </c>
    </row>
    <row r="1201" spans="5:40">
      <c r="E1201" s="17" t="s">
        <v>2680</v>
      </c>
      <c r="F1201" s="17" t="s">
        <v>2679</v>
      </c>
      <c r="AM1201" s="17" t="s">
        <v>10245</v>
      </c>
      <c r="AN1201" s="17">
        <v>26322</v>
      </c>
    </row>
    <row r="1202" spans="5:40">
      <c r="E1202" s="17" t="s">
        <v>2682</v>
      </c>
      <c r="F1202" s="17" t="s">
        <v>2681</v>
      </c>
      <c r="AM1202" s="17" t="s">
        <v>10246</v>
      </c>
      <c r="AN1202" s="17">
        <v>26343</v>
      </c>
    </row>
    <row r="1203" spans="5:40">
      <c r="E1203" s="17" t="s">
        <v>2684</v>
      </c>
      <c r="F1203" s="17" t="s">
        <v>2683</v>
      </c>
      <c r="AM1203" s="17" t="s">
        <v>10247</v>
      </c>
      <c r="AN1203" s="17">
        <v>26344</v>
      </c>
    </row>
    <row r="1204" spans="5:40">
      <c r="E1204" s="17" t="s">
        <v>2686</v>
      </c>
      <c r="F1204" s="17" t="s">
        <v>2685</v>
      </c>
      <c r="AM1204" s="17" t="s">
        <v>10248</v>
      </c>
      <c r="AN1204" s="17">
        <v>26364</v>
      </c>
    </row>
    <row r="1205" spans="5:40">
      <c r="E1205" s="17" t="s">
        <v>2688</v>
      </c>
      <c r="F1205" s="17" t="s">
        <v>2687</v>
      </c>
      <c r="AM1205" s="17" t="s">
        <v>10249</v>
      </c>
      <c r="AN1205" s="17">
        <v>26365</v>
      </c>
    </row>
    <row r="1206" spans="5:40">
      <c r="E1206" s="17" t="s">
        <v>2690</v>
      </c>
      <c r="F1206" s="17" t="s">
        <v>2689</v>
      </c>
      <c r="AM1206" s="17" t="s">
        <v>10250</v>
      </c>
      <c r="AN1206" s="17">
        <v>26366</v>
      </c>
    </row>
    <row r="1207" spans="5:40">
      <c r="E1207" s="17" t="s">
        <v>2692</v>
      </c>
      <c r="F1207" s="17" t="s">
        <v>2691</v>
      </c>
      <c r="AM1207" s="17" t="s">
        <v>10251</v>
      </c>
      <c r="AN1207" s="17">
        <v>26367</v>
      </c>
    </row>
    <row r="1208" spans="5:40">
      <c r="E1208" s="17" t="s">
        <v>2694</v>
      </c>
      <c r="F1208" s="17" t="s">
        <v>2693</v>
      </c>
      <c r="AM1208" s="17" t="s">
        <v>10252</v>
      </c>
      <c r="AN1208" s="17">
        <v>26407</v>
      </c>
    </row>
    <row r="1209" spans="5:40">
      <c r="E1209" s="17" t="s">
        <v>2696</v>
      </c>
      <c r="F1209" s="17" t="s">
        <v>2695</v>
      </c>
      <c r="AM1209" s="17" t="s">
        <v>10253</v>
      </c>
      <c r="AN1209" s="17">
        <v>26463</v>
      </c>
    </row>
    <row r="1210" spans="5:40">
      <c r="E1210" s="17" t="s">
        <v>2698</v>
      </c>
      <c r="F1210" s="17" t="s">
        <v>2697</v>
      </c>
      <c r="AM1210" s="17" t="s">
        <v>10254</v>
      </c>
      <c r="AN1210" s="17">
        <v>26465</v>
      </c>
    </row>
    <row r="1211" spans="5:40">
      <c r="E1211" s="17" t="s">
        <v>2700</v>
      </c>
      <c r="F1211" s="17" t="s">
        <v>2699</v>
      </c>
      <c r="AM1211" s="17" t="s">
        <v>10255</v>
      </c>
      <c r="AN1211" s="17">
        <v>27102</v>
      </c>
    </row>
    <row r="1212" spans="5:40">
      <c r="E1212" s="17" t="s">
        <v>2702</v>
      </c>
      <c r="F1212" s="17" t="s">
        <v>2701</v>
      </c>
      <c r="AM1212" s="17" t="s">
        <v>10256</v>
      </c>
      <c r="AN1212" s="17">
        <v>27103</v>
      </c>
    </row>
    <row r="1213" spans="5:40">
      <c r="E1213" s="17" t="s">
        <v>2704</v>
      </c>
      <c r="F1213" s="17" t="s">
        <v>2703</v>
      </c>
      <c r="AM1213" s="17" t="s">
        <v>10257</v>
      </c>
      <c r="AN1213" s="17">
        <v>27104</v>
      </c>
    </row>
    <row r="1214" spans="5:40">
      <c r="E1214" s="17" t="s">
        <v>2706</v>
      </c>
      <c r="F1214" s="17" t="s">
        <v>2705</v>
      </c>
      <c r="AM1214" s="17" t="s">
        <v>10258</v>
      </c>
      <c r="AN1214" s="17">
        <v>27106</v>
      </c>
    </row>
    <row r="1215" spans="5:40">
      <c r="E1215" s="17" t="s">
        <v>2708</v>
      </c>
      <c r="F1215" s="17" t="s">
        <v>2707</v>
      </c>
      <c r="AM1215" s="17" t="s">
        <v>10259</v>
      </c>
      <c r="AN1215" s="17">
        <v>27107</v>
      </c>
    </row>
    <row r="1216" spans="5:40">
      <c r="E1216" s="17" t="s">
        <v>2710</v>
      </c>
      <c r="F1216" s="17" t="s">
        <v>2709</v>
      </c>
      <c r="AM1216" s="17" t="s">
        <v>10260</v>
      </c>
      <c r="AN1216" s="17">
        <v>27108</v>
      </c>
    </row>
    <row r="1217" spans="5:40">
      <c r="E1217" s="17" t="s">
        <v>2712</v>
      </c>
      <c r="F1217" s="17" t="s">
        <v>2711</v>
      </c>
      <c r="AM1217" s="17" t="s">
        <v>10261</v>
      </c>
      <c r="AN1217" s="17">
        <v>27109</v>
      </c>
    </row>
    <row r="1218" spans="5:40">
      <c r="E1218" s="17" t="s">
        <v>2714</v>
      </c>
      <c r="F1218" s="17" t="s">
        <v>2713</v>
      </c>
      <c r="AM1218" s="17" t="s">
        <v>10262</v>
      </c>
      <c r="AN1218" s="17">
        <v>27111</v>
      </c>
    </row>
    <row r="1219" spans="5:40">
      <c r="E1219" s="17" t="s">
        <v>2716</v>
      </c>
      <c r="F1219" s="17" t="s">
        <v>2715</v>
      </c>
      <c r="AM1219" s="17" t="s">
        <v>10263</v>
      </c>
      <c r="AN1219" s="17">
        <v>27113</v>
      </c>
    </row>
    <row r="1220" spans="5:40">
      <c r="E1220" s="17" t="s">
        <v>2718</v>
      </c>
      <c r="F1220" s="17" t="s">
        <v>2717</v>
      </c>
      <c r="AM1220" s="17" t="s">
        <v>10264</v>
      </c>
      <c r="AN1220" s="17">
        <v>27114</v>
      </c>
    </row>
    <row r="1221" spans="5:40">
      <c r="E1221" s="17" t="s">
        <v>2720</v>
      </c>
      <c r="F1221" s="17" t="s">
        <v>2719</v>
      </c>
      <c r="AM1221" s="17" t="s">
        <v>10265</v>
      </c>
      <c r="AN1221" s="17">
        <v>27115</v>
      </c>
    </row>
    <row r="1222" spans="5:40">
      <c r="E1222" s="17" t="s">
        <v>2722</v>
      </c>
      <c r="F1222" s="17" t="s">
        <v>2721</v>
      </c>
      <c r="AM1222" s="17" t="s">
        <v>10266</v>
      </c>
      <c r="AN1222" s="17">
        <v>27116</v>
      </c>
    </row>
    <row r="1223" spans="5:40">
      <c r="E1223" s="17" t="s">
        <v>2724</v>
      </c>
      <c r="F1223" s="17" t="s">
        <v>2723</v>
      </c>
      <c r="AM1223" s="17" t="s">
        <v>10267</v>
      </c>
      <c r="AN1223" s="17">
        <v>27117</v>
      </c>
    </row>
    <row r="1224" spans="5:40">
      <c r="E1224" s="17" t="s">
        <v>2726</v>
      </c>
      <c r="F1224" s="17" t="s">
        <v>2725</v>
      </c>
      <c r="AM1224" s="17" t="s">
        <v>10268</v>
      </c>
      <c r="AN1224" s="17">
        <v>27118</v>
      </c>
    </row>
    <row r="1225" spans="5:40">
      <c r="E1225" s="17" t="s">
        <v>2728</v>
      </c>
      <c r="F1225" s="17" t="s">
        <v>2727</v>
      </c>
      <c r="AM1225" s="17" t="s">
        <v>10269</v>
      </c>
      <c r="AN1225" s="17">
        <v>27119</v>
      </c>
    </row>
    <row r="1226" spans="5:40">
      <c r="E1226" s="17" t="s">
        <v>2730</v>
      </c>
      <c r="F1226" s="17" t="s">
        <v>2729</v>
      </c>
      <c r="AM1226" s="17" t="s">
        <v>10270</v>
      </c>
      <c r="AN1226" s="17">
        <v>27120</v>
      </c>
    </row>
    <row r="1227" spans="5:40">
      <c r="E1227" s="17" t="s">
        <v>2732</v>
      </c>
      <c r="F1227" s="17" t="s">
        <v>2731</v>
      </c>
      <c r="AM1227" s="17" t="s">
        <v>10271</v>
      </c>
      <c r="AN1227" s="17">
        <v>27121</v>
      </c>
    </row>
    <row r="1228" spans="5:40">
      <c r="E1228" s="17" t="s">
        <v>2734</v>
      </c>
      <c r="F1228" s="17" t="s">
        <v>2733</v>
      </c>
      <c r="AM1228" s="17" t="s">
        <v>10272</v>
      </c>
      <c r="AN1228" s="17">
        <v>27122</v>
      </c>
    </row>
    <row r="1229" spans="5:40">
      <c r="E1229" s="17" t="s">
        <v>2736</v>
      </c>
      <c r="F1229" s="17" t="s">
        <v>2735</v>
      </c>
      <c r="AM1229" s="17" t="s">
        <v>10273</v>
      </c>
      <c r="AN1229" s="17">
        <v>27123</v>
      </c>
    </row>
    <row r="1230" spans="5:40">
      <c r="E1230" s="17" t="s">
        <v>2738</v>
      </c>
      <c r="F1230" s="17" t="s">
        <v>2737</v>
      </c>
      <c r="AM1230" s="17" t="s">
        <v>10274</v>
      </c>
      <c r="AN1230" s="17">
        <v>27124</v>
      </c>
    </row>
    <row r="1231" spans="5:40">
      <c r="E1231" s="17" t="s">
        <v>2740</v>
      </c>
      <c r="F1231" s="17" t="s">
        <v>2739</v>
      </c>
      <c r="AM1231" s="17" t="s">
        <v>10275</v>
      </c>
      <c r="AN1231" s="17">
        <v>27125</v>
      </c>
    </row>
    <row r="1232" spans="5:40">
      <c r="E1232" s="17" t="s">
        <v>2742</v>
      </c>
      <c r="F1232" s="17" t="s">
        <v>2741</v>
      </c>
      <c r="AM1232" s="17" t="s">
        <v>10276</v>
      </c>
      <c r="AN1232" s="17">
        <v>27126</v>
      </c>
    </row>
    <row r="1233" spans="5:40">
      <c r="E1233" s="17" t="s">
        <v>2744</v>
      </c>
      <c r="F1233" s="17" t="s">
        <v>2743</v>
      </c>
      <c r="AM1233" s="17" t="s">
        <v>10277</v>
      </c>
      <c r="AN1233" s="17">
        <v>27127</v>
      </c>
    </row>
    <row r="1234" spans="5:40">
      <c r="E1234" s="17" t="s">
        <v>2746</v>
      </c>
      <c r="F1234" s="17" t="s">
        <v>2745</v>
      </c>
      <c r="AM1234" s="17" t="s">
        <v>10278</v>
      </c>
      <c r="AN1234" s="17">
        <v>27128</v>
      </c>
    </row>
    <row r="1235" spans="5:40">
      <c r="E1235" s="17" t="s">
        <v>2748</v>
      </c>
      <c r="F1235" s="17" t="s">
        <v>2747</v>
      </c>
      <c r="AM1235" s="17" t="s">
        <v>10279</v>
      </c>
      <c r="AN1235" s="17">
        <v>27141</v>
      </c>
    </row>
    <row r="1236" spans="5:40">
      <c r="E1236" s="17" t="s">
        <v>2750</v>
      </c>
      <c r="F1236" s="17" t="s">
        <v>2749</v>
      </c>
      <c r="AM1236" s="17" t="s">
        <v>10280</v>
      </c>
      <c r="AN1236" s="17">
        <v>27142</v>
      </c>
    </row>
    <row r="1237" spans="5:40">
      <c r="E1237" s="17" t="s">
        <v>2752</v>
      </c>
      <c r="F1237" s="17" t="s">
        <v>2751</v>
      </c>
      <c r="AM1237" s="17" t="s">
        <v>10281</v>
      </c>
      <c r="AN1237" s="17">
        <v>27143</v>
      </c>
    </row>
    <row r="1238" spans="5:40">
      <c r="E1238" s="17" t="s">
        <v>2754</v>
      </c>
      <c r="F1238" s="17" t="s">
        <v>2753</v>
      </c>
      <c r="AM1238" s="17" t="s">
        <v>10282</v>
      </c>
      <c r="AN1238" s="17">
        <v>27144</v>
      </c>
    </row>
    <row r="1239" spans="5:40">
      <c r="E1239" s="17" t="s">
        <v>2756</v>
      </c>
      <c r="F1239" s="17" t="s">
        <v>2755</v>
      </c>
      <c r="AM1239" s="17" t="s">
        <v>10283</v>
      </c>
      <c r="AN1239" s="17">
        <v>27145</v>
      </c>
    </row>
    <row r="1240" spans="5:40">
      <c r="E1240" s="17" t="s">
        <v>2758</v>
      </c>
      <c r="F1240" s="17" t="s">
        <v>2757</v>
      </c>
      <c r="AM1240" s="17" t="s">
        <v>10284</v>
      </c>
      <c r="AN1240" s="17">
        <v>27146</v>
      </c>
    </row>
    <row r="1241" spans="5:40">
      <c r="E1241" s="17" t="s">
        <v>2760</v>
      </c>
      <c r="F1241" s="17" t="s">
        <v>2759</v>
      </c>
      <c r="AM1241" s="17" t="s">
        <v>10285</v>
      </c>
      <c r="AN1241" s="17">
        <v>27147</v>
      </c>
    </row>
    <row r="1242" spans="5:40">
      <c r="E1242" s="17" t="s">
        <v>2762</v>
      </c>
      <c r="F1242" s="17" t="s">
        <v>2761</v>
      </c>
      <c r="AM1242" s="17" t="s">
        <v>10286</v>
      </c>
      <c r="AN1242" s="17">
        <v>27202</v>
      </c>
    </row>
    <row r="1243" spans="5:40">
      <c r="E1243" s="17" t="s">
        <v>2764</v>
      </c>
      <c r="F1243" s="17" t="s">
        <v>2763</v>
      </c>
      <c r="AM1243" s="17" t="s">
        <v>10287</v>
      </c>
      <c r="AN1243" s="17">
        <v>27203</v>
      </c>
    </row>
    <row r="1244" spans="5:40">
      <c r="E1244" s="17" t="s">
        <v>2766</v>
      </c>
      <c r="F1244" s="17" t="s">
        <v>2765</v>
      </c>
      <c r="AM1244" s="17" t="s">
        <v>10288</v>
      </c>
      <c r="AN1244" s="17">
        <v>27204</v>
      </c>
    </row>
    <row r="1245" spans="5:40">
      <c r="E1245" s="17" t="s">
        <v>2768</v>
      </c>
      <c r="F1245" s="17" t="s">
        <v>2767</v>
      </c>
      <c r="AM1245" s="17" t="s">
        <v>10289</v>
      </c>
      <c r="AN1245" s="17">
        <v>27205</v>
      </c>
    </row>
    <row r="1246" spans="5:40">
      <c r="E1246" s="17" t="s">
        <v>2770</v>
      </c>
      <c r="F1246" s="17" t="s">
        <v>2769</v>
      </c>
      <c r="AM1246" s="17" t="s">
        <v>10290</v>
      </c>
      <c r="AN1246" s="17">
        <v>27206</v>
      </c>
    </row>
    <row r="1247" spans="5:40">
      <c r="E1247" s="17" t="s">
        <v>2772</v>
      </c>
      <c r="F1247" s="17" t="s">
        <v>2771</v>
      </c>
      <c r="AM1247" s="17" t="s">
        <v>10291</v>
      </c>
      <c r="AN1247" s="17">
        <v>27207</v>
      </c>
    </row>
    <row r="1248" spans="5:40">
      <c r="E1248" s="17" t="s">
        <v>2774</v>
      </c>
      <c r="F1248" s="17" t="s">
        <v>2773</v>
      </c>
      <c r="AM1248" s="17" t="s">
        <v>10292</v>
      </c>
      <c r="AN1248" s="17">
        <v>27208</v>
      </c>
    </row>
    <row r="1249" spans="5:40">
      <c r="E1249" s="17" t="s">
        <v>2776</v>
      </c>
      <c r="F1249" s="17" t="s">
        <v>2775</v>
      </c>
      <c r="AM1249" s="17" t="s">
        <v>10293</v>
      </c>
      <c r="AN1249" s="17">
        <v>27209</v>
      </c>
    </row>
    <row r="1250" spans="5:40">
      <c r="E1250" s="17" t="s">
        <v>2778</v>
      </c>
      <c r="F1250" s="17" t="s">
        <v>2777</v>
      </c>
      <c r="AM1250" s="17" t="s">
        <v>10294</v>
      </c>
      <c r="AN1250" s="17">
        <v>27210</v>
      </c>
    </row>
    <row r="1251" spans="5:40">
      <c r="E1251" s="17" t="s">
        <v>2780</v>
      </c>
      <c r="F1251" s="17" t="s">
        <v>2779</v>
      </c>
      <c r="AM1251" s="17" t="s">
        <v>10295</v>
      </c>
      <c r="AN1251" s="17">
        <v>27211</v>
      </c>
    </row>
    <row r="1252" spans="5:40">
      <c r="E1252" s="17" t="s">
        <v>2782</v>
      </c>
      <c r="F1252" s="17" t="s">
        <v>2781</v>
      </c>
      <c r="AM1252" s="17" t="s">
        <v>10296</v>
      </c>
      <c r="AN1252" s="17">
        <v>27212</v>
      </c>
    </row>
    <row r="1253" spans="5:40">
      <c r="E1253" s="17" t="s">
        <v>2784</v>
      </c>
      <c r="F1253" s="17" t="s">
        <v>2783</v>
      </c>
      <c r="AM1253" s="17" t="s">
        <v>10297</v>
      </c>
      <c r="AN1253" s="17">
        <v>27213</v>
      </c>
    </row>
    <row r="1254" spans="5:40">
      <c r="E1254" s="17" t="s">
        <v>2786</v>
      </c>
      <c r="F1254" s="17" t="s">
        <v>2785</v>
      </c>
      <c r="AM1254" s="17" t="s">
        <v>10298</v>
      </c>
      <c r="AN1254" s="17">
        <v>27214</v>
      </c>
    </row>
    <row r="1255" spans="5:40">
      <c r="E1255" s="17" t="s">
        <v>2788</v>
      </c>
      <c r="F1255" s="17" t="s">
        <v>2787</v>
      </c>
      <c r="AM1255" s="17" t="s">
        <v>10299</v>
      </c>
      <c r="AN1255" s="17">
        <v>27215</v>
      </c>
    </row>
    <row r="1256" spans="5:40">
      <c r="E1256" s="17" t="s">
        <v>2790</v>
      </c>
      <c r="F1256" s="17" t="s">
        <v>2789</v>
      </c>
      <c r="AM1256" s="17" t="s">
        <v>10300</v>
      </c>
      <c r="AN1256" s="17">
        <v>27216</v>
      </c>
    </row>
    <row r="1257" spans="5:40">
      <c r="E1257" s="17" t="s">
        <v>2792</v>
      </c>
      <c r="F1257" s="17" t="s">
        <v>2791</v>
      </c>
      <c r="AM1257" s="17" t="s">
        <v>10301</v>
      </c>
      <c r="AN1257" s="17">
        <v>27217</v>
      </c>
    </row>
    <row r="1258" spans="5:40">
      <c r="E1258" s="17" t="s">
        <v>2794</v>
      </c>
      <c r="F1258" s="17" t="s">
        <v>2793</v>
      </c>
      <c r="AM1258" s="17" t="s">
        <v>10302</v>
      </c>
      <c r="AN1258" s="17">
        <v>27218</v>
      </c>
    </row>
    <row r="1259" spans="5:40">
      <c r="E1259" s="17" t="s">
        <v>2796</v>
      </c>
      <c r="F1259" s="17" t="s">
        <v>2795</v>
      </c>
      <c r="AM1259" s="17" t="s">
        <v>10303</v>
      </c>
      <c r="AN1259" s="17">
        <v>27219</v>
      </c>
    </row>
    <row r="1260" spans="5:40">
      <c r="E1260" s="17" t="s">
        <v>2798</v>
      </c>
      <c r="F1260" s="17" t="s">
        <v>2797</v>
      </c>
      <c r="AM1260" s="17" t="s">
        <v>10304</v>
      </c>
      <c r="AN1260" s="17">
        <v>27220</v>
      </c>
    </row>
    <row r="1261" spans="5:40">
      <c r="E1261" s="17" t="s">
        <v>2800</v>
      </c>
      <c r="F1261" s="17" t="s">
        <v>2799</v>
      </c>
      <c r="AM1261" s="17" t="s">
        <v>10305</v>
      </c>
      <c r="AN1261" s="17">
        <v>27221</v>
      </c>
    </row>
    <row r="1262" spans="5:40">
      <c r="E1262" s="17" t="s">
        <v>2802</v>
      </c>
      <c r="F1262" s="17" t="s">
        <v>2801</v>
      </c>
      <c r="AM1262" s="17" t="s">
        <v>10306</v>
      </c>
      <c r="AN1262" s="17">
        <v>27222</v>
      </c>
    </row>
    <row r="1263" spans="5:40">
      <c r="E1263" s="17" t="s">
        <v>2804</v>
      </c>
      <c r="F1263" s="17" t="s">
        <v>2803</v>
      </c>
      <c r="AM1263" s="17" t="s">
        <v>10307</v>
      </c>
      <c r="AN1263" s="17">
        <v>27223</v>
      </c>
    </row>
    <row r="1264" spans="5:40">
      <c r="E1264" s="17" t="s">
        <v>2806</v>
      </c>
      <c r="F1264" s="17" t="s">
        <v>2805</v>
      </c>
      <c r="AM1264" s="17" t="s">
        <v>10308</v>
      </c>
      <c r="AN1264" s="17">
        <v>27224</v>
      </c>
    </row>
    <row r="1265" spans="5:40">
      <c r="E1265" s="17" t="s">
        <v>2808</v>
      </c>
      <c r="F1265" s="17" t="s">
        <v>2807</v>
      </c>
      <c r="AM1265" s="17" t="s">
        <v>10309</v>
      </c>
      <c r="AN1265" s="17">
        <v>27225</v>
      </c>
    </row>
    <row r="1266" spans="5:40">
      <c r="E1266" s="17" t="s">
        <v>2810</v>
      </c>
      <c r="F1266" s="17" t="s">
        <v>2809</v>
      </c>
      <c r="AM1266" s="17" t="s">
        <v>10310</v>
      </c>
      <c r="AN1266" s="17">
        <v>27226</v>
      </c>
    </row>
    <row r="1267" spans="5:40">
      <c r="E1267" s="17" t="s">
        <v>2812</v>
      </c>
      <c r="F1267" s="17" t="s">
        <v>2811</v>
      </c>
      <c r="AM1267" s="17" t="s">
        <v>10311</v>
      </c>
      <c r="AN1267" s="17">
        <v>27227</v>
      </c>
    </row>
    <row r="1268" spans="5:40">
      <c r="E1268" s="17" t="s">
        <v>2814</v>
      </c>
      <c r="F1268" s="17" t="s">
        <v>2813</v>
      </c>
      <c r="AM1268" s="17" t="s">
        <v>10312</v>
      </c>
      <c r="AN1268" s="17">
        <v>27228</v>
      </c>
    </row>
    <row r="1269" spans="5:40">
      <c r="E1269" s="17" t="s">
        <v>2816</v>
      </c>
      <c r="F1269" s="17" t="s">
        <v>2815</v>
      </c>
      <c r="AM1269" s="17" t="s">
        <v>10313</v>
      </c>
      <c r="AN1269" s="17">
        <v>27229</v>
      </c>
    </row>
    <row r="1270" spans="5:40">
      <c r="E1270" s="17" t="s">
        <v>2818</v>
      </c>
      <c r="F1270" s="17" t="s">
        <v>2817</v>
      </c>
      <c r="AM1270" s="17" t="s">
        <v>10314</v>
      </c>
      <c r="AN1270" s="17">
        <v>27230</v>
      </c>
    </row>
    <row r="1271" spans="5:40">
      <c r="E1271" s="17" t="s">
        <v>2820</v>
      </c>
      <c r="F1271" s="17" t="s">
        <v>2819</v>
      </c>
      <c r="AM1271" s="17" t="s">
        <v>10315</v>
      </c>
      <c r="AN1271" s="17">
        <v>27231</v>
      </c>
    </row>
    <row r="1272" spans="5:40">
      <c r="E1272" s="17" t="s">
        <v>2822</v>
      </c>
      <c r="F1272" s="17" t="s">
        <v>2821</v>
      </c>
      <c r="AM1272" s="17" t="s">
        <v>10316</v>
      </c>
      <c r="AN1272" s="17">
        <v>27232</v>
      </c>
    </row>
    <row r="1273" spans="5:40">
      <c r="E1273" s="17" t="s">
        <v>2824</v>
      </c>
      <c r="F1273" s="17" t="s">
        <v>2823</v>
      </c>
      <c r="AM1273" s="17" t="s">
        <v>10317</v>
      </c>
      <c r="AN1273" s="17">
        <v>27301</v>
      </c>
    </row>
    <row r="1274" spans="5:40">
      <c r="E1274" s="17" t="s">
        <v>2826</v>
      </c>
      <c r="F1274" s="17" t="s">
        <v>2825</v>
      </c>
      <c r="AM1274" s="17" t="s">
        <v>10318</v>
      </c>
      <c r="AN1274" s="17">
        <v>27321</v>
      </c>
    </row>
    <row r="1275" spans="5:40">
      <c r="E1275" s="17" t="s">
        <v>2828</v>
      </c>
      <c r="F1275" s="17" t="s">
        <v>2827</v>
      </c>
      <c r="AM1275" s="17" t="s">
        <v>10319</v>
      </c>
      <c r="AN1275" s="17">
        <v>27322</v>
      </c>
    </row>
    <row r="1276" spans="5:40">
      <c r="E1276" s="17" t="s">
        <v>2830</v>
      </c>
      <c r="F1276" s="17" t="s">
        <v>2829</v>
      </c>
      <c r="AM1276" s="17" t="s">
        <v>10320</v>
      </c>
      <c r="AN1276" s="17">
        <v>27341</v>
      </c>
    </row>
    <row r="1277" spans="5:40">
      <c r="E1277" s="17" t="s">
        <v>2832</v>
      </c>
      <c r="F1277" s="17" t="s">
        <v>2831</v>
      </c>
      <c r="AM1277" s="17" t="s">
        <v>10321</v>
      </c>
      <c r="AN1277" s="17">
        <v>27361</v>
      </c>
    </row>
    <row r="1278" spans="5:40">
      <c r="E1278" s="17" t="s">
        <v>2834</v>
      </c>
      <c r="F1278" s="17" t="s">
        <v>2833</v>
      </c>
      <c r="AM1278" s="17" t="s">
        <v>10322</v>
      </c>
      <c r="AN1278" s="17">
        <v>27362</v>
      </c>
    </row>
    <row r="1279" spans="5:40">
      <c r="E1279" s="17" t="s">
        <v>2836</v>
      </c>
      <c r="F1279" s="17" t="s">
        <v>2835</v>
      </c>
      <c r="AM1279" s="17" t="s">
        <v>10323</v>
      </c>
      <c r="AN1279" s="17">
        <v>27366</v>
      </c>
    </row>
    <row r="1280" spans="5:40">
      <c r="E1280" s="17" t="s">
        <v>2838</v>
      </c>
      <c r="F1280" s="17" t="s">
        <v>2837</v>
      </c>
      <c r="AM1280" s="17" t="s">
        <v>10324</v>
      </c>
      <c r="AN1280" s="17">
        <v>27381</v>
      </c>
    </row>
    <row r="1281" spans="5:40">
      <c r="E1281" s="17" t="s">
        <v>2840</v>
      </c>
      <c r="F1281" s="17" t="s">
        <v>2839</v>
      </c>
      <c r="AM1281" s="17" t="s">
        <v>10325</v>
      </c>
      <c r="AN1281" s="17">
        <v>27382</v>
      </c>
    </row>
    <row r="1282" spans="5:40">
      <c r="E1282" s="17" t="s">
        <v>2842</v>
      </c>
      <c r="F1282" s="17" t="s">
        <v>2841</v>
      </c>
      <c r="AM1282" s="17" t="s">
        <v>10326</v>
      </c>
      <c r="AN1282" s="17">
        <v>27383</v>
      </c>
    </row>
    <row r="1283" spans="5:40">
      <c r="E1283" s="17" t="s">
        <v>2844</v>
      </c>
      <c r="F1283" s="17" t="s">
        <v>2843</v>
      </c>
      <c r="AM1283" s="17" t="s">
        <v>10327</v>
      </c>
      <c r="AN1283" s="17">
        <v>28101</v>
      </c>
    </row>
    <row r="1284" spans="5:40">
      <c r="E1284" s="17" t="s">
        <v>2846</v>
      </c>
      <c r="F1284" s="17" t="s">
        <v>2845</v>
      </c>
      <c r="AM1284" s="17" t="s">
        <v>10328</v>
      </c>
      <c r="AN1284" s="17">
        <v>28102</v>
      </c>
    </row>
    <row r="1285" spans="5:40">
      <c r="E1285" s="17" t="s">
        <v>2848</v>
      </c>
      <c r="F1285" s="17" t="s">
        <v>2847</v>
      </c>
      <c r="AM1285" s="17" t="s">
        <v>10329</v>
      </c>
      <c r="AN1285" s="17">
        <v>28105</v>
      </c>
    </row>
    <row r="1286" spans="5:40">
      <c r="E1286" s="17" t="s">
        <v>2850</v>
      </c>
      <c r="F1286" s="17" t="s">
        <v>2849</v>
      </c>
      <c r="AM1286" s="17" t="s">
        <v>10330</v>
      </c>
      <c r="AN1286" s="17">
        <v>28106</v>
      </c>
    </row>
    <row r="1287" spans="5:40">
      <c r="E1287" s="17" t="s">
        <v>2852</v>
      </c>
      <c r="F1287" s="17" t="s">
        <v>2851</v>
      </c>
      <c r="AM1287" s="17" t="s">
        <v>10331</v>
      </c>
      <c r="AN1287" s="17">
        <v>28107</v>
      </c>
    </row>
    <row r="1288" spans="5:40">
      <c r="E1288" s="17" t="s">
        <v>2854</v>
      </c>
      <c r="F1288" s="17" t="s">
        <v>2853</v>
      </c>
      <c r="AM1288" s="17" t="s">
        <v>10332</v>
      </c>
      <c r="AN1288" s="17">
        <v>28108</v>
      </c>
    </row>
    <row r="1289" spans="5:40">
      <c r="E1289" s="17" t="s">
        <v>2856</v>
      </c>
      <c r="F1289" s="17" t="s">
        <v>2855</v>
      </c>
      <c r="AM1289" s="17" t="s">
        <v>10333</v>
      </c>
      <c r="AN1289" s="17">
        <v>28109</v>
      </c>
    </row>
    <row r="1290" spans="5:40">
      <c r="E1290" s="17" t="s">
        <v>2858</v>
      </c>
      <c r="F1290" s="17" t="s">
        <v>2857</v>
      </c>
      <c r="AM1290" s="17" t="s">
        <v>10334</v>
      </c>
      <c r="AN1290" s="17">
        <v>28110</v>
      </c>
    </row>
    <row r="1291" spans="5:40">
      <c r="E1291" s="17" t="s">
        <v>2860</v>
      </c>
      <c r="F1291" s="17" t="s">
        <v>2859</v>
      </c>
      <c r="AM1291" s="17" t="s">
        <v>10335</v>
      </c>
      <c r="AN1291" s="17">
        <v>28111</v>
      </c>
    </row>
    <row r="1292" spans="5:40">
      <c r="E1292" s="17" t="s">
        <v>2862</v>
      </c>
      <c r="F1292" s="17" t="s">
        <v>2861</v>
      </c>
      <c r="AM1292" s="17" t="s">
        <v>10336</v>
      </c>
      <c r="AN1292" s="17">
        <v>28201</v>
      </c>
    </row>
    <row r="1293" spans="5:40">
      <c r="E1293" s="17" t="s">
        <v>2864</v>
      </c>
      <c r="F1293" s="17" t="s">
        <v>2863</v>
      </c>
      <c r="AM1293" s="17" t="s">
        <v>10337</v>
      </c>
      <c r="AN1293" s="17">
        <v>28202</v>
      </c>
    </row>
    <row r="1294" spans="5:40">
      <c r="E1294" s="17" t="s">
        <v>2866</v>
      </c>
      <c r="F1294" s="17" t="s">
        <v>2865</v>
      </c>
      <c r="AM1294" s="17" t="s">
        <v>10338</v>
      </c>
      <c r="AN1294" s="17">
        <v>28203</v>
      </c>
    </row>
    <row r="1295" spans="5:40">
      <c r="E1295" s="17" t="s">
        <v>2868</v>
      </c>
      <c r="F1295" s="17" t="s">
        <v>2867</v>
      </c>
      <c r="AM1295" s="17" t="s">
        <v>10339</v>
      </c>
      <c r="AN1295" s="17">
        <v>28204</v>
      </c>
    </row>
    <row r="1296" spans="5:40">
      <c r="E1296" s="17" t="s">
        <v>2870</v>
      </c>
      <c r="F1296" s="17" t="s">
        <v>2869</v>
      </c>
      <c r="AM1296" s="17" t="s">
        <v>10340</v>
      </c>
      <c r="AN1296" s="17">
        <v>28205</v>
      </c>
    </row>
    <row r="1297" spans="5:40">
      <c r="E1297" s="17" t="s">
        <v>2872</v>
      </c>
      <c r="F1297" s="17" t="s">
        <v>2871</v>
      </c>
      <c r="AM1297" s="17" t="s">
        <v>10341</v>
      </c>
      <c r="AN1297" s="17">
        <v>28206</v>
      </c>
    </row>
    <row r="1298" spans="5:40">
      <c r="E1298" s="17" t="s">
        <v>2874</v>
      </c>
      <c r="F1298" s="17" t="s">
        <v>2873</v>
      </c>
      <c r="AM1298" s="17" t="s">
        <v>10342</v>
      </c>
      <c r="AN1298" s="17">
        <v>28207</v>
      </c>
    </row>
    <row r="1299" spans="5:40">
      <c r="E1299" s="17" t="s">
        <v>2876</v>
      </c>
      <c r="F1299" s="17" t="s">
        <v>2875</v>
      </c>
      <c r="AM1299" s="17" t="s">
        <v>10343</v>
      </c>
      <c r="AN1299" s="17">
        <v>28208</v>
      </c>
    </row>
    <row r="1300" spans="5:40">
      <c r="E1300" s="17" t="s">
        <v>2878</v>
      </c>
      <c r="F1300" s="17" t="s">
        <v>2877</v>
      </c>
      <c r="AM1300" s="17" t="s">
        <v>10344</v>
      </c>
      <c r="AN1300" s="17">
        <v>28209</v>
      </c>
    </row>
    <row r="1301" spans="5:40">
      <c r="E1301" s="17" t="s">
        <v>2880</v>
      </c>
      <c r="F1301" s="17" t="s">
        <v>2879</v>
      </c>
      <c r="AM1301" s="17" t="s">
        <v>10345</v>
      </c>
      <c r="AN1301" s="17">
        <v>28210</v>
      </c>
    </row>
    <row r="1302" spans="5:40">
      <c r="E1302" s="17" t="s">
        <v>2882</v>
      </c>
      <c r="F1302" s="17" t="s">
        <v>2881</v>
      </c>
      <c r="AM1302" s="17" t="s">
        <v>10346</v>
      </c>
      <c r="AN1302" s="17">
        <v>28212</v>
      </c>
    </row>
    <row r="1303" spans="5:40">
      <c r="E1303" s="17" t="s">
        <v>2884</v>
      </c>
      <c r="F1303" s="17" t="s">
        <v>2883</v>
      </c>
      <c r="AM1303" s="17" t="s">
        <v>10347</v>
      </c>
      <c r="AN1303" s="17">
        <v>28213</v>
      </c>
    </row>
    <row r="1304" spans="5:40">
      <c r="E1304" s="17" t="s">
        <v>2886</v>
      </c>
      <c r="F1304" s="17" t="s">
        <v>2885</v>
      </c>
      <c r="AM1304" s="17" t="s">
        <v>10348</v>
      </c>
      <c r="AN1304" s="17">
        <v>28214</v>
      </c>
    </row>
    <row r="1305" spans="5:40">
      <c r="E1305" s="17" t="s">
        <v>2888</v>
      </c>
      <c r="F1305" s="17" t="s">
        <v>2887</v>
      </c>
      <c r="AM1305" s="17" t="s">
        <v>10349</v>
      </c>
      <c r="AN1305" s="17">
        <v>28215</v>
      </c>
    </row>
    <row r="1306" spans="5:40">
      <c r="E1306" s="17" t="s">
        <v>2890</v>
      </c>
      <c r="F1306" s="17" t="s">
        <v>2889</v>
      </c>
      <c r="AM1306" s="17" t="s">
        <v>10350</v>
      </c>
      <c r="AN1306" s="17">
        <v>28216</v>
      </c>
    </row>
    <row r="1307" spans="5:40">
      <c r="E1307" s="17" t="s">
        <v>2892</v>
      </c>
      <c r="F1307" s="17" t="s">
        <v>2891</v>
      </c>
      <c r="AM1307" s="17" t="s">
        <v>10351</v>
      </c>
      <c r="AN1307" s="17">
        <v>28217</v>
      </c>
    </row>
    <row r="1308" spans="5:40">
      <c r="E1308" s="17" t="s">
        <v>2894</v>
      </c>
      <c r="F1308" s="17" t="s">
        <v>2893</v>
      </c>
      <c r="AM1308" s="17" t="s">
        <v>10352</v>
      </c>
      <c r="AN1308" s="17">
        <v>28218</v>
      </c>
    </row>
    <row r="1309" spans="5:40">
      <c r="E1309" s="17" t="s">
        <v>2896</v>
      </c>
      <c r="F1309" s="17" t="s">
        <v>2895</v>
      </c>
      <c r="AM1309" s="17" t="s">
        <v>10353</v>
      </c>
      <c r="AN1309" s="17">
        <v>28219</v>
      </c>
    </row>
    <row r="1310" spans="5:40">
      <c r="E1310" s="17" t="s">
        <v>2898</v>
      </c>
      <c r="F1310" s="17" t="s">
        <v>2897</v>
      </c>
      <c r="AM1310" s="17" t="s">
        <v>10354</v>
      </c>
      <c r="AN1310" s="17">
        <v>28220</v>
      </c>
    </row>
    <row r="1311" spans="5:40">
      <c r="E1311" s="17" t="s">
        <v>2900</v>
      </c>
      <c r="F1311" s="17" t="s">
        <v>2899</v>
      </c>
      <c r="AM1311" s="17" t="s">
        <v>10355</v>
      </c>
      <c r="AN1311" s="17">
        <v>28221</v>
      </c>
    </row>
    <row r="1312" spans="5:40">
      <c r="E1312" s="17" t="s">
        <v>2902</v>
      </c>
      <c r="F1312" s="17" t="s">
        <v>2901</v>
      </c>
      <c r="AM1312" s="17" t="s">
        <v>10356</v>
      </c>
      <c r="AN1312" s="17">
        <v>28222</v>
      </c>
    </row>
    <row r="1313" spans="5:40">
      <c r="E1313" s="17" t="s">
        <v>2904</v>
      </c>
      <c r="F1313" s="17" t="s">
        <v>2903</v>
      </c>
      <c r="AM1313" s="17" t="s">
        <v>10357</v>
      </c>
      <c r="AN1313" s="17">
        <v>28223</v>
      </c>
    </row>
    <row r="1314" spans="5:40">
      <c r="E1314" s="17" t="s">
        <v>2906</v>
      </c>
      <c r="F1314" s="17" t="s">
        <v>2905</v>
      </c>
      <c r="AM1314" s="17" t="s">
        <v>10358</v>
      </c>
      <c r="AN1314" s="17">
        <v>28224</v>
      </c>
    </row>
    <row r="1315" spans="5:40">
      <c r="E1315" s="17" t="s">
        <v>2908</v>
      </c>
      <c r="F1315" s="17" t="s">
        <v>2907</v>
      </c>
      <c r="AM1315" s="17" t="s">
        <v>10359</v>
      </c>
      <c r="AN1315" s="17">
        <v>28225</v>
      </c>
    </row>
    <row r="1316" spans="5:40">
      <c r="E1316" s="17" t="s">
        <v>2910</v>
      </c>
      <c r="F1316" s="17" t="s">
        <v>2909</v>
      </c>
      <c r="AM1316" s="17" t="s">
        <v>10360</v>
      </c>
      <c r="AN1316" s="17">
        <v>28226</v>
      </c>
    </row>
    <row r="1317" spans="5:40">
      <c r="E1317" s="17" t="s">
        <v>2912</v>
      </c>
      <c r="F1317" s="17" t="s">
        <v>2911</v>
      </c>
      <c r="AM1317" s="17" t="s">
        <v>10361</v>
      </c>
      <c r="AN1317" s="17">
        <v>28227</v>
      </c>
    </row>
    <row r="1318" spans="5:40">
      <c r="E1318" s="17" t="s">
        <v>2914</v>
      </c>
      <c r="F1318" s="17" t="s">
        <v>2913</v>
      </c>
      <c r="AM1318" s="17" t="s">
        <v>10362</v>
      </c>
      <c r="AN1318" s="17">
        <v>28228</v>
      </c>
    </row>
    <row r="1319" spans="5:40">
      <c r="E1319" s="17" t="s">
        <v>2916</v>
      </c>
      <c r="F1319" s="17" t="s">
        <v>2915</v>
      </c>
      <c r="AM1319" s="17" t="s">
        <v>10363</v>
      </c>
      <c r="AN1319" s="17">
        <v>28229</v>
      </c>
    </row>
    <row r="1320" spans="5:40">
      <c r="E1320" s="17" t="s">
        <v>2918</v>
      </c>
      <c r="F1320" s="17" t="s">
        <v>2917</v>
      </c>
      <c r="AM1320" s="17" t="s">
        <v>10364</v>
      </c>
      <c r="AN1320" s="17">
        <v>28301</v>
      </c>
    </row>
    <row r="1321" spans="5:40">
      <c r="E1321" s="17" t="s">
        <v>2920</v>
      </c>
      <c r="F1321" s="17" t="s">
        <v>2919</v>
      </c>
      <c r="AM1321" s="17" t="s">
        <v>10365</v>
      </c>
      <c r="AN1321" s="17">
        <v>28365</v>
      </c>
    </row>
    <row r="1322" spans="5:40">
      <c r="E1322" s="17" t="s">
        <v>2922</v>
      </c>
      <c r="F1322" s="17" t="s">
        <v>2921</v>
      </c>
      <c r="AM1322" s="17" t="s">
        <v>10366</v>
      </c>
      <c r="AN1322" s="17">
        <v>28381</v>
      </c>
    </row>
    <row r="1323" spans="5:40">
      <c r="E1323" s="17" t="s">
        <v>2924</v>
      </c>
      <c r="F1323" s="17" t="s">
        <v>2923</v>
      </c>
      <c r="AM1323" s="17" t="s">
        <v>10367</v>
      </c>
      <c r="AN1323" s="17">
        <v>28382</v>
      </c>
    </row>
    <row r="1324" spans="5:40">
      <c r="E1324" s="17" t="s">
        <v>2926</v>
      </c>
      <c r="F1324" s="17" t="s">
        <v>2925</v>
      </c>
      <c r="AM1324" s="17" t="s">
        <v>10368</v>
      </c>
      <c r="AN1324" s="17">
        <v>28442</v>
      </c>
    </row>
    <row r="1325" spans="5:40">
      <c r="E1325" s="17" t="s">
        <v>2928</v>
      </c>
      <c r="F1325" s="17" t="s">
        <v>2927</v>
      </c>
      <c r="AM1325" s="17" t="s">
        <v>10369</v>
      </c>
      <c r="AN1325" s="17">
        <v>28443</v>
      </c>
    </row>
    <row r="1326" spans="5:40">
      <c r="E1326" s="17" t="s">
        <v>2930</v>
      </c>
      <c r="F1326" s="17" t="s">
        <v>2929</v>
      </c>
      <c r="AM1326" s="17" t="s">
        <v>10370</v>
      </c>
      <c r="AN1326" s="17">
        <v>28446</v>
      </c>
    </row>
    <row r="1327" spans="5:40">
      <c r="E1327" s="17" t="s">
        <v>2932</v>
      </c>
      <c r="F1327" s="17" t="s">
        <v>2931</v>
      </c>
      <c r="AM1327" s="17" t="s">
        <v>10371</v>
      </c>
      <c r="AN1327" s="17">
        <v>28464</v>
      </c>
    </row>
    <row r="1328" spans="5:40">
      <c r="E1328" s="17" t="s">
        <v>2934</v>
      </c>
      <c r="F1328" s="17" t="s">
        <v>2933</v>
      </c>
      <c r="AM1328" s="17" t="s">
        <v>10372</v>
      </c>
      <c r="AN1328" s="17">
        <v>28481</v>
      </c>
    </row>
    <row r="1329" spans="5:40">
      <c r="E1329" s="17" t="s">
        <v>2936</v>
      </c>
      <c r="F1329" s="17" t="s">
        <v>2935</v>
      </c>
      <c r="AM1329" s="17" t="s">
        <v>10373</v>
      </c>
      <c r="AN1329" s="17">
        <v>28501</v>
      </c>
    </row>
    <row r="1330" spans="5:40">
      <c r="E1330" s="17" t="s">
        <v>2938</v>
      </c>
      <c r="F1330" s="17" t="s">
        <v>2937</v>
      </c>
      <c r="AM1330" s="17" t="s">
        <v>10374</v>
      </c>
      <c r="AN1330" s="17">
        <v>28585</v>
      </c>
    </row>
    <row r="1331" spans="5:40">
      <c r="E1331" s="17" t="s">
        <v>2940</v>
      </c>
      <c r="F1331" s="17" t="s">
        <v>2939</v>
      </c>
      <c r="AM1331" s="17" t="s">
        <v>10375</v>
      </c>
      <c r="AN1331" s="17">
        <v>28586</v>
      </c>
    </row>
    <row r="1332" spans="5:40">
      <c r="E1332" s="17" t="s">
        <v>2942</v>
      </c>
      <c r="F1332" s="17" t="s">
        <v>2941</v>
      </c>
      <c r="AM1332" s="17" t="s">
        <v>10376</v>
      </c>
      <c r="AN1332" s="17">
        <v>29201</v>
      </c>
    </row>
    <row r="1333" spans="5:40">
      <c r="E1333" s="17" t="s">
        <v>2944</v>
      </c>
      <c r="F1333" s="17" t="s">
        <v>2943</v>
      </c>
      <c r="AM1333" s="17" t="s">
        <v>10377</v>
      </c>
      <c r="AN1333" s="17">
        <v>29202</v>
      </c>
    </row>
    <row r="1334" spans="5:40">
      <c r="E1334" s="17" t="s">
        <v>2946</v>
      </c>
      <c r="F1334" s="17" t="s">
        <v>2945</v>
      </c>
      <c r="AM1334" s="17" t="s">
        <v>10378</v>
      </c>
      <c r="AN1334" s="17">
        <v>29203</v>
      </c>
    </row>
    <row r="1335" spans="5:40">
      <c r="E1335" s="17" t="s">
        <v>2948</v>
      </c>
      <c r="F1335" s="17" t="s">
        <v>2947</v>
      </c>
      <c r="AM1335" s="17" t="s">
        <v>10379</v>
      </c>
      <c r="AN1335" s="17">
        <v>29204</v>
      </c>
    </row>
    <row r="1336" spans="5:40">
      <c r="E1336" s="17" t="s">
        <v>2950</v>
      </c>
      <c r="F1336" s="17" t="s">
        <v>2949</v>
      </c>
      <c r="AM1336" s="17" t="s">
        <v>10380</v>
      </c>
      <c r="AN1336" s="17">
        <v>29205</v>
      </c>
    </row>
    <row r="1337" spans="5:40">
      <c r="E1337" s="17" t="s">
        <v>2952</v>
      </c>
      <c r="F1337" s="17" t="s">
        <v>2951</v>
      </c>
      <c r="AM1337" s="17" t="s">
        <v>10381</v>
      </c>
      <c r="AN1337" s="17">
        <v>29206</v>
      </c>
    </row>
    <row r="1338" spans="5:40">
      <c r="E1338" s="17" t="s">
        <v>2954</v>
      </c>
      <c r="F1338" s="17" t="s">
        <v>2953</v>
      </c>
      <c r="AM1338" s="17" t="s">
        <v>10382</v>
      </c>
      <c r="AN1338" s="17">
        <v>29207</v>
      </c>
    </row>
    <row r="1339" spans="5:40">
      <c r="E1339" s="17" t="s">
        <v>2956</v>
      </c>
      <c r="F1339" s="17" t="s">
        <v>2955</v>
      </c>
      <c r="AM1339" s="17" t="s">
        <v>10383</v>
      </c>
      <c r="AN1339" s="17">
        <v>29208</v>
      </c>
    </row>
    <row r="1340" spans="5:40">
      <c r="E1340" s="17" t="s">
        <v>2958</v>
      </c>
      <c r="F1340" s="17" t="s">
        <v>2957</v>
      </c>
      <c r="AM1340" s="17" t="s">
        <v>10384</v>
      </c>
      <c r="AN1340" s="17">
        <v>29209</v>
      </c>
    </row>
    <row r="1341" spans="5:40">
      <c r="E1341" s="17" t="s">
        <v>2960</v>
      </c>
      <c r="F1341" s="17" t="s">
        <v>2959</v>
      </c>
      <c r="AM1341" s="17" t="s">
        <v>10385</v>
      </c>
      <c r="AN1341" s="17">
        <v>29210</v>
      </c>
    </row>
    <row r="1342" spans="5:40">
      <c r="E1342" s="17" t="s">
        <v>2962</v>
      </c>
      <c r="F1342" s="17" t="s">
        <v>2961</v>
      </c>
      <c r="AM1342" s="17" t="s">
        <v>10386</v>
      </c>
      <c r="AN1342" s="17">
        <v>29211</v>
      </c>
    </row>
    <row r="1343" spans="5:40">
      <c r="E1343" s="17" t="s">
        <v>2964</v>
      </c>
      <c r="F1343" s="17" t="s">
        <v>2963</v>
      </c>
      <c r="AM1343" s="17" t="s">
        <v>10387</v>
      </c>
      <c r="AN1343" s="17">
        <v>29212</v>
      </c>
    </row>
    <row r="1344" spans="5:40">
      <c r="E1344" s="17" t="s">
        <v>2966</v>
      </c>
      <c r="F1344" s="17" t="s">
        <v>2965</v>
      </c>
      <c r="AM1344" s="17" t="s">
        <v>10388</v>
      </c>
      <c r="AN1344" s="17">
        <v>29322</v>
      </c>
    </row>
    <row r="1345" spans="5:40">
      <c r="E1345" s="17" t="s">
        <v>2968</v>
      </c>
      <c r="F1345" s="17" t="s">
        <v>2967</v>
      </c>
      <c r="AM1345" s="17" t="s">
        <v>10389</v>
      </c>
      <c r="AN1345" s="17">
        <v>29342</v>
      </c>
    </row>
    <row r="1346" spans="5:40">
      <c r="E1346" s="17" t="s">
        <v>2970</v>
      </c>
      <c r="F1346" s="17" t="s">
        <v>2969</v>
      </c>
      <c r="AM1346" s="17" t="s">
        <v>10390</v>
      </c>
      <c r="AN1346" s="17">
        <v>29343</v>
      </c>
    </row>
    <row r="1347" spans="5:40">
      <c r="E1347" s="17" t="s">
        <v>2972</v>
      </c>
      <c r="F1347" s="17" t="s">
        <v>2971</v>
      </c>
      <c r="AM1347" s="17" t="s">
        <v>10391</v>
      </c>
      <c r="AN1347" s="17">
        <v>29344</v>
      </c>
    </row>
    <row r="1348" spans="5:40">
      <c r="E1348" s="17" t="s">
        <v>2974</v>
      </c>
      <c r="F1348" s="17" t="s">
        <v>2973</v>
      </c>
      <c r="AM1348" s="17" t="s">
        <v>10392</v>
      </c>
      <c r="AN1348" s="17">
        <v>29345</v>
      </c>
    </row>
    <row r="1349" spans="5:40">
      <c r="E1349" s="17" t="s">
        <v>2976</v>
      </c>
      <c r="F1349" s="17" t="s">
        <v>2975</v>
      </c>
      <c r="AM1349" s="17" t="s">
        <v>10393</v>
      </c>
      <c r="AN1349" s="17">
        <v>29361</v>
      </c>
    </row>
    <row r="1350" spans="5:40">
      <c r="E1350" s="17" t="s">
        <v>2978</v>
      </c>
      <c r="F1350" s="17" t="s">
        <v>2977</v>
      </c>
      <c r="AM1350" s="17" t="s">
        <v>10394</v>
      </c>
      <c r="AN1350" s="17">
        <v>29362</v>
      </c>
    </row>
    <row r="1351" spans="5:40">
      <c r="E1351" s="17" t="s">
        <v>2980</v>
      </c>
      <c r="F1351" s="17" t="s">
        <v>2979</v>
      </c>
      <c r="AM1351" s="17" t="s">
        <v>10395</v>
      </c>
      <c r="AN1351" s="17">
        <v>29363</v>
      </c>
    </row>
    <row r="1352" spans="5:40">
      <c r="E1352" s="17" t="s">
        <v>2982</v>
      </c>
      <c r="F1352" s="17" t="s">
        <v>2981</v>
      </c>
      <c r="AM1352" s="17" t="s">
        <v>10396</v>
      </c>
      <c r="AN1352" s="17">
        <v>29385</v>
      </c>
    </row>
    <row r="1353" spans="5:40">
      <c r="E1353" s="17" t="s">
        <v>2984</v>
      </c>
      <c r="F1353" s="17" t="s">
        <v>2983</v>
      </c>
      <c r="AM1353" s="17" t="s">
        <v>10397</v>
      </c>
      <c r="AN1353" s="17">
        <v>29386</v>
      </c>
    </row>
    <row r="1354" spans="5:40">
      <c r="E1354" s="17" t="s">
        <v>2986</v>
      </c>
      <c r="F1354" s="17" t="s">
        <v>2985</v>
      </c>
      <c r="AM1354" s="17" t="s">
        <v>10398</v>
      </c>
      <c r="AN1354" s="17">
        <v>29401</v>
      </c>
    </row>
    <row r="1355" spans="5:40">
      <c r="E1355" s="17" t="s">
        <v>2988</v>
      </c>
      <c r="F1355" s="17" t="s">
        <v>2987</v>
      </c>
      <c r="AM1355" s="17" t="s">
        <v>10399</v>
      </c>
      <c r="AN1355" s="17">
        <v>29402</v>
      </c>
    </row>
    <row r="1356" spans="5:40">
      <c r="E1356" s="17" t="s">
        <v>2990</v>
      </c>
      <c r="F1356" s="17" t="s">
        <v>2989</v>
      </c>
      <c r="AM1356" s="17" t="s">
        <v>10400</v>
      </c>
      <c r="AN1356" s="17">
        <v>29424</v>
      </c>
    </row>
    <row r="1357" spans="5:40">
      <c r="E1357" s="17" t="s">
        <v>2992</v>
      </c>
      <c r="F1357" s="17" t="s">
        <v>2991</v>
      </c>
      <c r="AM1357" s="17" t="s">
        <v>10401</v>
      </c>
      <c r="AN1357" s="17">
        <v>29425</v>
      </c>
    </row>
    <row r="1358" spans="5:40">
      <c r="E1358" s="17" t="s">
        <v>2994</v>
      </c>
      <c r="F1358" s="17" t="s">
        <v>2993</v>
      </c>
      <c r="AM1358" s="17" t="s">
        <v>10402</v>
      </c>
      <c r="AN1358" s="17">
        <v>29426</v>
      </c>
    </row>
    <row r="1359" spans="5:40">
      <c r="E1359" s="17" t="s">
        <v>2996</v>
      </c>
      <c r="F1359" s="17" t="s">
        <v>2995</v>
      </c>
      <c r="AM1359" s="17" t="s">
        <v>10403</v>
      </c>
      <c r="AN1359" s="17">
        <v>29427</v>
      </c>
    </row>
    <row r="1360" spans="5:40">
      <c r="E1360" s="17" t="s">
        <v>2998</v>
      </c>
      <c r="F1360" s="17" t="s">
        <v>2997</v>
      </c>
      <c r="AM1360" s="17" t="s">
        <v>10404</v>
      </c>
      <c r="AN1360" s="17">
        <v>29441</v>
      </c>
    </row>
    <row r="1361" spans="5:40">
      <c r="E1361" s="17" t="s">
        <v>3000</v>
      </c>
      <c r="F1361" s="17" t="s">
        <v>2999</v>
      </c>
      <c r="AM1361" s="17" t="s">
        <v>10405</v>
      </c>
      <c r="AN1361" s="17">
        <v>29442</v>
      </c>
    </row>
    <row r="1362" spans="5:40">
      <c r="E1362" s="17" t="s">
        <v>3002</v>
      </c>
      <c r="F1362" s="17" t="s">
        <v>3001</v>
      </c>
      <c r="AM1362" s="17" t="s">
        <v>10406</v>
      </c>
      <c r="AN1362" s="17">
        <v>29443</v>
      </c>
    </row>
    <row r="1363" spans="5:40">
      <c r="E1363" s="17" t="s">
        <v>3004</v>
      </c>
      <c r="F1363" s="17" t="s">
        <v>3003</v>
      </c>
      <c r="AM1363" s="17" t="s">
        <v>10407</v>
      </c>
      <c r="AN1363" s="17">
        <v>29444</v>
      </c>
    </row>
    <row r="1364" spans="5:40">
      <c r="E1364" s="17" t="s">
        <v>3006</v>
      </c>
      <c r="F1364" s="17" t="s">
        <v>3005</v>
      </c>
      <c r="AM1364" s="17" t="s">
        <v>10408</v>
      </c>
      <c r="AN1364" s="17">
        <v>29446</v>
      </c>
    </row>
    <row r="1365" spans="5:40">
      <c r="E1365" s="17" t="s">
        <v>3008</v>
      </c>
      <c r="F1365" s="17" t="s">
        <v>3007</v>
      </c>
      <c r="AM1365" s="17" t="s">
        <v>10409</v>
      </c>
      <c r="AN1365" s="17">
        <v>29447</v>
      </c>
    </row>
    <row r="1366" spans="5:40">
      <c r="E1366" s="17" t="s">
        <v>3010</v>
      </c>
      <c r="F1366" s="17" t="s">
        <v>3009</v>
      </c>
      <c r="AM1366" s="17" t="s">
        <v>10410</v>
      </c>
      <c r="AN1366" s="17">
        <v>29449</v>
      </c>
    </row>
    <row r="1367" spans="5:40">
      <c r="E1367" s="17" t="s">
        <v>3012</v>
      </c>
      <c r="F1367" s="17" t="s">
        <v>3011</v>
      </c>
      <c r="AM1367" s="17" t="s">
        <v>10411</v>
      </c>
      <c r="AN1367" s="17">
        <v>29450</v>
      </c>
    </row>
    <row r="1368" spans="5:40">
      <c r="E1368" s="17" t="s">
        <v>3014</v>
      </c>
      <c r="F1368" s="17" t="s">
        <v>3013</v>
      </c>
      <c r="AM1368" s="17" t="s">
        <v>10412</v>
      </c>
      <c r="AN1368" s="17">
        <v>29451</v>
      </c>
    </row>
    <row r="1369" spans="5:40">
      <c r="E1369" s="17" t="s">
        <v>3016</v>
      </c>
      <c r="F1369" s="17" t="s">
        <v>3015</v>
      </c>
      <c r="AM1369" s="17" t="s">
        <v>10413</v>
      </c>
      <c r="AN1369" s="17">
        <v>29452</v>
      </c>
    </row>
    <row r="1370" spans="5:40">
      <c r="E1370" s="17" t="s">
        <v>3018</v>
      </c>
      <c r="F1370" s="17" t="s">
        <v>3017</v>
      </c>
      <c r="AM1370" s="17" t="s">
        <v>10414</v>
      </c>
      <c r="AN1370" s="17">
        <v>29453</v>
      </c>
    </row>
    <row r="1371" spans="5:40">
      <c r="E1371" s="17" t="s">
        <v>3020</v>
      </c>
      <c r="F1371" s="17" t="s">
        <v>3019</v>
      </c>
      <c r="AM1371" s="17" t="s">
        <v>10415</v>
      </c>
      <c r="AN1371" s="17">
        <v>30201</v>
      </c>
    </row>
    <row r="1372" spans="5:40">
      <c r="E1372" s="17" t="s">
        <v>3022</v>
      </c>
      <c r="F1372" s="17" t="s">
        <v>3021</v>
      </c>
      <c r="AM1372" s="17" t="s">
        <v>10416</v>
      </c>
      <c r="AN1372" s="17">
        <v>30202</v>
      </c>
    </row>
    <row r="1373" spans="5:40">
      <c r="E1373" s="17" t="s">
        <v>3024</v>
      </c>
      <c r="F1373" s="17" t="s">
        <v>3023</v>
      </c>
      <c r="AM1373" s="17" t="s">
        <v>10417</v>
      </c>
      <c r="AN1373" s="17">
        <v>30203</v>
      </c>
    </row>
    <row r="1374" spans="5:40">
      <c r="E1374" s="17" t="s">
        <v>3026</v>
      </c>
      <c r="F1374" s="17" t="s">
        <v>3025</v>
      </c>
      <c r="AM1374" s="17" t="s">
        <v>10418</v>
      </c>
      <c r="AN1374" s="17">
        <v>30204</v>
      </c>
    </row>
    <row r="1375" spans="5:40">
      <c r="E1375" s="17" t="s">
        <v>3028</v>
      </c>
      <c r="F1375" s="17" t="s">
        <v>3027</v>
      </c>
      <c r="AM1375" s="17" t="s">
        <v>10419</v>
      </c>
      <c r="AN1375" s="17">
        <v>30205</v>
      </c>
    </row>
    <row r="1376" spans="5:40">
      <c r="E1376" s="17" t="s">
        <v>3030</v>
      </c>
      <c r="F1376" s="17" t="s">
        <v>3029</v>
      </c>
      <c r="AM1376" s="17" t="s">
        <v>10420</v>
      </c>
      <c r="AN1376" s="17">
        <v>30206</v>
      </c>
    </row>
    <row r="1377" spans="5:40">
      <c r="E1377" s="17" t="s">
        <v>3032</v>
      </c>
      <c r="F1377" s="17" t="s">
        <v>3031</v>
      </c>
      <c r="AM1377" s="17" t="s">
        <v>10421</v>
      </c>
      <c r="AN1377" s="17">
        <v>30207</v>
      </c>
    </row>
    <row r="1378" spans="5:40">
      <c r="E1378" s="17" t="s">
        <v>3034</v>
      </c>
      <c r="F1378" s="17" t="s">
        <v>3033</v>
      </c>
      <c r="AM1378" s="17" t="s">
        <v>10422</v>
      </c>
      <c r="AN1378" s="17">
        <v>30208</v>
      </c>
    </row>
    <row r="1379" spans="5:40">
      <c r="E1379" s="17" t="s">
        <v>3036</v>
      </c>
      <c r="F1379" s="17" t="s">
        <v>3035</v>
      </c>
      <c r="AM1379" s="17" t="s">
        <v>10423</v>
      </c>
      <c r="AN1379" s="17">
        <v>30209</v>
      </c>
    </row>
    <row r="1380" spans="5:40">
      <c r="E1380" s="17" t="s">
        <v>3038</v>
      </c>
      <c r="F1380" s="17" t="s">
        <v>3037</v>
      </c>
      <c r="AM1380" s="17" t="s">
        <v>10424</v>
      </c>
      <c r="AN1380" s="17">
        <v>30304</v>
      </c>
    </row>
    <row r="1381" spans="5:40">
      <c r="E1381" s="17" t="s">
        <v>3040</v>
      </c>
      <c r="F1381" s="17" t="s">
        <v>3039</v>
      </c>
      <c r="AM1381" s="17" t="s">
        <v>10425</v>
      </c>
      <c r="AN1381" s="17">
        <v>30341</v>
      </c>
    </row>
    <row r="1382" spans="5:40">
      <c r="E1382" s="17" t="s">
        <v>3042</v>
      </c>
      <c r="F1382" s="17" t="s">
        <v>3041</v>
      </c>
      <c r="AM1382" s="17" t="s">
        <v>10426</v>
      </c>
      <c r="AN1382" s="17">
        <v>30343</v>
      </c>
    </row>
    <row r="1383" spans="5:40">
      <c r="E1383" s="17" t="s">
        <v>3044</v>
      </c>
      <c r="F1383" s="17" t="s">
        <v>3043</v>
      </c>
      <c r="AM1383" s="17" t="s">
        <v>10427</v>
      </c>
      <c r="AN1383" s="17">
        <v>30344</v>
      </c>
    </row>
    <row r="1384" spans="5:40">
      <c r="E1384" s="17" t="s">
        <v>3046</v>
      </c>
      <c r="F1384" s="17" t="s">
        <v>3045</v>
      </c>
      <c r="AM1384" s="17" t="s">
        <v>10428</v>
      </c>
      <c r="AN1384" s="17">
        <v>30361</v>
      </c>
    </row>
    <row r="1385" spans="5:40">
      <c r="E1385" s="17" t="s">
        <v>3048</v>
      </c>
      <c r="F1385" s="17" t="s">
        <v>3047</v>
      </c>
      <c r="AM1385" s="17" t="s">
        <v>10429</v>
      </c>
      <c r="AN1385" s="17">
        <v>30362</v>
      </c>
    </row>
    <row r="1386" spans="5:40">
      <c r="E1386" s="17" t="s">
        <v>3050</v>
      </c>
      <c r="F1386" s="17" t="s">
        <v>3049</v>
      </c>
      <c r="AM1386" s="17" t="s">
        <v>10430</v>
      </c>
      <c r="AN1386" s="17">
        <v>30366</v>
      </c>
    </row>
    <row r="1387" spans="5:40">
      <c r="E1387" s="17" t="s">
        <v>3052</v>
      </c>
      <c r="F1387" s="17" t="s">
        <v>3051</v>
      </c>
      <c r="AM1387" s="17" t="s">
        <v>10431</v>
      </c>
      <c r="AN1387" s="17">
        <v>30381</v>
      </c>
    </row>
    <row r="1388" spans="5:40">
      <c r="E1388" s="17" t="s">
        <v>3054</v>
      </c>
      <c r="F1388" s="17" t="s">
        <v>3053</v>
      </c>
      <c r="AM1388" s="17" t="s">
        <v>10432</v>
      </c>
      <c r="AN1388" s="17">
        <v>30382</v>
      </c>
    </row>
    <row r="1389" spans="5:40">
      <c r="E1389" s="17" t="s">
        <v>3056</v>
      </c>
      <c r="F1389" s="17" t="s">
        <v>3055</v>
      </c>
      <c r="AM1389" s="17" t="s">
        <v>10433</v>
      </c>
      <c r="AN1389" s="17">
        <v>30383</v>
      </c>
    </row>
    <row r="1390" spans="5:40">
      <c r="E1390" s="17" t="s">
        <v>3058</v>
      </c>
      <c r="F1390" s="17" t="s">
        <v>3057</v>
      </c>
      <c r="AM1390" s="17" t="s">
        <v>10434</v>
      </c>
      <c r="AN1390" s="17">
        <v>30390</v>
      </c>
    </row>
    <row r="1391" spans="5:40">
      <c r="E1391" s="17" t="s">
        <v>3060</v>
      </c>
      <c r="F1391" s="17" t="s">
        <v>3059</v>
      </c>
      <c r="AM1391" s="17" t="s">
        <v>10435</v>
      </c>
      <c r="AN1391" s="17">
        <v>30391</v>
      </c>
    </row>
    <row r="1392" spans="5:40">
      <c r="E1392" s="17" t="s">
        <v>3062</v>
      </c>
      <c r="F1392" s="17" t="s">
        <v>3061</v>
      </c>
      <c r="AM1392" s="17" t="s">
        <v>10436</v>
      </c>
      <c r="AN1392" s="17">
        <v>30392</v>
      </c>
    </row>
    <row r="1393" spans="5:40">
      <c r="E1393" s="17" t="s">
        <v>3064</v>
      </c>
      <c r="F1393" s="17" t="s">
        <v>3063</v>
      </c>
      <c r="AM1393" s="17" t="s">
        <v>10437</v>
      </c>
      <c r="AN1393" s="17">
        <v>30401</v>
      </c>
    </row>
    <row r="1394" spans="5:40">
      <c r="E1394" s="17" t="s">
        <v>3066</v>
      </c>
      <c r="F1394" s="17" t="s">
        <v>3065</v>
      </c>
      <c r="AM1394" s="17" t="s">
        <v>10438</v>
      </c>
      <c r="AN1394" s="17">
        <v>30404</v>
      </c>
    </row>
    <row r="1395" spans="5:40">
      <c r="E1395" s="17" t="s">
        <v>3068</v>
      </c>
      <c r="F1395" s="17" t="s">
        <v>3067</v>
      </c>
      <c r="AM1395" s="17" t="s">
        <v>10439</v>
      </c>
      <c r="AN1395" s="17">
        <v>30406</v>
      </c>
    </row>
    <row r="1396" spans="5:40">
      <c r="E1396" s="17" t="s">
        <v>3070</v>
      </c>
      <c r="F1396" s="17" t="s">
        <v>3069</v>
      </c>
      <c r="AM1396" s="17" t="s">
        <v>10440</v>
      </c>
      <c r="AN1396" s="17">
        <v>30421</v>
      </c>
    </row>
    <row r="1397" spans="5:40">
      <c r="E1397" s="17" t="s">
        <v>3072</v>
      </c>
      <c r="F1397" s="17" t="s">
        <v>3071</v>
      </c>
      <c r="AM1397" s="17" t="s">
        <v>10441</v>
      </c>
      <c r="AN1397" s="17">
        <v>30422</v>
      </c>
    </row>
    <row r="1398" spans="5:40">
      <c r="E1398" s="17" t="s">
        <v>3074</v>
      </c>
      <c r="F1398" s="17" t="s">
        <v>3073</v>
      </c>
      <c r="AM1398" s="17" t="s">
        <v>10442</v>
      </c>
      <c r="AN1398" s="17">
        <v>30424</v>
      </c>
    </row>
    <row r="1399" spans="5:40">
      <c r="E1399" s="17" t="s">
        <v>3076</v>
      </c>
      <c r="F1399" s="17" t="s">
        <v>3075</v>
      </c>
      <c r="AM1399" s="17" t="s">
        <v>10443</v>
      </c>
      <c r="AN1399" s="17">
        <v>30427</v>
      </c>
    </row>
    <row r="1400" spans="5:40">
      <c r="E1400" s="17" t="s">
        <v>3078</v>
      </c>
      <c r="F1400" s="17" t="s">
        <v>3077</v>
      </c>
      <c r="AM1400" s="17" t="s">
        <v>10444</v>
      </c>
      <c r="AN1400" s="17">
        <v>30428</v>
      </c>
    </row>
    <row r="1401" spans="5:40">
      <c r="E1401" s="17" t="s">
        <v>3080</v>
      </c>
      <c r="F1401" s="17" t="s">
        <v>3079</v>
      </c>
      <c r="AM1401" s="17" t="s">
        <v>10445</v>
      </c>
      <c r="AN1401" s="17">
        <v>31201</v>
      </c>
    </row>
    <row r="1402" spans="5:40">
      <c r="E1402" s="17" t="s">
        <v>3082</v>
      </c>
      <c r="F1402" s="17" t="s">
        <v>3081</v>
      </c>
      <c r="AM1402" s="17" t="s">
        <v>10446</v>
      </c>
      <c r="AN1402" s="17">
        <v>31202</v>
      </c>
    </row>
    <row r="1403" spans="5:40">
      <c r="E1403" s="17" t="s">
        <v>3084</v>
      </c>
      <c r="F1403" s="17" t="s">
        <v>3083</v>
      </c>
      <c r="AM1403" s="17" t="s">
        <v>10447</v>
      </c>
      <c r="AN1403" s="17">
        <v>31203</v>
      </c>
    </row>
    <row r="1404" spans="5:40">
      <c r="E1404" s="17" t="s">
        <v>3086</v>
      </c>
      <c r="F1404" s="17" t="s">
        <v>3085</v>
      </c>
      <c r="AM1404" s="17" t="s">
        <v>10448</v>
      </c>
      <c r="AN1404" s="17">
        <v>31204</v>
      </c>
    </row>
    <row r="1405" spans="5:40">
      <c r="E1405" s="17" t="s">
        <v>3088</v>
      </c>
      <c r="F1405" s="17" t="s">
        <v>3087</v>
      </c>
      <c r="AM1405" s="17" t="s">
        <v>10449</v>
      </c>
      <c r="AN1405" s="17">
        <v>31302</v>
      </c>
    </row>
    <row r="1406" spans="5:40">
      <c r="E1406" s="17" t="s">
        <v>3090</v>
      </c>
      <c r="F1406" s="17" t="s">
        <v>3089</v>
      </c>
      <c r="AM1406" s="17" t="s">
        <v>10450</v>
      </c>
      <c r="AN1406" s="17">
        <v>31325</v>
      </c>
    </row>
    <row r="1407" spans="5:40">
      <c r="E1407" s="17" t="s">
        <v>3092</v>
      </c>
      <c r="F1407" s="17" t="s">
        <v>3091</v>
      </c>
      <c r="AM1407" s="17" t="s">
        <v>10451</v>
      </c>
      <c r="AN1407" s="17">
        <v>31328</v>
      </c>
    </row>
    <row r="1408" spans="5:40">
      <c r="E1408" s="17" t="s">
        <v>3094</v>
      </c>
      <c r="F1408" s="17" t="s">
        <v>3093</v>
      </c>
      <c r="AM1408" s="17" t="s">
        <v>10452</v>
      </c>
      <c r="AN1408" s="17">
        <v>31329</v>
      </c>
    </row>
    <row r="1409" spans="5:40">
      <c r="E1409" s="17" t="s">
        <v>3096</v>
      </c>
      <c r="F1409" s="17" t="s">
        <v>3095</v>
      </c>
      <c r="AM1409" s="17" t="s">
        <v>10453</v>
      </c>
      <c r="AN1409" s="17">
        <v>31364</v>
      </c>
    </row>
    <row r="1410" spans="5:40">
      <c r="E1410" s="17" t="s">
        <v>3098</v>
      </c>
      <c r="F1410" s="17" t="s">
        <v>3097</v>
      </c>
      <c r="AM1410" s="17" t="s">
        <v>10454</v>
      </c>
      <c r="AN1410" s="17">
        <v>31370</v>
      </c>
    </row>
    <row r="1411" spans="5:40">
      <c r="E1411" s="17" t="s">
        <v>3100</v>
      </c>
      <c r="F1411" s="17" t="s">
        <v>3099</v>
      </c>
      <c r="AM1411" s="17" t="s">
        <v>10455</v>
      </c>
      <c r="AN1411" s="17">
        <v>31371</v>
      </c>
    </row>
    <row r="1412" spans="5:40">
      <c r="E1412" s="17" t="s">
        <v>3102</v>
      </c>
      <c r="F1412" s="17" t="s">
        <v>3101</v>
      </c>
      <c r="AM1412" s="17" t="s">
        <v>10456</v>
      </c>
      <c r="AN1412" s="17">
        <v>31372</v>
      </c>
    </row>
    <row r="1413" spans="5:40">
      <c r="E1413" s="17" t="s">
        <v>3104</v>
      </c>
      <c r="F1413" s="17" t="s">
        <v>3103</v>
      </c>
      <c r="AM1413" s="17" t="s">
        <v>10457</v>
      </c>
      <c r="AN1413" s="17">
        <v>31384</v>
      </c>
    </row>
    <row r="1414" spans="5:40">
      <c r="E1414" s="17" t="s">
        <v>3106</v>
      </c>
      <c r="F1414" s="17" t="s">
        <v>3105</v>
      </c>
      <c r="AM1414" s="17" t="s">
        <v>10458</v>
      </c>
      <c r="AN1414" s="17">
        <v>31386</v>
      </c>
    </row>
    <row r="1415" spans="5:40">
      <c r="E1415" s="17" t="s">
        <v>3108</v>
      </c>
      <c r="F1415" s="17" t="s">
        <v>3107</v>
      </c>
      <c r="AM1415" s="17" t="s">
        <v>10459</v>
      </c>
      <c r="AN1415" s="17">
        <v>31389</v>
      </c>
    </row>
    <row r="1416" spans="5:40">
      <c r="E1416" s="17" t="s">
        <v>3110</v>
      </c>
      <c r="F1416" s="17" t="s">
        <v>3109</v>
      </c>
      <c r="AM1416" s="17" t="s">
        <v>10460</v>
      </c>
      <c r="AN1416" s="17">
        <v>31390</v>
      </c>
    </row>
    <row r="1417" spans="5:40">
      <c r="E1417" s="17" t="s">
        <v>3112</v>
      </c>
      <c r="F1417" s="17" t="s">
        <v>3111</v>
      </c>
      <c r="AM1417" s="17" t="s">
        <v>10461</v>
      </c>
      <c r="AN1417" s="17">
        <v>31401</v>
      </c>
    </row>
    <row r="1418" spans="5:40">
      <c r="E1418" s="17" t="s">
        <v>3114</v>
      </c>
      <c r="F1418" s="17" t="s">
        <v>3113</v>
      </c>
      <c r="AM1418" s="17" t="s">
        <v>10462</v>
      </c>
      <c r="AN1418" s="17">
        <v>31402</v>
      </c>
    </row>
    <row r="1419" spans="5:40">
      <c r="E1419" s="17" t="s">
        <v>3116</v>
      </c>
      <c r="F1419" s="17" t="s">
        <v>3115</v>
      </c>
      <c r="AM1419" s="17" t="s">
        <v>10463</v>
      </c>
      <c r="AN1419" s="17">
        <v>31403</v>
      </c>
    </row>
    <row r="1420" spans="5:40">
      <c r="E1420" s="17" t="s">
        <v>3118</v>
      </c>
      <c r="F1420" s="17" t="s">
        <v>3117</v>
      </c>
      <c r="AM1420" s="17" t="s">
        <v>10464</v>
      </c>
      <c r="AN1420" s="17">
        <v>32201</v>
      </c>
    </row>
    <row r="1421" spans="5:40">
      <c r="E1421" s="17" t="s">
        <v>3120</v>
      </c>
      <c r="F1421" s="17" t="s">
        <v>3119</v>
      </c>
      <c r="AM1421" s="17" t="s">
        <v>10465</v>
      </c>
      <c r="AN1421" s="17">
        <v>32202</v>
      </c>
    </row>
    <row r="1422" spans="5:40">
      <c r="E1422" s="17" t="s">
        <v>3122</v>
      </c>
      <c r="F1422" s="17" t="s">
        <v>3121</v>
      </c>
      <c r="AM1422" s="17" t="s">
        <v>10466</v>
      </c>
      <c r="AN1422" s="17">
        <v>32203</v>
      </c>
    </row>
    <row r="1423" spans="5:40">
      <c r="E1423" s="17" t="s">
        <v>3124</v>
      </c>
      <c r="F1423" s="17" t="s">
        <v>3123</v>
      </c>
      <c r="AM1423" s="17" t="s">
        <v>10467</v>
      </c>
      <c r="AN1423" s="17">
        <v>32204</v>
      </c>
    </row>
    <row r="1424" spans="5:40">
      <c r="E1424" s="17" t="s">
        <v>3126</v>
      </c>
      <c r="F1424" s="17" t="s">
        <v>3125</v>
      </c>
      <c r="AM1424" s="17" t="s">
        <v>10468</v>
      </c>
      <c r="AN1424" s="17">
        <v>32205</v>
      </c>
    </row>
    <row r="1425" spans="5:40">
      <c r="E1425" s="17" t="s">
        <v>3128</v>
      </c>
      <c r="F1425" s="17" t="s">
        <v>3127</v>
      </c>
      <c r="AM1425" s="17" t="s">
        <v>10469</v>
      </c>
      <c r="AN1425" s="17">
        <v>32206</v>
      </c>
    </row>
    <row r="1426" spans="5:40">
      <c r="E1426" s="17" t="s">
        <v>3130</v>
      </c>
      <c r="F1426" s="17" t="s">
        <v>3129</v>
      </c>
      <c r="AM1426" s="17" t="s">
        <v>10470</v>
      </c>
      <c r="AN1426" s="17">
        <v>32207</v>
      </c>
    </row>
    <row r="1427" spans="5:40">
      <c r="E1427" s="17" t="s">
        <v>3132</v>
      </c>
      <c r="F1427" s="17" t="s">
        <v>3131</v>
      </c>
      <c r="AM1427" s="17" t="s">
        <v>10471</v>
      </c>
      <c r="AN1427" s="17">
        <v>32209</v>
      </c>
    </row>
    <row r="1428" spans="5:40">
      <c r="E1428" s="17" t="s">
        <v>3134</v>
      </c>
      <c r="F1428" s="17" t="s">
        <v>3133</v>
      </c>
      <c r="AM1428" s="17" t="s">
        <v>10472</v>
      </c>
      <c r="AN1428" s="17">
        <v>32343</v>
      </c>
    </row>
    <row r="1429" spans="5:40">
      <c r="E1429" s="17" t="s">
        <v>3136</v>
      </c>
      <c r="F1429" s="17" t="s">
        <v>3135</v>
      </c>
      <c r="AM1429" s="17" t="s">
        <v>10473</v>
      </c>
      <c r="AN1429" s="17">
        <v>32386</v>
      </c>
    </row>
    <row r="1430" spans="5:40">
      <c r="E1430" s="17" t="s">
        <v>3138</v>
      </c>
      <c r="F1430" s="17" t="s">
        <v>3137</v>
      </c>
      <c r="AM1430" s="17" t="s">
        <v>10474</v>
      </c>
      <c r="AN1430" s="17">
        <v>32441</v>
      </c>
    </row>
    <row r="1431" spans="5:40">
      <c r="E1431" s="17" t="s">
        <v>3140</v>
      </c>
      <c r="F1431" s="17" t="s">
        <v>3139</v>
      </c>
      <c r="AM1431" s="17" t="s">
        <v>10475</v>
      </c>
      <c r="AN1431" s="17">
        <v>32448</v>
      </c>
    </row>
    <row r="1432" spans="5:40">
      <c r="E1432" s="17" t="s">
        <v>3142</v>
      </c>
      <c r="F1432" s="17" t="s">
        <v>3141</v>
      </c>
      <c r="AM1432" s="17" t="s">
        <v>10476</v>
      </c>
      <c r="AN1432" s="17">
        <v>32449</v>
      </c>
    </row>
    <row r="1433" spans="5:40">
      <c r="E1433" s="17" t="s">
        <v>3144</v>
      </c>
      <c r="F1433" s="17" t="s">
        <v>3143</v>
      </c>
      <c r="AM1433" s="17" t="s">
        <v>10477</v>
      </c>
      <c r="AN1433" s="17">
        <v>32501</v>
      </c>
    </row>
    <row r="1434" spans="5:40">
      <c r="E1434" s="17" t="s">
        <v>3146</v>
      </c>
      <c r="F1434" s="17" t="s">
        <v>3145</v>
      </c>
      <c r="AM1434" s="17" t="s">
        <v>10478</v>
      </c>
      <c r="AN1434" s="17">
        <v>32505</v>
      </c>
    </row>
    <row r="1435" spans="5:40">
      <c r="E1435" s="17" t="s">
        <v>3148</v>
      </c>
      <c r="F1435" s="17" t="s">
        <v>3147</v>
      </c>
      <c r="AM1435" s="17" t="s">
        <v>10479</v>
      </c>
      <c r="AN1435" s="17">
        <v>32525</v>
      </c>
    </row>
    <row r="1436" spans="5:40">
      <c r="E1436" s="17" t="s">
        <v>3150</v>
      </c>
      <c r="F1436" s="17" t="s">
        <v>3149</v>
      </c>
      <c r="AM1436" s="17" t="s">
        <v>10480</v>
      </c>
      <c r="AN1436" s="17">
        <v>32526</v>
      </c>
    </row>
    <row r="1437" spans="5:40">
      <c r="E1437" s="17" t="s">
        <v>3152</v>
      </c>
      <c r="F1437" s="17" t="s">
        <v>3151</v>
      </c>
      <c r="AM1437" s="17" t="s">
        <v>10481</v>
      </c>
      <c r="AN1437" s="17">
        <v>32527</v>
      </c>
    </row>
    <row r="1438" spans="5:40">
      <c r="E1438" s="17" t="s">
        <v>3154</v>
      </c>
      <c r="F1438" s="17" t="s">
        <v>3153</v>
      </c>
      <c r="AM1438" s="17" t="s">
        <v>10482</v>
      </c>
      <c r="AN1438" s="17">
        <v>32528</v>
      </c>
    </row>
    <row r="1439" spans="5:40">
      <c r="E1439" s="17" t="s">
        <v>3156</v>
      </c>
      <c r="F1439" s="17" t="s">
        <v>3155</v>
      </c>
      <c r="AM1439" s="17" t="s">
        <v>10483</v>
      </c>
      <c r="AN1439" s="17">
        <v>33101</v>
      </c>
    </row>
    <row r="1440" spans="5:40">
      <c r="E1440" s="17" t="s">
        <v>3158</v>
      </c>
      <c r="F1440" s="17" t="s">
        <v>3157</v>
      </c>
      <c r="AM1440" s="17" t="s">
        <v>10484</v>
      </c>
      <c r="AN1440" s="17">
        <v>33102</v>
      </c>
    </row>
    <row r="1441" spans="5:40">
      <c r="E1441" s="17" t="s">
        <v>3160</v>
      </c>
      <c r="F1441" s="17" t="s">
        <v>3159</v>
      </c>
      <c r="AM1441" s="17" t="s">
        <v>10485</v>
      </c>
      <c r="AN1441" s="17">
        <v>33103</v>
      </c>
    </row>
    <row r="1442" spans="5:40">
      <c r="E1442" s="17" t="s">
        <v>3162</v>
      </c>
      <c r="F1442" s="17" t="s">
        <v>3161</v>
      </c>
      <c r="AM1442" s="17" t="s">
        <v>10486</v>
      </c>
      <c r="AN1442" s="17">
        <v>33104</v>
      </c>
    </row>
    <row r="1443" spans="5:40">
      <c r="E1443" s="17" t="s">
        <v>3164</v>
      </c>
      <c r="F1443" s="17" t="s">
        <v>3163</v>
      </c>
      <c r="AM1443" s="17" t="s">
        <v>10487</v>
      </c>
      <c r="AN1443" s="17">
        <v>33202</v>
      </c>
    </row>
    <row r="1444" spans="5:40">
      <c r="E1444" s="17" t="s">
        <v>3166</v>
      </c>
      <c r="F1444" s="17" t="s">
        <v>3165</v>
      </c>
      <c r="AM1444" s="17" t="s">
        <v>10488</v>
      </c>
      <c r="AN1444" s="17">
        <v>33203</v>
      </c>
    </row>
    <row r="1445" spans="5:40">
      <c r="E1445" s="17" t="s">
        <v>3168</v>
      </c>
      <c r="F1445" s="17" t="s">
        <v>3167</v>
      </c>
      <c r="AM1445" s="17" t="s">
        <v>10489</v>
      </c>
      <c r="AN1445" s="17">
        <v>33204</v>
      </c>
    </row>
    <row r="1446" spans="5:40">
      <c r="E1446" s="17" t="s">
        <v>3170</v>
      </c>
      <c r="F1446" s="17" t="s">
        <v>3169</v>
      </c>
      <c r="AM1446" s="17" t="s">
        <v>10490</v>
      </c>
      <c r="AN1446" s="17">
        <v>33205</v>
      </c>
    </row>
    <row r="1447" spans="5:40">
      <c r="E1447" s="17" t="s">
        <v>3172</v>
      </c>
      <c r="F1447" s="17" t="s">
        <v>3171</v>
      </c>
      <c r="AM1447" s="17" t="s">
        <v>10491</v>
      </c>
      <c r="AN1447" s="17">
        <v>33207</v>
      </c>
    </row>
    <row r="1448" spans="5:40">
      <c r="E1448" s="17" t="s">
        <v>3174</v>
      </c>
      <c r="F1448" s="17" t="s">
        <v>3173</v>
      </c>
      <c r="AM1448" s="17" t="s">
        <v>10492</v>
      </c>
      <c r="AN1448" s="17">
        <v>33208</v>
      </c>
    </row>
    <row r="1449" spans="5:40">
      <c r="E1449" s="17" t="s">
        <v>3176</v>
      </c>
      <c r="F1449" s="17" t="s">
        <v>3175</v>
      </c>
      <c r="AM1449" s="17" t="s">
        <v>10493</v>
      </c>
      <c r="AN1449" s="17">
        <v>33209</v>
      </c>
    </row>
    <row r="1450" spans="5:40">
      <c r="E1450" s="17" t="s">
        <v>3178</v>
      </c>
      <c r="F1450" s="17" t="s">
        <v>3177</v>
      </c>
      <c r="AM1450" s="17" t="s">
        <v>10494</v>
      </c>
      <c r="AN1450" s="17">
        <v>33210</v>
      </c>
    </row>
    <row r="1451" spans="5:40">
      <c r="E1451" s="17" t="s">
        <v>3180</v>
      </c>
      <c r="F1451" s="17" t="s">
        <v>3179</v>
      </c>
      <c r="AM1451" s="17" t="s">
        <v>10495</v>
      </c>
      <c r="AN1451" s="17">
        <v>33211</v>
      </c>
    </row>
    <row r="1452" spans="5:40">
      <c r="E1452" s="17" t="s">
        <v>3182</v>
      </c>
      <c r="F1452" s="17" t="s">
        <v>3181</v>
      </c>
      <c r="AM1452" s="17" t="s">
        <v>10496</v>
      </c>
      <c r="AN1452" s="17">
        <v>33212</v>
      </c>
    </row>
    <row r="1453" spans="5:40">
      <c r="E1453" s="17" t="s">
        <v>3184</v>
      </c>
      <c r="F1453" s="17" t="s">
        <v>3183</v>
      </c>
      <c r="AM1453" s="17" t="s">
        <v>10497</v>
      </c>
      <c r="AN1453" s="17">
        <v>33213</v>
      </c>
    </row>
    <row r="1454" spans="5:40">
      <c r="E1454" s="17" t="s">
        <v>3186</v>
      </c>
      <c r="F1454" s="17" t="s">
        <v>3185</v>
      </c>
      <c r="AM1454" s="17" t="s">
        <v>10498</v>
      </c>
      <c r="AN1454" s="17">
        <v>33214</v>
      </c>
    </row>
    <row r="1455" spans="5:40">
      <c r="E1455" s="17" t="s">
        <v>3188</v>
      </c>
      <c r="F1455" s="17" t="s">
        <v>3187</v>
      </c>
      <c r="AM1455" s="17" t="s">
        <v>10499</v>
      </c>
      <c r="AN1455" s="17">
        <v>33215</v>
      </c>
    </row>
    <row r="1456" spans="5:40">
      <c r="E1456" s="17" t="s">
        <v>3190</v>
      </c>
      <c r="F1456" s="17" t="s">
        <v>3189</v>
      </c>
      <c r="AM1456" s="17" t="s">
        <v>10500</v>
      </c>
      <c r="AN1456" s="17">
        <v>33216</v>
      </c>
    </row>
    <row r="1457" spans="5:40">
      <c r="E1457" s="17" t="s">
        <v>3192</v>
      </c>
      <c r="F1457" s="17" t="s">
        <v>3191</v>
      </c>
      <c r="AM1457" s="17" t="s">
        <v>10501</v>
      </c>
      <c r="AN1457" s="17">
        <v>33346</v>
      </c>
    </row>
    <row r="1458" spans="5:40">
      <c r="E1458" s="17" t="s">
        <v>3194</v>
      </c>
      <c r="F1458" s="17" t="s">
        <v>3193</v>
      </c>
      <c r="AM1458" s="17" t="s">
        <v>10502</v>
      </c>
      <c r="AN1458" s="17">
        <v>33423</v>
      </c>
    </row>
    <row r="1459" spans="5:40">
      <c r="E1459" s="17" t="s">
        <v>3196</v>
      </c>
      <c r="F1459" s="17" t="s">
        <v>3195</v>
      </c>
      <c r="AM1459" s="17" t="s">
        <v>10503</v>
      </c>
      <c r="AN1459" s="17">
        <v>33445</v>
      </c>
    </row>
    <row r="1460" spans="5:40">
      <c r="E1460" s="17" t="s">
        <v>3198</v>
      </c>
      <c r="F1460" s="17" t="s">
        <v>3197</v>
      </c>
      <c r="AM1460" s="17" t="s">
        <v>10504</v>
      </c>
      <c r="AN1460" s="17">
        <v>33461</v>
      </c>
    </row>
    <row r="1461" spans="5:40">
      <c r="E1461" s="17" t="s">
        <v>3200</v>
      </c>
      <c r="F1461" s="17" t="s">
        <v>3199</v>
      </c>
      <c r="AM1461" s="17" t="s">
        <v>10505</v>
      </c>
      <c r="AN1461" s="17">
        <v>33586</v>
      </c>
    </row>
    <row r="1462" spans="5:40">
      <c r="E1462" s="17" t="s">
        <v>3202</v>
      </c>
      <c r="F1462" s="17" t="s">
        <v>3201</v>
      </c>
      <c r="AM1462" s="17" t="s">
        <v>10506</v>
      </c>
      <c r="AN1462" s="17">
        <v>33606</v>
      </c>
    </row>
    <row r="1463" spans="5:40">
      <c r="E1463" s="17" t="s">
        <v>3204</v>
      </c>
      <c r="F1463" s="17" t="s">
        <v>3203</v>
      </c>
      <c r="AM1463" s="17" t="s">
        <v>10507</v>
      </c>
      <c r="AN1463" s="17">
        <v>33622</v>
      </c>
    </row>
    <row r="1464" spans="5:40">
      <c r="E1464" s="17" t="s">
        <v>3206</v>
      </c>
      <c r="F1464" s="17" t="s">
        <v>3205</v>
      </c>
      <c r="AM1464" s="17" t="s">
        <v>10508</v>
      </c>
      <c r="AN1464" s="17">
        <v>33623</v>
      </c>
    </row>
    <row r="1465" spans="5:40">
      <c r="E1465" s="17" t="s">
        <v>3208</v>
      </c>
      <c r="F1465" s="17" t="s">
        <v>3207</v>
      </c>
      <c r="AM1465" s="17" t="s">
        <v>10509</v>
      </c>
      <c r="AN1465" s="17">
        <v>33643</v>
      </c>
    </row>
    <row r="1466" spans="5:40">
      <c r="E1466" s="17" t="s">
        <v>3210</v>
      </c>
      <c r="F1466" s="17" t="s">
        <v>3209</v>
      </c>
      <c r="AM1466" s="17" t="s">
        <v>10510</v>
      </c>
      <c r="AN1466" s="17">
        <v>33663</v>
      </c>
    </row>
    <row r="1467" spans="5:40">
      <c r="E1467" s="17" t="s">
        <v>3212</v>
      </c>
      <c r="F1467" s="17" t="s">
        <v>3211</v>
      </c>
      <c r="AM1467" s="17" t="s">
        <v>10511</v>
      </c>
      <c r="AN1467" s="17">
        <v>33666</v>
      </c>
    </row>
    <row r="1468" spans="5:40">
      <c r="E1468" s="17" t="s">
        <v>3214</v>
      </c>
      <c r="F1468" s="17" t="s">
        <v>3213</v>
      </c>
      <c r="AM1468" s="17" t="s">
        <v>10512</v>
      </c>
      <c r="AN1468" s="17">
        <v>33681</v>
      </c>
    </row>
    <row r="1469" spans="5:40">
      <c r="E1469" s="17" t="s">
        <v>3216</v>
      </c>
      <c r="F1469" s="17" t="s">
        <v>3215</v>
      </c>
      <c r="AM1469" s="17" t="s">
        <v>10513</v>
      </c>
      <c r="AN1469" s="17">
        <v>34101</v>
      </c>
    </row>
    <row r="1470" spans="5:40">
      <c r="E1470" s="17" t="s">
        <v>3218</v>
      </c>
      <c r="F1470" s="17" t="s">
        <v>3217</v>
      </c>
      <c r="AM1470" s="17" t="s">
        <v>10514</v>
      </c>
      <c r="AN1470" s="17">
        <v>34102</v>
      </c>
    </row>
    <row r="1471" spans="5:40">
      <c r="E1471" s="17" t="s">
        <v>3220</v>
      </c>
      <c r="F1471" s="17" t="s">
        <v>3219</v>
      </c>
      <c r="AM1471" s="17" t="s">
        <v>10515</v>
      </c>
      <c r="AN1471" s="17">
        <v>34103</v>
      </c>
    </row>
    <row r="1472" spans="5:40">
      <c r="E1472" s="17" t="s">
        <v>3222</v>
      </c>
      <c r="F1472" s="17" t="s">
        <v>3221</v>
      </c>
      <c r="AM1472" s="17" t="s">
        <v>10516</v>
      </c>
      <c r="AN1472" s="17">
        <v>34104</v>
      </c>
    </row>
    <row r="1473" spans="5:40">
      <c r="E1473" s="17" t="s">
        <v>3224</v>
      </c>
      <c r="F1473" s="17" t="s">
        <v>3223</v>
      </c>
      <c r="AM1473" s="17" t="s">
        <v>10517</v>
      </c>
      <c r="AN1473" s="17">
        <v>34105</v>
      </c>
    </row>
    <row r="1474" spans="5:40">
      <c r="E1474" s="17" t="s">
        <v>3226</v>
      </c>
      <c r="F1474" s="17" t="s">
        <v>3225</v>
      </c>
      <c r="AM1474" s="17" t="s">
        <v>10518</v>
      </c>
      <c r="AN1474" s="17">
        <v>34106</v>
      </c>
    </row>
    <row r="1475" spans="5:40">
      <c r="E1475" s="17" t="s">
        <v>3228</v>
      </c>
      <c r="F1475" s="17" t="s">
        <v>3227</v>
      </c>
      <c r="AM1475" s="17" t="s">
        <v>10519</v>
      </c>
      <c r="AN1475" s="17">
        <v>34107</v>
      </c>
    </row>
    <row r="1476" spans="5:40">
      <c r="E1476" s="17" t="s">
        <v>3230</v>
      </c>
      <c r="F1476" s="17" t="s">
        <v>3229</v>
      </c>
      <c r="AM1476" s="17" t="s">
        <v>10520</v>
      </c>
      <c r="AN1476" s="17">
        <v>34108</v>
      </c>
    </row>
    <row r="1477" spans="5:40">
      <c r="E1477" s="17" t="s">
        <v>3232</v>
      </c>
      <c r="F1477" s="17" t="s">
        <v>3231</v>
      </c>
      <c r="AM1477" s="17" t="s">
        <v>10521</v>
      </c>
      <c r="AN1477" s="17">
        <v>34202</v>
      </c>
    </row>
    <row r="1478" spans="5:40">
      <c r="E1478" s="17" t="s">
        <v>3234</v>
      </c>
      <c r="F1478" s="17" t="s">
        <v>3233</v>
      </c>
      <c r="AM1478" s="17" t="s">
        <v>10522</v>
      </c>
      <c r="AN1478" s="17">
        <v>34203</v>
      </c>
    </row>
    <row r="1479" spans="5:40">
      <c r="E1479" s="17" t="s">
        <v>3236</v>
      </c>
      <c r="F1479" s="17" t="s">
        <v>3235</v>
      </c>
      <c r="AM1479" s="17" t="s">
        <v>10523</v>
      </c>
      <c r="AN1479" s="17">
        <v>34204</v>
      </c>
    </row>
    <row r="1480" spans="5:40">
      <c r="E1480" s="17" t="s">
        <v>3238</v>
      </c>
      <c r="F1480" s="17" t="s">
        <v>3237</v>
      </c>
      <c r="AM1480" s="17" t="s">
        <v>10524</v>
      </c>
      <c r="AN1480" s="17">
        <v>34205</v>
      </c>
    </row>
    <row r="1481" spans="5:40">
      <c r="E1481" s="17" t="s">
        <v>3240</v>
      </c>
      <c r="F1481" s="17" t="s">
        <v>3239</v>
      </c>
      <c r="AM1481" s="17" t="s">
        <v>10525</v>
      </c>
      <c r="AN1481" s="17">
        <v>34207</v>
      </c>
    </row>
    <row r="1482" spans="5:40">
      <c r="E1482" s="17" t="s">
        <v>3242</v>
      </c>
      <c r="F1482" s="17" t="s">
        <v>3241</v>
      </c>
      <c r="AM1482" s="17" t="s">
        <v>10526</v>
      </c>
      <c r="AN1482" s="17">
        <v>34208</v>
      </c>
    </row>
    <row r="1483" spans="5:40">
      <c r="E1483" s="17" t="s">
        <v>3244</v>
      </c>
      <c r="F1483" s="17" t="s">
        <v>3243</v>
      </c>
      <c r="AM1483" s="17" t="s">
        <v>10527</v>
      </c>
      <c r="AN1483" s="17">
        <v>34209</v>
      </c>
    </row>
    <row r="1484" spans="5:40">
      <c r="E1484" s="17" t="s">
        <v>3246</v>
      </c>
      <c r="F1484" s="17" t="s">
        <v>3245</v>
      </c>
      <c r="AM1484" s="17" t="s">
        <v>10528</v>
      </c>
      <c r="AN1484" s="17">
        <v>34210</v>
      </c>
    </row>
    <row r="1485" spans="5:40">
      <c r="E1485" s="17" t="s">
        <v>3248</v>
      </c>
      <c r="F1485" s="17" t="s">
        <v>3247</v>
      </c>
      <c r="AM1485" s="17" t="s">
        <v>10529</v>
      </c>
      <c r="AN1485" s="17">
        <v>34211</v>
      </c>
    </row>
    <row r="1486" spans="5:40">
      <c r="E1486" s="17" t="s">
        <v>3250</v>
      </c>
      <c r="F1486" s="17" t="s">
        <v>3249</v>
      </c>
      <c r="AM1486" s="17" t="s">
        <v>10530</v>
      </c>
      <c r="AN1486" s="17">
        <v>34212</v>
      </c>
    </row>
    <row r="1487" spans="5:40">
      <c r="E1487" s="17" t="s">
        <v>3252</v>
      </c>
      <c r="F1487" s="17" t="s">
        <v>3251</v>
      </c>
      <c r="AM1487" s="17" t="s">
        <v>10531</v>
      </c>
      <c r="AN1487" s="17">
        <v>34213</v>
      </c>
    </row>
    <row r="1488" spans="5:40">
      <c r="E1488" s="17" t="s">
        <v>3254</v>
      </c>
      <c r="F1488" s="17" t="s">
        <v>3253</v>
      </c>
      <c r="AM1488" s="17" t="s">
        <v>10532</v>
      </c>
      <c r="AN1488" s="17">
        <v>34214</v>
      </c>
    </row>
    <row r="1489" spans="5:40">
      <c r="E1489" s="17" t="s">
        <v>3256</v>
      </c>
      <c r="F1489" s="17" t="s">
        <v>3255</v>
      </c>
      <c r="AM1489" s="17" t="s">
        <v>10533</v>
      </c>
      <c r="AN1489" s="17">
        <v>34215</v>
      </c>
    </row>
    <row r="1490" spans="5:40">
      <c r="E1490" s="17" t="s">
        <v>3258</v>
      </c>
      <c r="F1490" s="17" t="s">
        <v>3257</v>
      </c>
      <c r="AM1490" s="17" t="s">
        <v>10534</v>
      </c>
      <c r="AN1490" s="17">
        <v>34302</v>
      </c>
    </row>
    <row r="1491" spans="5:40">
      <c r="E1491" s="17" t="s">
        <v>3260</v>
      </c>
      <c r="F1491" s="17" t="s">
        <v>3259</v>
      </c>
      <c r="AM1491" s="17" t="s">
        <v>10535</v>
      </c>
      <c r="AN1491" s="17">
        <v>34304</v>
      </c>
    </row>
    <row r="1492" spans="5:40">
      <c r="E1492" s="17" t="s">
        <v>3262</v>
      </c>
      <c r="F1492" s="17" t="s">
        <v>3261</v>
      </c>
      <c r="AM1492" s="17" t="s">
        <v>10536</v>
      </c>
      <c r="AN1492" s="17">
        <v>34307</v>
      </c>
    </row>
    <row r="1493" spans="5:40">
      <c r="E1493" s="17" t="s">
        <v>3264</v>
      </c>
      <c r="F1493" s="17" t="s">
        <v>3263</v>
      </c>
      <c r="AM1493" s="17" t="s">
        <v>10537</v>
      </c>
      <c r="AN1493" s="17">
        <v>34309</v>
      </c>
    </row>
    <row r="1494" spans="5:40">
      <c r="E1494" s="17" t="s">
        <v>3266</v>
      </c>
      <c r="F1494" s="17" t="s">
        <v>3265</v>
      </c>
      <c r="AM1494" s="17" t="s">
        <v>10538</v>
      </c>
      <c r="AN1494" s="17">
        <v>34368</v>
      </c>
    </row>
    <row r="1495" spans="5:40">
      <c r="E1495" s="17" t="s">
        <v>3268</v>
      </c>
      <c r="F1495" s="17" t="s">
        <v>3267</v>
      </c>
      <c r="AM1495" s="17" t="s">
        <v>10539</v>
      </c>
      <c r="AN1495" s="17">
        <v>34369</v>
      </c>
    </row>
    <row r="1496" spans="5:40">
      <c r="E1496" s="17" t="s">
        <v>3270</v>
      </c>
      <c r="F1496" s="17" t="s">
        <v>3269</v>
      </c>
      <c r="AM1496" s="17" t="s">
        <v>10540</v>
      </c>
      <c r="AN1496" s="17">
        <v>34431</v>
      </c>
    </row>
    <row r="1497" spans="5:40">
      <c r="E1497" s="17" t="s">
        <v>3272</v>
      </c>
      <c r="F1497" s="17" t="s">
        <v>3271</v>
      </c>
      <c r="AM1497" s="17" t="s">
        <v>10541</v>
      </c>
      <c r="AN1497" s="17">
        <v>34462</v>
      </c>
    </row>
    <row r="1498" spans="5:40">
      <c r="E1498" s="17" t="s">
        <v>3274</v>
      </c>
      <c r="F1498" s="17" t="s">
        <v>3273</v>
      </c>
      <c r="AM1498" s="17" t="s">
        <v>10542</v>
      </c>
      <c r="AN1498" s="17">
        <v>34545</v>
      </c>
    </row>
    <row r="1499" spans="5:40">
      <c r="E1499" s="17" t="s">
        <v>3276</v>
      </c>
      <c r="F1499" s="17" t="s">
        <v>3275</v>
      </c>
      <c r="AM1499" s="17" t="s">
        <v>10543</v>
      </c>
      <c r="AN1499" s="17">
        <v>35201</v>
      </c>
    </row>
    <row r="1500" spans="5:40">
      <c r="E1500" s="17" t="s">
        <v>3278</v>
      </c>
      <c r="F1500" s="17" t="s">
        <v>3277</v>
      </c>
      <c r="AM1500" s="17" t="s">
        <v>10544</v>
      </c>
      <c r="AN1500" s="17">
        <v>35202</v>
      </c>
    </row>
    <row r="1501" spans="5:40">
      <c r="E1501" s="17" t="s">
        <v>3280</v>
      </c>
      <c r="F1501" s="17" t="s">
        <v>3279</v>
      </c>
      <c r="AM1501" s="17" t="s">
        <v>10545</v>
      </c>
      <c r="AN1501" s="17">
        <v>35203</v>
      </c>
    </row>
    <row r="1502" spans="5:40">
      <c r="E1502" s="17" t="s">
        <v>3282</v>
      </c>
      <c r="F1502" s="17" t="s">
        <v>3281</v>
      </c>
      <c r="AM1502" s="17" t="s">
        <v>10546</v>
      </c>
      <c r="AN1502" s="17">
        <v>35204</v>
      </c>
    </row>
    <row r="1503" spans="5:40">
      <c r="E1503" s="17" t="s">
        <v>3284</v>
      </c>
      <c r="F1503" s="17" t="s">
        <v>3283</v>
      </c>
      <c r="AM1503" s="17" t="s">
        <v>10547</v>
      </c>
      <c r="AN1503" s="17">
        <v>35206</v>
      </c>
    </row>
    <row r="1504" spans="5:40">
      <c r="E1504" s="17" t="s">
        <v>3286</v>
      </c>
      <c r="F1504" s="17" t="s">
        <v>3285</v>
      </c>
      <c r="AM1504" s="17" t="s">
        <v>10548</v>
      </c>
      <c r="AN1504" s="17">
        <v>35207</v>
      </c>
    </row>
    <row r="1505" spans="5:40">
      <c r="E1505" s="17" t="s">
        <v>3288</v>
      </c>
      <c r="F1505" s="17" t="s">
        <v>3287</v>
      </c>
      <c r="AM1505" s="17" t="s">
        <v>10549</v>
      </c>
      <c r="AN1505" s="17">
        <v>35208</v>
      </c>
    </row>
    <row r="1506" spans="5:40">
      <c r="E1506" s="17" t="s">
        <v>3290</v>
      </c>
      <c r="F1506" s="17" t="s">
        <v>3289</v>
      </c>
      <c r="AM1506" s="17" t="s">
        <v>10550</v>
      </c>
      <c r="AN1506" s="17">
        <v>35210</v>
      </c>
    </row>
    <row r="1507" spans="5:40">
      <c r="E1507" s="17" t="s">
        <v>3292</v>
      </c>
      <c r="F1507" s="17" t="s">
        <v>3291</v>
      </c>
      <c r="AM1507" s="17" t="s">
        <v>10551</v>
      </c>
      <c r="AN1507" s="17">
        <v>35211</v>
      </c>
    </row>
    <row r="1508" spans="5:40">
      <c r="E1508" s="17" t="s">
        <v>3294</v>
      </c>
      <c r="F1508" s="17" t="s">
        <v>3293</v>
      </c>
      <c r="AM1508" s="17" t="s">
        <v>10552</v>
      </c>
      <c r="AN1508" s="17">
        <v>35212</v>
      </c>
    </row>
    <row r="1509" spans="5:40">
      <c r="E1509" s="17" t="s">
        <v>3296</v>
      </c>
      <c r="F1509" s="17" t="s">
        <v>3295</v>
      </c>
      <c r="AM1509" s="17" t="s">
        <v>10553</v>
      </c>
      <c r="AN1509" s="17">
        <v>35213</v>
      </c>
    </row>
    <row r="1510" spans="5:40">
      <c r="E1510" s="17" t="s">
        <v>3298</v>
      </c>
      <c r="F1510" s="17" t="s">
        <v>3297</v>
      </c>
      <c r="AM1510" s="17" t="s">
        <v>10554</v>
      </c>
      <c r="AN1510" s="17">
        <v>35215</v>
      </c>
    </row>
    <row r="1511" spans="5:40">
      <c r="E1511" s="17" t="s">
        <v>3300</v>
      </c>
      <c r="F1511" s="17" t="s">
        <v>3299</v>
      </c>
      <c r="AM1511" s="17" t="s">
        <v>10555</v>
      </c>
      <c r="AN1511" s="17">
        <v>35216</v>
      </c>
    </row>
    <row r="1512" spans="5:40">
      <c r="E1512" s="17" t="s">
        <v>3302</v>
      </c>
      <c r="F1512" s="17" t="s">
        <v>3301</v>
      </c>
      <c r="AM1512" s="17" t="s">
        <v>10556</v>
      </c>
      <c r="AN1512" s="17">
        <v>35305</v>
      </c>
    </row>
    <row r="1513" spans="5:40">
      <c r="E1513" s="17" t="s">
        <v>3304</v>
      </c>
      <c r="F1513" s="17" t="s">
        <v>3303</v>
      </c>
      <c r="AM1513" s="17" t="s">
        <v>10557</v>
      </c>
      <c r="AN1513" s="17">
        <v>35321</v>
      </c>
    </row>
    <row r="1514" spans="5:40">
      <c r="E1514" s="17" t="s">
        <v>3306</v>
      </c>
      <c r="F1514" s="17" t="s">
        <v>3305</v>
      </c>
      <c r="AM1514" s="17" t="s">
        <v>10558</v>
      </c>
      <c r="AN1514" s="17">
        <v>35341</v>
      </c>
    </row>
    <row r="1515" spans="5:40">
      <c r="E1515" s="17" t="s">
        <v>3308</v>
      </c>
      <c r="F1515" s="17" t="s">
        <v>3307</v>
      </c>
      <c r="AM1515" s="17" t="s">
        <v>10559</v>
      </c>
      <c r="AN1515" s="17">
        <v>35343</v>
      </c>
    </row>
    <row r="1516" spans="5:40">
      <c r="E1516" s="17" t="s">
        <v>3310</v>
      </c>
      <c r="F1516" s="17" t="s">
        <v>3309</v>
      </c>
      <c r="AM1516" s="17" t="s">
        <v>10560</v>
      </c>
      <c r="AN1516" s="17">
        <v>35344</v>
      </c>
    </row>
    <row r="1517" spans="5:40">
      <c r="E1517" s="17" t="s">
        <v>3312</v>
      </c>
      <c r="F1517" s="17" t="s">
        <v>3311</v>
      </c>
      <c r="AM1517" s="17" t="s">
        <v>10561</v>
      </c>
      <c r="AN1517" s="17">
        <v>35502</v>
      </c>
    </row>
    <row r="1518" spans="5:40">
      <c r="E1518" s="17" t="s">
        <v>3314</v>
      </c>
      <c r="F1518" s="17" t="s">
        <v>3313</v>
      </c>
      <c r="AM1518" s="17" t="s">
        <v>10562</v>
      </c>
      <c r="AN1518" s="17">
        <v>36201</v>
      </c>
    </row>
    <row r="1519" spans="5:40">
      <c r="E1519" s="17" t="s">
        <v>3316</v>
      </c>
      <c r="F1519" s="17" t="s">
        <v>3315</v>
      </c>
      <c r="AM1519" s="17" t="s">
        <v>10563</v>
      </c>
      <c r="AN1519" s="17">
        <v>36202</v>
      </c>
    </row>
    <row r="1520" spans="5:40">
      <c r="E1520" s="17" t="s">
        <v>3318</v>
      </c>
      <c r="F1520" s="17" t="s">
        <v>3317</v>
      </c>
      <c r="AM1520" s="17" t="s">
        <v>10564</v>
      </c>
      <c r="AN1520" s="17">
        <v>36203</v>
      </c>
    </row>
    <row r="1521" spans="5:40">
      <c r="E1521" s="17" t="s">
        <v>3320</v>
      </c>
      <c r="F1521" s="17" t="s">
        <v>3319</v>
      </c>
      <c r="AM1521" s="17" t="s">
        <v>10565</v>
      </c>
      <c r="AN1521" s="17">
        <v>36204</v>
      </c>
    </row>
    <row r="1522" spans="5:40">
      <c r="E1522" s="17" t="s">
        <v>3322</v>
      </c>
      <c r="F1522" s="17" t="s">
        <v>3321</v>
      </c>
      <c r="AM1522" s="17" t="s">
        <v>10566</v>
      </c>
      <c r="AN1522" s="17">
        <v>36205</v>
      </c>
    </row>
    <row r="1523" spans="5:40">
      <c r="E1523" s="17" t="s">
        <v>3324</v>
      </c>
      <c r="F1523" s="17" t="s">
        <v>3323</v>
      </c>
      <c r="AM1523" s="17" t="s">
        <v>10567</v>
      </c>
      <c r="AN1523" s="17">
        <v>36206</v>
      </c>
    </row>
    <row r="1524" spans="5:40">
      <c r="E1524" s="17" t="s">
        <v>3326</v>
      </c>
      <c r="F1524" s="17" t="s">
        <v>3325</v>
      </c>
      <c r="AM1524" s="17" t="s">
        <v>10568</v>
      </c>
      <c r="AN1524" s="17">
        <v>36207</v>
      </c>
    </row>
    <row r="1525" spans="5:40">
      <c r="E1525" s="17" t="s">
        <v>3328</v>
      </c>
      <c r="F1525" s="17" t="s">
        <v>3327</v>
      </c>
      <c r="AM1525" s="17" t="s">
        <v>10569</v>
      </c>
      <c r="AN1525" s="17">
        <v>36208</v>
      </c>
    </row>
    <row r="1526" spans="5:40">
      <c r="E1526" s="17" t="s">
        <v>3330</v>
      </c>
      <c r="F1526" s="17" t="s">
        <v>3329</v>
      </c>
      <c r="AM1526" s="17" t="s">
        <v>10570</v>
      </c>
      <c r="AN1526" s="17">
        <v>36301</v>
      </c>
    </row>
    <row r="1527" spans="5:40">
      <c r="E1527" s="17" t="s">
        <v>3332</v>
      </c>
      <c r="F1527" s="17" t="s">
        <v>3331</v>
      </c>
      <c r="AM1527" s="17" t="s">
        <v>10571</v>
      </c>
      <c r="AN1527" s="17">
        <v>36302</v>
      </c>
    </row>
    <row r="1528" spans="5:40">
      <c r="E1528" s="17" t="s">
        <v>3334</v>
      </c>
      <c r="F1528" s="17" t="s">
        <v>3333</v>
      </c>
      <c r="AM1528" s="17" t="s">
        <v>10572</v>
      </c>
      <c r="AN1528" s="17">
        <v>36321</v>
      </c>
    </row>
    <row r="1529" spans="5:40">
      <c r="E1529" s="17" t="s">
        <v>3336</v>
      </c>
      <c r="F1529" s="17" t="s">
        <v>3335</v>
      </c>
      <c r="AM1529" s="17" t="s">
        <v>10573</v>
      </c>
      <c r="AN1529" s="17">
        <v>36341</v>
      </c>
    </row>
    <row r="1530" spans="5:40">
      <c r="E1530" s="17" t="s">
        <v>3338</v>
      </c>
      <c r="F1530" s="17" t="s">
        <v>3337</v>
      </c>
      <c r="AM1530" s="17" t="s">
        <v>10574</v>
      </c>
      <c r="AN1530" s="17">
        <v>36342</v>
      </c>
    </row>
    <row r="1531" spans="5:40">
      <c r="E1531" s="17" t="s">
        <v>3340</v>
      </c>
      <c r="F1531" s="17" t="s">
        <v>3339</v>
      </c>
      <c r="AM1531" s="17" t="s">
        <v>10575</v>
      </c>
      <c r="AN1531" s="17">
        <v>36368</v>
      </c>
    </row>
    <row r="1532" spans="5:40">
      <c r="E1532" s="17" t="s">
        <v>3342</v>
      </c>
      <c r="F1532" s="17" t="s">
        <v>3341</v>
      </c>
      <c r="AM1532" s="17" t="s">
        <v>10576</v>
      </c>
      <c r="AN1532" s="17">
        <v>36383</v>
      </c>
    </row>
    <row r="1533" spans="5:40">
      <c r="E1533" s="17" t="s">
        <v>3344</v>
      </c>
      <c r="F1533" s="17" t="s">
        <v>3343</v>
      </c>
      <c r="AM1533" s="17" t="s">
        <v>10577</v>
      </c>
      <c r="AN1533" s="17">
        <v>36387</v>
      </c>
    </row>
    <row r="1534" spans="5:40">
      <c r="E1534" s="17" t="s">
        <v>3346</v>
      </c>
      <c r="F1534" s="17" t="s">
        <v>3345</v>
      </c>
      <c r="AM1534" s="17" t="s">
        <v>10578</v>
      </c>
      <c r="AN1534" s="17">
        <v>36388</v>
      </c>
    </row>
    <row r="1535" spans="5:40">
      <c r="E1535" s="17" t="s">
        <v>3348</v>
      </c>
      <c r="F1535" s="17" t="s">
        <v>3347</v>
      </c>
      <c r="AM1535" s="17" t="s">
        <v>10579</v>
      </c>
      <c r="AN1535" s="17">
        <v>36401</v>
      </c>
    </row>
    <row r="1536" spans="5:40">
      <c r="E1536" s="17" t="s">
        <v>3350</v>
      </c>
      <c r="F1536" s="17" t="s">
        <v>3349</v>
      </c>
      <c r="AM1536" s="17" t="s">
        <v>10580</v>
      </c>
      <c r="AN1536" s="17">
        <v>36402</v>
      </c>
    </row>
    <row r="1537" spans="5:40">
      <c r="E1537" s="17" t="s">
        <v>3352</v>
      </c>
      <c r="F1537" s="17" t="s">
        <v>3351</v>
      </c>
      <c r="AM1537" s="17" t="s">
        <v>10581</v>
      </c>
      <c r="AN1537" s="17">
        <v>36403</v>
      </c>
    </row>
    <row r="1538" spans="5:40">
      <c r="E1538" s="17" t="s">
        <v>3354</v>
      </c>
      <c r="F1538" s="17" t="s">
        <v>3353</v>
      </c>
      <c r="AM1538" s="17" t="s">
        <v>10582</v>
      </c>
      <c r="AN1538" s="17">
        <v>36404</v>
      </c>
    </row>
    <row r="1539" spans="5:40">
      <c r="E1539" s="17" t="s">
        <v>3356</v>
      </c>
      <c r="F1539" s="17" t="s">
        <v>3355</v>
      </c>
      <c r="AM1539" s="17" t="s">
        <v>10583</v>
      </c>
      <c r="AN1539" s="17">
        <v>36405</v>
      </c>
    </row>
    <row r="1540" spans="5:40">
      <c r="E1540" s="17" t="s">
        <v>3358</v>
      </c>
      <c r="F1540" s="17" t="s">
        <v>3357</v>
      </c>
      <c r="AM1540" s="17" t="s">
        <v>10584</v>
      </c>
      <c r="AN1540" s="17">
        <v>36468</v>
      </c>
    </row>
    <row r="1541" spans="5:40">
      <c r="E1541" s="17" t="s">
        <v>3360</v>
      </c>
      <c r="F1541" s="17" t="s">
        <v>3359</v>
      </c>
      <c r="AM1541" s="17" t="s">
        <v>10585</v>
      </c>
      <c r="AN1541" s="17">
        <v>36489</v>
      </c>
    </row>
    <row r="1542" spans="5:40">
      <c r="E1542" s="17" t="s">
        <v>3362</v>
      </c>
      <c r="F1542" s="17" t="s">
        <v>3361</v>
      </c>
      <c r="AM1542" s="17" t="s">
        <v>10586</v>
      </c>
      <c r="AN1542" s="17">
        <v>37201</v>
      </c>
    </row>
    <row r="1543" spans="5:40">
      <c r="E1543" s="17" t="s">
        <v>3364</v>
      </c>
      <c r="F1543" s="17" t="s">
        <v>3363</v>
      </c>
      <c r="AM1543" s="17" t="s">
        <v>10587</v>
      </c>
      <c r="AN1543" s="17">
        <v>37202</v>
      </c>
    </row>
    <row r="1544" spans="5:40">
      <c r="E1544" s="17" t="s">
        <v>3366</v>
      </c>
      <c r="F1544" s="17" t="s">
        <v>3365</v>
      </c>
      <c r="AM1544" s="17" t="s">
        <v>10588</v>
      </c>
      <c r="AN1544" s="17">
        <v>37203</v>
      </c>
    </row>
    <row r="1545" spans="5:40">
      <c r="E1545" s="17" t="s">
        <v>3368</v>
      </c>
      <c r="F1545" s="17" t="s">
        <v>3367</v>
      </c>
      <c r="AM1545" s="17" t="s">
        <v>10589</v>
      </c>
      <c r="AN1545" s="17">
        <v>37204</v>
      </c>
    </row>
    <row r="1546" spans="5:40">
      <c r="E1546" s="17" t="s">
        <v>3370</v>
      </c>
      <c r="F1546" s="17" t="s">
        <v>3369</v>
      </c>
      <c r="AM1546" s="17" t="s">
        <v>10590</v>
      </c>
      <c r="AN1546" s="17">
        <v>37205</v>
      </c>
    </row>
    <row r="1547" spans="5:40">
      <c r="E1547" s="17" t="s">
        <v>3372</v>
      </c>
      <c r="F1547" s="17" t="s">
        <v>3371</v>
      </c>
      <c r="AM1547" s="17" t="s">
        <v>10591</v>
      </c>
      <c r="AN1547" s="17">
        <v>37206</v>
      </c>
    </row>
    <row r="1548" spans="5:40">
      <c r="E1548" s="17" t="s">
        <v>3374</v>
      </c>
      <c r="F1548" s="17" t="s">
        <v>3373</v>
      </c>
      <c r="AM1548" s="17" t="s">
        <v>10592</v>
      </c>
      <c r="AN1548" s="17">
        <v>37207</v>
      </c>
    </row>
    <row r="1549" spans="5:40">
      <c r="E1549" s="17" t="s">
        <v>3376</v>
      </c>
      <c r="F1549" s="17" t="s">
        <v>3375</v>
      </c>
      <c r="AM1549" s="17" t="s">
        <v>10593</v>
      </c>
      <c r="AN1549" s="17">
        <v>37208</v>
      </c>
    </row>
    <row r="1550" spans="5:40">
      <c r="E1550" s="17" t="s">
        <v>3378</v>
      </c>
      <c r="F1550" s="17" t="s">
        <v>3377</v>
      </c>
      <c r="AM1550" s="17" t="s">
        <v>10594</v>
      </c>
      <c r="AN1550" s="17">
        <v>37322</v>
      </c>
    </row>
    <row r="1551" spans="5:40">
      <c r="E1551" s="17" t="s">
        <v>3380</v>
      </c>
      <c r="F1551" s="17" t="s">
        <v>3379</v>
      </c>
      <c r="AM1551" s="17" t="s">
        <v>10595</v>
      </c>
      <c r="AN1551" s="17">
        <v>37324</v>
      </c>
    </row>
    <row r="1552" spans="5:40">
      <c r="E1552" s="17" t="s">
        <v>3382</v>
      </c>
      <c r="F1552" s="17" t="s">
        <v>3381</v>
      </c>
      <c r="AM1552" s="17" t="s">
        <v>10596</v>
      </c>
      <c r="AN1552" s="17">
        <v>37341</v>
      </c>
    </row>
    <row r="1553" spans="5:40">
      <c r="E1553" s="17" t="s">
        <v>3384</v>
      </c>
      <c r="F1553" s="17" t="s">
        <v>3383</v>
      </c>
      <c r="AM1553" s="17" t="s">
        <v>10597</v>
      </c>
      <c r="AN1553" s="17">
        <v>37364</v>
      </c>
    </row>
    <row r="1554" spans="5:40">
      <c r="E1554" s="17" t="s">
        <v>3386</v>
      </c>
      <c r="F1554" s="17" t="s">
        <v>3385</v>
      </c>
      <c r="AM1554" s="17" t="s">
        <v>10598</v>
      </c>
      <c r="AN1554" s="17">
        <v>37386</v>
      </c>
    </row>
    <row r="1555" spans="5:40">
      <c r="E1555" s="17" t="s">
        <v>3388</v>
      </c>
      <c r="F1555" s="17" t="s">
        <v>3387</v>
      </c>
      <c r="AM1555" s="17" t="s">
        <v>10599</v>
      </c>
      <c r="AN1555" s="17">
        <v>37387</v>
      </c>
    </row>
    <row r="1556" spans="5:40">
      <c r="E1556" s="17" t="s">
        <v>3390</v>
      </c>
      <c r="F1556" s="17" t="s">
        <v>3389</v>
      </c>
      <c r="AM1556" s="17" t="s">
        <v>10600</v>
      </c>
      <c r="AN1556" s="17">
        <v>37403</v>
      </c>
    </row>
    <row r="1557" spans="5:40">
      <c r="E1557" s="17" t="s">
        <v>3392</v>
      </c>
      <c r="F1557" s="17" t="s">
        <v>3391</v>
      </c>
      <c r="AM1557" s="17" t="s">
        <v>10601</v>
      </c>
      <c r="AN1557" s="17">
        <v>37404</v>
      </c>
    </row>
    <row r="1558" spans="5:40">
      <c r="E1558" s="17" t="s">
        <v>3394</v>
      </c>
      <c r="F1558" s="17" t="s">
        <v>3393</v>
      </c>
      <c r="AM1558" s="17" t="s">
        <v>10602</v>
      </c>
      <c r="AN1558" s="17">
        <v>37406</v>
      </c>
    </row>
    <row r="1559" spans="5:40">
      <c r="E1559" s="17" t="s">
        <v>3396</v>
      </c>
      <c r="F1559" s="17" t="s">
        <v>3395</v>
      </c>
      <c r="AM1559" s="17" t="s">
        <v>10603</v>
      </c>
      <c r="AN1559" s="17">
        <v>38201</v>
      </c>
    </row>
    <row r="1560" spans="5:40">
      <c r="E1560" s="17" t="s">
        <v>3398</v>
      </c>
      <c r="F1560" s="17" t="s">
        <v>3397</v>
      </c>
      <c r="AM1560" s="17" t="s">
        <v>10604</v>
      </c>
      <c r="AN1560" s="17">
        <v>38202</v>
      </c>
    </row>
    <row r="1561" spans="5:40">
      <c r="E1561" s="17" t="s">
        <v>3400</v>
      </c>
      <c r="F1561" s="17" t="s">
        <v>3399</v>
      </c>
      <c r="AM1561" s="17" t="s">
        <v>10605</v>
      </c>
      <c r="AN1561" s="17">
        <v>38203</v>
      </c>
    </row>
    <row r="1562" spans="5:40">
      <c r="E1562" s="17" t="s">
        <v>3402</v>
      </c>
      <c r="F1562" s="17" t="s">
        <v>3401</v>
      </c>
      <c r="AM1562" s="17" t="s">
        <v>10606</v>
      </c>
      <c r="AN1562" s="17">
        <v>38204</v>
      </c>
    </row>
    <row r="1563" spans="5:40">
      <c r="E1563" s="17" t="s">
        <v>3404</v>
      </c>
      <c r="F1563" s="17" t="s">
        <v>3403</v>
      </c>
      <c r="AM1563" s="17" t="s">
        <v>10607</v>
      </c>
      <c r="AN1563" s="17">
        <v>38205</v>
      </c>
    </row>
    <row r="1564" spans="5:40">
      <c r="E1564" s="17" t="s">
        <v>3406</v>
      </c>
      <c r="F1564" s="17" t="s">
        <v>3405</v>
      </c>
      <c r="AM1564" s="17" t="s">
        <v>10608</v>
      </c>
      <c r="AN1564" s="17">
        <v>38206</v>
      </c>
    </row>
    <row r="1565" spans="5:40">
      <c r="E1565" s="17" t="s">
        <v>3408</v>
      </c>
      <c r="F1565" s="17" t="s">
        <v>3407</v>
      </c>
      <c r="AM1565" s="17" t="s">
        <v>10609</v>
      </c>
      <c r="AN1565" s="17">
        <v>38207</v>
      </c>
    </row>
    <row r="1566" spans="5:40">
      <c r="E1566" s="17" t="s">
        <v>3410</v>
      </c>
      <c r="F1566" s="17" t="s">
        <v>3409</v>
      </c>
      <c r="AM1566" s="17" t="s">
        <v>10610</v>
      </c>
      <c r="AN1566" s="17">
        <v>38210</v>
      </c>
    </row>
    <row r="1567" spans="5:40">
      <c r="E1567" s="17" t="s">
        <v>3412</v>
      </c>
      <c r="F1567" s="17" t="s">
        <v>3411</v>
      </c>
      <c r="AM1567" s="17" t="s">
        <v>10611</v>
      </c>
      <c r="AN1567" s="17">
        <v>38213</v>
      </c>
    </row>
    <row r="1568" spans="5:40">
      <c r="E1568" s="17" t="s">
        <v>3414</v>
      </c>
      <c r="F1568" s="17" t="s">
        <v>3413</v>
      </c>
      <c r="AM1568" s="17" t="s">
        <v>10612</v>
      </c>
      <c r="AN1568" s="17">
        <v>38214</v>
      </c>
    </row>
    <row r="1569" spans="5:40">
      <c r="E1569" s="17" t="s">
        <v>3416</v>
      </c>
      <c r="F1569" s="17" t="s">
        <v>3415</v>
      </c>
      <c r="AM1569" s="17" t="s">
        <v>10613</v>
      </c>
      <c r="AN1569" s="17">
        <v>38215</v>
      </c>
    </row>
    <row r="1570" spans="5:40">
      <c r="E1570" s="17" t="s">
        <v>3418</v>
      </c>
      <c r="F1570" s="17" t="s">
        <v>3417</v>
      </c>
      <c r="AM1570" s="17" t="s">
        <v>10614</v>
      </c>
      <c r="AN1570" s="17">
        <v>38356</v>
      </c>
    </row>
    <row r="1571" spans="5:40">
      <c r="E1571" s="17" t="s">
        <v>3420</v>
      </c>
      <c r="F1571" s="17" t="s">
        <v>3419</v>
      </c>
      <c r="AM1571" s="17" t="s">
        <v>10615</v>
      </c>
      <c r="AN1571" s="17">
        <v>38386</v>
      </c>
    </row>
    <row r="1572" spans="5:40">
      <c r="E1572" s="17" t="s">
        <v>3422</v>
      </c>
      <c r="F1572" s="17" t="s">
        <v>3421</v>
      </c>
      <c r="AM1572" s="17" t="s">
        <v>10616</v>
      </c>
      <c r="AN1572" s="17">
        <v>38401</v>
      </c>
    </row>
    <row r="1573" spans="5:40">
      <c r="E1573" s="17" t="s">
        <v>3424</v>
      </c>
      <c r="F1573" s="17" t="s">
        <v>3423</v>
      </c>
      <c r="AM1573" s="17" t="s">
        <v>10617</v>
      </c>
      <c r="AN1573" s="17">
        <v>38402</v>
      </c>
    </row>
    <row r="1574" spans="5:40">
      <c r="E1574" s="17" t="s">
        <v>3426</v>
      </c>
      <c r="F1574" s="17" t="s">
        <v>3425</v>
      </c>
      <c r="AM1574" s="17" t="s">
        <v>10618</v>
      </c>
      <c r="AN1574" s="17">
        <v>38422</v>
      </c>
    </row>
    <row r="1575" spans="5:40">
      <c r="E1575" s="17" t="s">
        <v>3428</v>
      </c>
      <c r="F1575" s="17" t="s">
        <v>3427</v>
      </c>
      <c r="AM1575" s="17" t="s">
        <v>10619</v>
      </c>
      <c r="AN1575" s="17">
        <v>38442</v>
      </c>
    </row>
    <row r="1576" spans="5:40">
      <c r="E1576" s="17" t="s">
        <v>3430</v>
      </c>
      <c r="F1576" s="17" t="s">
        <v>3429</v>
      </c>
      <c r="AM1576" s="17" t="s">
        <v>10620</v>
      </c>
      <c r="AN1576" s="17">
        <v>38484</v>
      </c>
    </row>
    <row r="1577" spans="5:40">
      <c r="E1577" s="17" t="s">
        <v>3432</v>
      </c>
      <c r="F1577" s="17" t="s">
        <v>3431</v>
      </c>
      <c r="AM1577" s="17" t="s">
        <v>10621</v>
      </c>
      <c r="AN1577" s="17">
        <v>38488</v>
      </c>
    </row>
    <row r="1578" spans="5:40">
      <c r="E1578" s="17" t="s">
        <v>3434</v>
      </c>
      <c r="F1578" s="17" t="s">
        <v>3433</v>
      </c>
      <c r="AM1578" s="17" t="s">
        <v>10622</v>
      </c>
      <c r="AN1578" s="17">
        <v>38506</v>
      </c>
    </row>
    <row r="1579" spans="5:40">
      <c r="E1579" s="17" t="s">
        <v>3436</v>
      </c>
      <c r="F1579" s="17" t="s">
        <v>3435</v>
      </c>
      <c r="AM1579" s="17" t="s">
        <v>10623</v>
      </c>
      <c r="AN1579" s="17">
        <v>39201</v>
      </c>
    </row>
    <row r="1580" spans="5:40">
      <c r="E1580" s="17" t="s">
        <v>3438</v>
      </c>
      <c r="F1580" s="17" t="s">
        <v>3437</v>
      </c>
      <c r="AM1580" s="17" t="s">
        <v>10624</v>
      </c>
      <c r="AN1580" s="17">
        <v>39202</v>
      </c>
    </row>
    <row r="1581" spans="5:40">
      <c r="E1581" s="17" t="s">
        <v>3440</v>
      </c>
      <c r="F1581" s="17" t="s">
        <v>3439</v>
      </c>
      <c r="AM1581" s="17" t="s">
        <v>10625</v>
      </c>
      <c r="AN1581" s="17">
        <v>39203</v>
      </c>
    </row>
    <row r="1582" spans="5:40">
      <c r="E1582" s="17" t="s">
        <v>3442</v>
      </c>
      <c r="F1582" s="17" t="s">
        <v>3441</v>
      </c>
      <c r="AM1582" s="17" t="s">
        <v>10626</v>
      </c>
      <c r="AN1582" s="17">
        <v>39204</v>
      </c>
    </row>
    <row r="1583" spans="5:40">
      <c r="E1583" s="17" t="s">
        <v>3444</v>
      </c>
      <c r="F1583" s="17" t="s">
        <v>3443</v>
      </c>
      <c r="AM1583" s="17" t="s">
        <v>10627</v>
      </c>
      <c r="AN1583" s="17">
        <v>39205</v>
      </c>
    </row>
    <row r="1584" spans="5:40">
      <c r="E1584" s="17" t="s">
        <v>3446</v>
      </c>
      <c r="F1584" s="17" t="s">
        <v>3445</v>
      </c>
      <c r="AM1584" s="17" t="s">
        <v>10628</v>
      </c>
      <c r="AN1584" s="17">
        <v>39206</v>
      </c>
    </row>
    <row r="1585" spans="5:40">
      <c r="E1585" s="17" t="s">
        <v>3448</v>
      </c>
      <c r="F1585" s="17" t="s">
        <v>3447</v>
      </c>
      <c r="AM1585" s="17" t="s">
        <v>10629</v>
      </c>
      <c r="AN1585" s="17">
        <v>39208</v>
      </c>
    </row>
    <row r="1586" spans="5:40">
      <c r="E1586" s="17" t="s">
        <v>3450</v>
      </c>
      <c r="F1586" s="17" t="s">
        <v>3449</v>
      </c>
      <c r="AM1586" s="17" t="s">
        <v>10630</v>
      </c>
      <c r="AN1586" s="17">
        <v>39209</v>
      </c>
    </row>
    <row r="1587" spans="5:40">
      <c r="E1587" s="17" t="s">
        <v>3452</v>
      </c>
      <c r="F1587" s="17" t="s">
        <v>3451</v>
      </c>
      <c r="AM1587" s="17" t="s">
        <v>10631</v>
      </c>
      <c r="AN1587" s="17">
        <v>39210</v>
      </c>
    </row>
    <row r="1588" spans="5:40">
      <c r="E1588" s="17" t="s">
        <v>3454</v>
      </c>
      <c r="F1588" s="17" t="s">
        <v>3453</v>
      </c>
      <c r="AM1588" s="17" t="s">
        <v>10632</v>
      </c>
      <c r="AN1588" s="17">
        <v>39211</v>
      </c>
    </row>
    <row r="1589" spans="5:40">
      <c r="E1589" s="17" t="s">
        <v>3456</v>
      </c>
      <c r="F1589" s="17" t="s">
        <v>3455</v>
      </c>
      <c r="AM1589" s="17" t="s">
        <v>10633</v>
      </c>
      <c r="AN1589" s="17">
        <v>39212</v>
      </c>
    </row>
    <row r="1590" spans="5:40">
      <c r="E1590" s="17" t="s">
        <v>3458</v>
      </c>
      <c r="F1590" s="17" t="s">
        <v>3457</v>
      </c>
      <c r="AM1590" s="17" t="s">
        <v>10634</v>
      </c>
      <c r="AN1590" s="17">
        <v>39301</v>
      </c>
    </row>
    <row r="1591" spans="5:40">
      <c r="E1591" s="17" t="s">
        <v>3460</v>
      </c>
      <c r="F1591" s="17" t="s">
        <v>3459</v>
      </c>
      <c r="AM1591" s="17" t="s">
        <v>10635</v>
      </c>
      <c r="AN1591" s="17">
        <v>39302</v>
      </c>
    </row>
    <row r="1592" spans="5:40">
      <c r="E1592" s="17" t="s">
        <v>3462</v>
      </c>
      <c r="F1592" s="17" t="s">
        <v>3461</v>
      </c>
      <c r="AM1592" s="17" t="s">
        <v>10636</v>
      </c>
      <c r="AN1592" s="17">
        <v>39303</v>
      </c>
    </row>
    <row r="1593" spans="5:40">
      <c r="E1593" s="17" t="s">
        <v>3464</v>
      </c>
      <c r="F1593" s="17" t="s">
        <v>3463</v>
      </c>
      <c r="AM1593" s="17" t="s">
        <v>10637</v>
      </c>
      <c r="AN1593" s="17">
        <v>39304</v>
      </c>
    </row>
    <row r="1594" spans="5:40">
      <c r="E1594" s="17" t="s">
        <v>3466</v>
      </c>
      <c r="F1594" s="17" t="s">
        <v>3465</v>
      </c>
      <c r="AM1594" s="17" t="s">
        <v>10638</v>
      </c>
      <c r="AN1594" s="17">
        <v>39305</v>
      </c>
    </row>
    <row r="1595" spans="5:40">
      <c r="E1595" s="17" t="s">
        <v>3468</v>
      </c>
      <c r="F1595" s="17" t="s">
        <v>3467</v>
      </c>
      <c r="AM1595" s="17" t="s">
        <v>10639</v>
      </c>
      <c r="AN1595" s="17">
        <v>39306</v>
      </c>
    </row>
    <row r="1596" spans="5:40">
      <c r="E1596" s="17" t="s">
        <v>3470</v>
      </c>
      <c r="F1596" s="17" t="s">
        <v>3469</v>
      </c>
      <c r="AM1596" s="17" t="s">
        <v>10640</v>
      </c>
      <c r="AN1596" s="17">
        <v>39307</v>
      </c>
    </row>
    <row r="1597" spans="5:40">
      <c r="E1597" s="17" t="s">
        <v>3472</v>
      </c>
      <c r="F1597" s="17" t="s">
        <v>3471</v>
      </c>
      <c r="AM1597" s="17" t="s">
        <v>10641</v>
      </c>
      <c r="AN1597" s="17">
        <v>39341</v>
      </c>
    </row>
    <row r="1598" spans="5:40">
      <c r="E1598" s="17" t="s">
        <v>3474</v>
      </c>
      <c r="F1598" s="17" t="s">
        <v>3473</v>
      </c>
      <c r="AM1598" s="17" t="s">
        <v>10642</v>
      </c>
      <c r="AN1598" s="17">
        <v>39344</v>
      </c>
    </row>
    <row r="1599" spans="5:40">
      <c r="E1599" s="17" t="s">
        <v>3476</v>
      </c>
      <c r="F1599" s="17" t="s">
        <v>3475</v>
      </c>
      <c r="AM1599" s="17" t="s">
        <v>10643</v>
      </c>
      <c r="AN1599" s="17">
        <v>39363</v>
      </c>
    </row>
    <row r="1600" spans="5:40">
      <c r="E1600" s="17" t="s">
        <v>3478</v>
      </c>
      <c r="F1600" s="17" t="s">
        <v>3477</v>
      </c>
      <c r="AM1600" s="17" t="s">
        <v>10644</v>
      </c>
      <c r="AN1600" s="17">
        <v>39364</v>
      </c>
    </row>
    <row r="1601" spans="5:40">
      <c r="E1601" s="17" t="s">
        <v>3480</v>
      </c>
      <c r="F1601" s="17" t="s">
        <v>3479</v>
      </c>
      <c r="AM1601" s="17" t="s">
        <v>10645</v>
      </c>
      <c r="AN1601" s="17">
        <v>39386</v>
      </c>
    </row>
    <row r="1602" spans="5:40">
      <c r="E1602" s="17" t="s">
        <v>3482</v>
      </c>
      <c r="F1602" s="17" t="s">
        <v>3481</v>
      </c>
      <c r="AM1602" s="17" t="s">
        <v>10646</v>
      </c>
      <c r="AN1602" s="17">
        <v>39387</v>
      </c>
    </row>
    <row r="1603" spans="5:40">
      <c r="E1603" s="17" t="s">
        <v>3484</v>
      </c>
      <c r="F1603" s="17" t="s">
        <v>3483</v>
      </c>
      <c r="AM1603" s="17" t="s">
        <v>10647</v>
      </c>
      <c r="AN1603" s="17">
        <v>39401</v>
      </c>
    </row>
    <row r="1604" spans="5:40">
      <c r="E1604" s="17" t="s">
        <v>3486</v>
      </c>
      <c r="F1604" s="17" t="s">
        <v>3485</v>
      </c>
      <c r="AM1604" s="17" t="s">
        <v>10648</v>
      </c>
      <c r="AN1604" s="17">
        <v>39402</v>
      </c>
    </row>
    <row r="1605" spans="5:40">
      <c r="E1605" s="17" t="s">
        <v>3488</v>
      </c>
      <c r="F1605" s="17" t="s">
        <v>3487</v>
      </c>
      <c r="AM1605" s="17" t="s">
        <v>10649</v>
      </c>
      <c r="AN1605" s="17">
        <v>39403</v>
      </c>
    </row>
    <row r="1606" spans="5:40">
      <c r="E1606" s="17" t="s">
        <v>3490</v>
      </c>
      <c r="F1606" s="17" t="s">
        <v>3489</v>
      </c>
      <c r="AM1606" s="17" t="s">
        <v>10650</v>
      </c>
      <c r="AN1606" s="17">
        <v>39405</v>
      </c>
    </row>
    <row r="1607" spans="5:40">
      <c r="E1607" s="17" t="s">
        <v>3492</v>
      </c>
      <c r="F1607" s="17" t="s">
        <v>3491</v>
      </c>
      <c r="AM1607" s="17" t="s">
        <v>10651</v>
      </c>
      <c r="AN1607" s="17">
        <v>39410</v>
      </c>
    </row>
    <row r="1608" spans="5:40">
      <c r="E1608" s="17" t="s">
        <v>3494</v>
      </c>
      <c r="F1608" s="17" t="s">
        <v>3493</v>
      </c>
      <c r="AM1608" s="17" t="s">
        <v>10652</v>
      </c>
      <c r="AN1608" s="17">
        <v>39411</v>
      </c>
    </row>
    <row r="1609" spans="5:40">
      <c r="E1609" s="17" t="s">
        <v>3496</v>
      </c>
      <c r="F1609" s="17" t="s">
        <v>3495</v>
      </c>
      <c r="AM1609" s="17" t="s">
        <v>10653</v>
      </c>
      <c r="AN1609" s="17">
        <v>39412</v>
      </c>
    </row>
    <row r="1610" spans="5:40">
      <c r="E1610" s="17" t="s">
        <v>3498</v>
      </c>
      <c r="F1610" s="17" t="s">
        <v>3497</v>
      </c>
      <c r="AM1610" s="17" t="s">
        <v>10654</v>
      </c>
      <c r="AN1610" s="17">
        <v>39424</v>
      </c>
    </row>
    <row r="1611" spans="5:40">
      <c r="E1611" s="17" t="s">
        <v>3500</v>
      </c>
      <c r="F1611" s="17" t="s">
        <v>3499</v>
      </c>
      <c r="AM1611" s="17" t="s">
        <v>10655</v>
      </c>
      <c r="AN1611" s="17">
        <v>39427</v>
      </c>
    </row>
    <row r="1612" spans="5:40">
      <c r="E1612" s="17" t="s">
        <v>3502</v>
      </c>
      <c r="F1612" s="17" t="s">
        <v>3501</v>
      </c>
      <c r="AM1612" s="17" t="s">
        <v>10656</v>
      </c>
      <c r="AN1612" s="17">
        <v>39428</v>
      </c>
    </row>
    <row r="1613" spans="5:40">
      <c r="E1613" s="17" t="s">
        <v>3504</v>
      </c>
      <c r="F1613" s="17" t="s">
        <v>3503</v>
      </c>
      <c r="AM1613" s="17" t="s">
        <v>10657</v>
      </c>
      <c r="AN1613" s="17">
        <v>40101</v>
      </c>
    </row>
    <row r="1614" spans="5:40">
      <c r="E1614" s="17" t="s">
        <v>3506</v>
      </c>
      <c r="F1614" s="17" t="s">
        <v>3505</v>
      </c>
      <c r="AM1614" s="17" t="s">
        <v>10658</v>
      </c>
      <c r="AN1614" s="17">
        <v>40103</v>
      </c>
    </row>
    <row r="1615" spans="5:40">
      <c r="E1615" s="17" t="s">
        <v>3508</v>
      </c>
      <c r="F1615" s="17" t="s">
        <v>3507</v>
      </c>
      <c r="AM1615" s="17" t="s">
        <v>10659</v>
      </c>
      <c r="AN1615" s="17">
        <v>40105</v>
      </c>
    </row>
    <row r="1616" spans="5:40">
      <c r="E1616" s="17" t="s">
        <v>3510</v>
      </c>
      <c r="F1616" s="17" t="s">
        <v>3509</v>
      </c>
      <c r="AM1616" s="17" t="s">
        <v>10660</v>
      </c>
      <c r="AN1616" s="17">
        <v>40106</v>
      </c>
    </row>
    <row r="1617" spans="5:40">
      <c r="E1617" s="17" t="s">
        <v>3512</v>
      </c>
      <c r="F1617" s="17" t="s">
        <v>3511</v>
      </c>
      <c r="AM1617" s="17" t="s">
        <v>10661</v>
      </c>
      <c r="AN1617" s="17">
        <v>40107</v>
      </c>
    </row>
    <row r="1618" spans="5:40">
      <c r="E1618" s="17" t="s">
        <v>3514</v>
      </c>
      <c r="F1618" s="17" t="s">
        <v>3513</v>
      </c>
      <c r="AM1618" s="17" t="s">
        <v>10662</v>
      </c>
      <c r="AN1618" s="17">
        <v>40108</v>
      </c>
    </row>
    <row r="1619" spans="5:40">
      <c r="E1619" s="17" t="s">
        <v>3516</v>
      </c>
      <c r="F1619" s="17" t="s">
        <v>3515</v>
      </c>
      <c r="AM1619" s="17" t="s">
        <v>10663</v>
      </c>
      <c r="AN1619" s="17">
        <v>40109</v>
      </c>
    </row>
    <row r="1620" spans="5:40">
      <c r="E1620" s="17" t="s">
        <v>3518</v>
      </c>
      <c r="F1620" s="17" t="s">
        <v>3517</v>
      </c>
      <c r="AM1620" s="17" t="s">
        <v>10664</v>
      </c>
      <c r="AN1620" s="17">
        <v>40131</v>
      </c>
    </row>
    <row r="1621" spans="5:40">
      <c r="E1621" s="17" t="s">
        <v>3520</v>
      </c>
      <c r="F1621" s="17" t="s">
        <v>3519</v>
      </c>
      <c r="AM1621" s="17" t="s">
        <v>10665</v>
      </c>
      <c r="AN1621" s="17">
        <v>40132</v>
      </c>
    </row>
    <row r="1622" spans="5:40">
      <c r="E1622" s="17" t="s">
        <v>3522</v>
      </c>
      <c r="F1622" s="17" t="s">
        <v>3521</v>
      </c>
      <c r="AM1622" s="17" t="s">
        <v>10666</v>
      </c>
      <c r="AN1622" s="17">
        <v>40133</v>
      </c>
    </row>
    <row r="1623" spans="5:40">
      <c r="E1623" s="17" t="s">
        <v>3524</v>
      </c>
      <c r="F1623" s="17" t="s">
        <v>3523</v>
      </c>
      <c r="AM1623" s="17" t="s">
        <v>10667</v>
      </c>
      <c r="AN1623" s="17">
        <v>40134</v>
      </c>
    </row>
    <row r="1624" spans="5:40">
      <c r="E1624" s="17" t="s">
        <v>3526</v>
      </c>
      <c r="F1624" s="17" t="s">
        <v>3525</v>
      </c>
      <c r="AM1624" s="17" t="s">
        <v>10668</v>
      </c>
      <c r="AN1624" s="17">
        <v>40135</v>
      </c>
    </row>
    <row r="1625" spans="5:40">
      <c r="E1625" s="17" t="s">
        <v>3528</v>
      </c>
      <c r="F1625" s="17" t="s">
        <v>3527</v>
      </c>
      <c r="AM1625" s="17" t="s">
        <v>10669</v>
      </c>
      <c r="AN1625" s="17">
        <v>40136</v>
      </c>
    </row>
    <row r="1626" spans="5:40">
      <c r="E1626" s="17" t="s">
        <v>3530</v>
      </c>
      <c r="F1626" s="17" t="s">
        <v>3529</v>
      </c>
      <c r="AM1626" s="17" t="s">
        <v>10670</v>
      </c>
      <c r="AN1626" s="17">
        <v>40137</v>
      </c>
    </row>
    <row r="1627" spans="5:40">
      <c r="E1627" s="17" t="s">
        <v>3532</v>
      </c>
      <c r="F1627" s="17" t="s">
        <v>3531</v>
      </c>
      <c r="AM1627" s="17" t="s">
        <v>10671</v>
      </c>
      <c r="AN1627" s="17">
        <v>40202</v>
      </c>
    </row>
    <row r="1628" spans="5:40">
      <c r="E1628" s="17" t="s">
        <v>3534</v>
      </c>
      <c r="F1628" s="17" t="s">
        <v>3533</v>
      </c>
      <c r="AM1628" s="17" t="s">
        <v>10672</v>
      </c>
      <c r="AN1628" s="17">
        <v>40203</v>
      </c>
    </row>
    <row r="1629" spans="5:40">
      <c r="E1629" s="17" t="s">
        <v>3536</v>
      </c>
      <c r="F1629" s="17" t="s">
        <v>3535</v>
      </c>
      <c r="AM1629" s="17" t="s">
        <v>10673</v>
      </c>
      <c r="AN1629" s="17">
        <v>40204</v>
      </c>
    </row>
    <row r="1630" spans="5:40">
      <c r="E1630" s="17" t="s">
        <v>3538</v>
      </c>
      <c r="F1630" s="17" t="s">
        <v>3537</v>
      </c>
      <c r="AM1630" s="17" t="s">
        <v>10674</v>
      </c>
      <c r="AN1630" s="17">
        <v>40205</v>
      </c>
    </row>
    <row r="1631" spans="5:40">
      <c r="E1631" s="17" t="s">
        <v>3540</v>
      </c>
      <c r="F1631" s="17" t="s">
        <v>3539</v>
      </c>
      <c r="AM1631" s="17" t="s">
        <v>10675</v>
      </c>
      <c r="AN1631" s="17">
        <v>40206</v>
      </c>
    </row>
    <row r="1632" spans="5:40">
      <c r="E1632" s="17" t="s">
        <v>3542</v>
      </c>
      <c r="F1632" s="17" t="s">
        <v>3541</v>
      </c>
      <c r="AM1632" s="17" t="s">
        <v>10676</v>
      </c>
      <c r="AN1632" s="17">
        <v>40207</v>
      </c>
    </row>
    <row r="1633" spans="5:40">
      <c r="E1633" s="17" t="s">
        <v>3544</v>
      </c>
      <c r="F1633" s="17" t="s">
        <v>3543</v>
      </c>
      <c r="AM1633" s="17" t="s">
        <v>10677</v>
      </c>
      <c r="AN1633" s="17">
        <v>40210</v>
      </c>
    </row>
    <row r="1634" spans="5:40">
      <c r="E1634" s="17" t="s">
        <v>3546</v>
      </c>
      <c r="F1634" s="17" t="s">
        <v>3545</v>
      </c>
      <c r="AM1634" s="17" t="s">
        <v>10678</v>
      </c>
      <c r="AN1634" s="17">
        <v>40211</v>
      </c>
    </row>
    <row r="1635" spans="5:40">
      <c r="E1635" s="17" t="s">
        <v>3548</v>
      </c>
      <c r="F1635" s="17" t="s">
        <v>3547</v>
      </c>
      <c r="AM1635" s="17" t="s">
        <v>10679</v>
      </c>
      <c r="AN1635" s="17">
        <v>40212</v>
      </c>
    </row>
    <row r="1636" spans="5:40">
      <c r="E1636" s="17" t="s">
        <v>3550</v>
      </c>
      <c r="F1636" s="17" t="s">
        <v>3549</v>
      </c>
      <c r="AM1636" s="17" t="s">
        <v>10680</v>
      </c>
      <c r="AN1636" s="17">
        <v>40213</v>
      </c>
    </row>
    <row r="1637" spans="5:40">
      <c r="E1637" s="17" t="s">
        <v>3552</v>
      </c>
      <c r="F1637" s="17" t="s">
        <v>3551</v>
      </c>
      <c r="AM1637" s="17" t="s">
        <v>10681</v>
      </c>
      <c r="AN1637" s="17">
        <v>40214</v>
      </c>
    </row>
    <row r="1638" spans="5:40">
      <c r="E1638" s="17" t="s">
        <v>3554</v>
      </c>
      <c r="F1638" s="17" t="s">
        <v>3553</v>
      </c>
      <c r="AM1638" s="17" t="s">
        <v>10682</v>
      </c>
      <c r="AN1638" s="17">
        <v>40215</v>
      </c>
    </row>
    <row r="1639" spans="5:40">
      <c r="E1639" s="17" t="s">
        <v>3556</v>
      </c>
      <c r="F1639" s="17" t="s">
        <v>3555</v>
      </c>
      <c r="AM1639" s="17" t="s">
        <v>10683</v>
      </c>
      <c r="AN1639" s="17">
        <v>40216</v>
      </c>
    </row>
    <row r="1640" spans="5:40">
      <c r="E1640" s="17" t="s">
        <v>3558</v>
      </c>
      <c r="F1640" s="17" t="s">
        <v>3557</v>
      </c>
      <c r="AM1640" s="17" t="s">
        <v>10684</v>
      </c>
      <c r="AN1640" s="17">
        <v>40217</v>
      </c>
    </row>
    <row r="1641" spans="5:40">
      <c r="E1641" s="17" t="s">
        <v>3560</v>
      </c>
      <c r="F1641" s="17" t="s">
        <v>3559</v>
      </c>
      <c r="AM1641" s="17" t="s">
        <v>10685</v>
      </c>
      <c r="AN1641" s="17">
        <v>40218</v>
      </c>
    </row>
    <row r="1642" spans="5:40">
      <c r="E1642" s="17" t="s">
        <v>3562</v>
      </c>
      <c r="F1642" s="17" t="s">
        <v>3561</v>
      </c>
      <c r="AM1642" s="17" t="s">
        <v>10686</v>
      </c>
      <c r="AN1642" s="17">
        <v>40219</v>
      </c>
    </row>
    <row r="1643" spans="5:40">
      <c r="E1643" s="17" t="s">
        <v>3564</v>
      </c>
      <c r="F1643" s="17" t="s">
        <v>3563</v>
      </c>
      <c r="AM1643" s="17" t="s">
        <v>10687</v>
      </c>
      <c r="AN1643" s="17">
        <v>40220</v>
      </c>
    </row>
    <row r="1644" spans="5:40">
      <c r="E1644" s="17" t="s">
        <v>3566</v>
      </c>
      <c r="F1644" s="17" t="s">
        <v>3565</v>
      </c>
      <c r="AM1644" s="17" t="s">
        <v>10688</v>
      </c>
      <c r="AN1644" s="17">
        <v>40221</v>
      </c>
    </row>
    <row r="1645" spans="5:40">
      <c r="E1645" s="17" t="s">
        <v>3568</v>
      </c>
      <c r="F1645" s="17" t="s">
        <v>3567</v>
      </c>
      <c r="AM1645" s="17" t="s">
        <v>10689</v>
      </c>
      <c r="AN1645" s="17">
        <v>40223</v>
      </c>
    </row>
    <row r="1646" spans="5:40">
      <c r="E1646" s="17" t="s">
        <v>3570</v>
      </c>
      <c r="F1646" s="17" t="s">
        <v>3569</v>
      </c>
      <c r="AM1646" s="17" t="s">
        <v>10690</v>
      </c>
      <c r="AN1646" s="17">
        <v>40224</v>
      </c>
    </row>
    <row r="1647" spans="5:40">
      <c r="E1647" s="17" t="s">
        <v>3572</v>
      </c>
      <c r="F1647" s="17" t="s">
        <v>3571</v>
      </c>
      <c r="AM1647" s="17" t="s">
        <v>10691</v>
      </c>
      <c r="AN1647" s="17">
        <v>40225</v>
      </c>
    </row>
    <row r="1648" spans="5:40">
      <c r="E1648" s="17" t="s">
        <v>3574</v>
      </c>
      <c r="F1648" s="17" t="s">
        <v>3573</v>
      </c>
      <c r="AM1648" s="17" t="s">
        <v>10692</v>
      </c>
      <c r="AN1648" s="17">
        <v>40226</v>
      </c>
    </row>
    <row r="1649" spans="5:40">
      <c r="E1649" s="17" t="s">
        <v>3576</v>
      </c>
      <c r="F1649" s="17" t="s">
        <v>3575</v>
      </c>
      <c r="AM1649" s="17" t="s">
        <v>10693</v>
      </c>
      <c r="AN1649" s="17">
        <v>40227</v>
      </c>
    </row>
    <row r="1650" spans="5:40">
      <c r="E1650" s="17" t="s">
        <v>3578</v>
      </c>
      <c r="F1650" s="17" t="s">
        <v>3577</v>
      </c>
      <c r="AM1650" s="17" t="s">
        <v>10694</v>
      </c>
      <c r="AN1650" s="17">
        <v>40228</v>
      </c>
    </row>
    <row r="1651" spans="5:40">
      <c r="E1651" s="17" t="s">
        <v>3580</v>
      </c>
      <c r="F1651" s="17" t="s">
        <v>3579</v>
      </c>
      <c r="AM1651" s="17" t="s">
        <v>10695</v>
      </c>
      <c r="AN1651" s="17">
        <v>40229</v>
      </c>
    </row>
    <row r="1652" spans="5:40">
      <c r="E1652" s="17" t="s">
        <v>3582</v>
      </c>
      <c r="F1652" s="17" t="s">
        <v>3581</v>
      </c>
      <c r="AM1652" s="17" t="s">
        <v>10696</v>
      </c>
      <c r="AN1652" s="17">
        <v>40230</v>
      </c>
    </row>
    <row r="1653" spans="5:40">
      <c r="E1653" s="17" t="s">
        <v>3584</v>
      </c>
      <c r="F1653" s="17" t="s">
        <v>3583</v>
      </c>
      <c r="AM1653" s="17" t="s">
        <v>10697</v>
      </c>
      <c r="AN1653" s="17">
        <v>40231</v>
      </c>
    </row>
    <row r="1654" spans="5:40">
      <c r="E1654" s="17" t="s">
        <v>3586</v>
      </c>
      <c r="F1654" s="17" t="s">
        <v>3585</v>
      </c>
      <c r="AM1654" s="17" t="s">
        <v>10698</v>
      </c>
      <c r="AN1654" s="17">
        <v>40341</v>
      </c>
    </row>
    <row r="1655" spans="5:40">
      <c r="E1655" s="17" t="s">
        <v>3588</v>
      </c>
      <c r="F1655" s="17" t="s">
        <v>3587</v>
      </c>
      <c r="AM1655" s="17" t="s">
        <v>10699</v>
      </c>
      <c r="AN1655" s="17">
        <v>40342</v>
      </c>
    </row>
    <row r="1656" spans="5:40">
      <c r="E1656" s="17" t="s">
        <v>3590</v>
      </c>
      <c r="F1656" s="17" t="s">
        <v>3589</v>
      </c>
      <c r="AM1656" s="17" t="s">
        <v>10700</v>
      </c>
      <c r="AN1656" s="17">
        <v>40343</v>
      </c>
    </row>
    <row r="1657" spans="5:40">
      <c r="E1657" s="17" t="s">
        <v>3592</v>
      </c>
      <c r="F1657" s="17" t="s">
        <v>3591</v>
      </c>
      <c r="AM1657" s="17" t="s">
        <v>10701</v>
      </c>
      <c r="AN1657" s="17">
        <v>40344</v>
      </c>
    </row>
    <row r="1658" spans="5:40">
      <c r="E1658" s="17" t="s">
        <v>3594</v>
      </c>
      <c r="F1658" s="17" t="s">
        <v>3593</v>
      </c>
      <c r="AM1658" s="17" t="s">
        <v>10702</v>
      </c>
      <c r="AN1658" s="17">
        <v>40345</v>
      </c>
    </row>
    <row r="1659" spans="5:40">
      <c r="E1659" s="17" t="s">
        <v>3596</v>
      </c>
      <c r="F1659" s="17" t="s">
        <v>3595</v>
      </c>
      <c r="AM1659" s="17" t="s">
        <v>10703</v>
      </c>
      <c r="AN1659" s="17">
        <v>40348</v>
      </c>
    </row>
    <row r="1660" spans="5:40">
      <c r="E1660" s="17" t="s">
        <v>3598</v>
      </c>
      <c r="F1660" s="17" t="s">
        <v>3597</v>
      </c>
      <c r="AM1660" s="17" t="s">
        <v>10704</v>
      </c>
      <c r="AN1660" s="17">
        <v>40349</v>
      </c>
    </row>
    <row r="1661" spans="5:40">
      <c r="E1661" s="17" t="s">
        <v>3600</v>
      </c>
      <c r="F1661" s="17" t="s">
        <v>3599</v>
      </c>
      <c r="AM1661" s="17" t="s">
        <v>10705</v>
      </c>
      <c r="AN1661" s="17">
        <v>40381</v>
      </c>
    </row>
    <row r="1662" spans="5:40">
      <c r="E1662" s="17" t="s">
        <v>3602</v>
      </c>
      <c r="F1662" s="17" t="s">
        <v>3601</v>
      </c>
      <c r="AM1662" s="17" t="s">
        <v>10706</v>
      </c>
      <c r="AN1662" s="17">
        <v>40382</v>
      </c>
    </row>
    <row r="1663" spans="5:40">
      <c r="E1663" s="17" t="s">
        <v>3604</v>
      </c>
      <c r="F1663" s="17" t="s">
        <v>3603</v>
      </c>
      <c r="AM1663" s="17" t="s">
        <v>10707</v>
      </c>
      <c r="AN1663" s="17">
        <v>40383</v>
      </c>
    </row>
    <row r="1664" spans="5:40">
      <c r="E1664" s="17" t="s">
        <v>3606</v>
      </c>
      <c r="F1664" s="17" t="s">
        <v>3605</v>
      </c>
      <c r="AM1664" s="17" t="s">
        <v>10708</v>
      </c>
      <c r="AN1664" s="17">
        <v>40384</v>
      </c>
    </row>
    <row r="1665" spans="5:40">
      <c r="E1665" s="17" t="s">
        <v>3608</v>
      </c>
      <c r="F1665" s="17" t="s">
        <v>3607</v>
      </c>
      <c r="AM1665" s="17" t="s">
        <v>10709</v>
      </c>
      <c r="AN1665" s="17">
        <v>40401</v>
      </c>
    </row>
    <row r="1666" spans="5:40">
      <c r="E1666" s="17" t="s">
        <v>3610</v>
      </c>
      <c r="F1666" s="17" t="s">
        <v>3609</v>
      </c>
      <c r="AM1666" s="17" t="s">
        <v>10710</v>
      </c>
      <c r="AN1666" s="17">
        <v>40402</v>
      </c>
    </row>
    <row r="1667" spans="5:40">
      <c r="E1667" s="17" t="s">
        <v>3612</v>
      </c>
      <c r="F1667" s="17" t="s">
        <v>3611</v>
      </c>
      <c r="AM1667" s="17" t="s">
        <v>10711</v>
      </c>
      <c r="AN1667" s="17">
        <v>40421</v>
      </c>
    </row>
    <row r="1668" spans="5:40">
      <c r="E1668" s="17" t="s">
        <v>3614</v>
      </c>
      <c r="F1668" s="17" t="s">
        <v>3613</v>
      </c>
      <c r="AM1668" s="17" t="s">
        <v>10712</v>
      </c>
      <c r="AN1668" s="17">
        <v>40447</v>
      </c>
    </row>
    <row r="1669" spans="5:40">
      <c r="E1669" s="17" t="s">
        <v>3616</v>
      </c>
      <c r="F1669" s="17" t="s">
        <v>3615</v>
      </c>
      <c r="AM1669" s="17" t="s">
        <v>10713</v>
      </c>
      <c r="AN1669" s="17">
        <v>40448</v>
      </c>
    </row>
    <row r="1670" spans="5:40">
      <c r="E1670" s="17" t="s">
        <v>3618</v>
      </c>
      <c r="F1670" s="17" t="s">
        <v>3617</v>
      </c>
      <c r="AM1670" s="17" t="s">
        <v>10714</v>
      </c>
      <c r="AN1670" s="17">
        <v>40503</v>
      </c>
    </row>
    <row r="1671" spans="5:40">
      <c r="E1671" s="17" t="s">
        <v>3620</v>
      </c>
      <c r="F1671" s="17" t="s">
        <v>3619</v>
      </c>
      <c r="AM1671" s="17" t="s">
        <v>10715</v>
      </c>
      <c r="AN1671" s="17">
        <v>40522</v>
      </c>
    </row>
    <row r="1672" spans="5:40">
      <c r="E1672" s="17" t="s">
        <v>3622</v>
      </c>
      <c r="F1672" s="17" t="s">
        <v>3621</v>
      </c>
      <c r="AM1672" s="17" t="s">
        <v>10716</v>
      </c>
      <c r="AN1672" s="17">
        <v>40544</v>
      </c>
    </row>
    <row r="1673" spans="5:40">
      <c r="E1673" s="17" t="s">
        <v>3624</v>
      </c>
      <c r="F1673" s="17" t="s">
        <v>3623</v>
      </c>
      <c r="AM1673" s="17" t="s">
        <v>10717</v>
      </c>
      <c r="AN1673" s="17">
        <v>40601</v>
      </c>
    </row>
    <row r="1674" spans="5:40">
      <c r="E1674" s="17" t="s">
        <v>3626</v>
      </c>
      <c r="F1674" s="17" t="s">
        <v>3625</v>
      </c>
      <c r="AM1674" s="17" t="s">
        <v>10718</v>
      </c>
      <c r="AN1674" s="17">
        <v>40602</v>
      </c>
    </row>
    <row r="1675" spans="5:40">
      <c r="E1675" s="17" t="s">
        <v>3628</v>
      </c>
      <c r="F1675" s="17" t="s">
        <v>3627</v>
      </c>
      <c r="AM1675" s="17" t="s">
        <v>10719</v>
      </c>
      <c r="AN1675" s="17">
        <v>40604</v>
      </c>
    </row>
    <row r="1676" spans="5:40">
      <c r="E1676" s="17" t="s">
        <v>3630</v>
      </c>
      <c r="F1676" s="17" t="s">
        <v>3629</v>
      </c>
      <c r="AM1676" s="17" t="s">
        <v>10720</v>
      </c>
      <c r="AN1676" s="17">
        <v>40605</v>
      </c>
    </row>
    <row r="1677" spans="5:40">
      <c r="E1677" s="17" t="s">
        <v>3632</v>
      </c>
      <c r="F1677" s="17" t="s">
        <v>3631</v>
      </c>
      <c r="AM1677" s="17" t="s">
        <v>10721</v>
      </c>
      <c r="AN1677" s="17">
        <v>40608</v>
      </c>
    </row>
    <row r="1678" spans="5:40">
      <c r="E1678" s="17" t="s">
        <v>3634</v>
      </c>
      <c r="F1678" s="17" t="s">
        <v>3633</v>
      </c>
      <c r="AM1678" s="17" t="s">
        <v>10722</v>
      </c>
      <c r="AN1678" s="17">
        <v>40609</v>
      </c>
    </row>
    <row r="1679" spans="5:40">
      <c r="E1679" s="17" t="s">
        <v>3636</v>
      </c>
      <c r="F1679" s="17" t="s">
        <v>3635</v>
      </c>
      <c r="AM1679" s="17" t="s">
        <v>10723</v>
      </c>
      <c r="AN1679" s="17">
        <v>40610</v>
      </c>
    </row>
    <row r="1680" spans="5:40">
      <c r="E1680" s="17" t="s">
        <v>3638</v>
      </c>
      <c r="F1680" s="17" t="s">
        <v>3637</v>
      </c>
      <c r="AM1680" s="17" t="s">
        <v>10724</v>
      </c>
      <c r="AN1680" s="17">
        <v>40621</v>
      </c>
    </row>
    <row r="1681" spans="5:40">
      <c r="E1681" s="17" t="s">
        <v>3640</v>
      </c>
      <c r="F1681" s="17" t="s">
        <v>3639</v>
      </c>
      <c r="AM1681" s="17" t="s">
        <v>10725</v>
      </c>
      <c r="AN1681" s="17">
        <v>40625</v>
      </c>
    </row>
    <row r="1682" spans="5:40">
      <c r="E1682" s="17" t="s">
        <v>3642</v>
      </c>
      <c r="F1682" s="17" t="s">
        <v>3641</v>
      </c>
      <c r="AM1682" s="17" t="s">
        <v>10726</v>
      </c>
      <c r="AN1682" s="17">
        <v>40642</v>
      </c>
    </row>
    <row r="1683" spans="5:40">
      <c r="E1683" s="17" t="s">
        <v>3644</v>
      </c>
      <c r="F1683" s="17" t="s">
        <v>3643</v>
      </c>
      <c r="AM1683" s="17" t="s">
        <v>10727</v>
      </c>
      <c r="AN1683" s="17">
        <v>40646</v>
      </c>
    </row>
    <row r="1684" spans="5:40">
      <c r="E1684" s="17" t="s">
        <v>3646</v>
      </c>
      <c r="F1684" s="17" t="s">
        <v>3645</v>
      </c>
      <c r="AM1684" s="17" t="s">
        <v>10728</v>
      </c>
      <c r="AN1684" s="17">
        <v>40647</v>
      </c>
    </row>
    <row r="1685" spans="5:40">
      <c r="E1685" s="17" t="s">
        <v>3648</v>
      </c>
      <c r="F1685" s="17" t="s">
        <v>3647</v>
      </c>
      <c r="AM1685" s="17" t="s">
        <v>10729</v>
      </c>
      <c r="AN1685" s="17">
        <v>41201</v>
      </c>
    </row>
    <row r="1686" spans="5:40">
      <c r="E1686" s="17" t="s">
        <v>3650</v>
      </c>
      <c r="F1686" s="17" t="s">
        <v>3649</v>
      </c>
      <c r="AM1686" s="17" t="s">
        <v>10730</v>
      </c>
      <c r="AN1686" s="17">
        <v>41202</v>
      </c>
    </row>
    <row r="1687" spans="5:40">
      <c r="E1687" s="17" t="s">
        <v>3652</v>
      </c>
      <c r="F1687" s="17" t="s">
        <v>3651</v>
      </c>
      <c r="AM1687" s="17" t="s">
        <v>10731</v>
      </c>
      <c r="AN1687" s="17">
        <v>41203</v>
      </c>
    </row>
    <row r="1688" spans="5:40">
      <c r="E1688" s="17" t="s">
        <v>3654</v>
      </c>
      <c r="F1688" s="17" t="s">
        <v>3653</v>
      </c>
      <c r="AM1688" s="17" t="s">
        <v>10732</v>
      </c>
      <c r="AN1688" s="17">
        <v>41204</v>
      </c>
    </row>
    <row r="1689" spans="5:40">
      <c r="E1689" s="17" t="s">
        <v>3656</v>
      </c>
      <c r="F1689" s="17" t="s">
        <v>3655</v>
      </c>
      <c r="AM1689" s="17" t="s">
        <v>10733</v>
      </c>
      <c r="AN1689" s="17">
        <v>41205</v>
      </c>
    </row>
    <row r="1690" spans="5:40">
      <c r="E1690" s="17" t="s">
        <v>3658</v>
      </c>
      <c r="F1690" s="17" t="s">
        <v>3657</v>
      </c>
      <c r="AM1690" s="17" t="s">
        <v>10734</v>
      </c>
      <c r="AN1690" s="17">
        <v>41206</v>
      </c>
    </row>
    <row r="1691" spans="5:40">
      <c r="E1691" s="17" t="s">
        <v>3660</v>
      </c>
      <c r="F1691" s="17" t="s">
        <v>3659</v>
      </c>
      <c r="AM1691" s="17" t="s">
        <v>10735</v>
      </c>
      <c r="AN1691" s="17">
        <v>41207</v>
      </c>
    </row>
    <row r="1692" spans="5:40">
      <c r="E1692" s="17" t="s">
        <v>3662</v>
      </c>
      <c r="F1692" s="17" t="s">
        <v>3661</v>
      </c>
      <c r="AM1692" s="17" t="s">
        <v>10736</v>
      </c>
      <c r="AN1692" s="17">
        <v>41208</v>
      </c>
    </row>
    <row r="1693" spans="5:40">
      <c r="E1693" s="17" t="s">
        <v>3664</v>
      </c>
      <c r="F1693" s="17" t="s">
        <v>3663</v>
      </c>
      <c r="AM1693" s="17" t="s">
        <v>10737</v>
      </c>
      <c r="AN1693" s="17">
        <v>41209</v>
      </c>
    </row>
    <row r="1694" spans="5:40">
      <c r="E1694" s="17" t="s">
        <v>3666</v>
      </c>
      <c r="F1694" s="17" t="s">
        <v>3665</v>
      </c>
      <c r="AM1694" s="17" t="s">
        <v>10738</v>
      </c>
      <c r="AN1694" s="17">
        <v>41210</v>
      </c>
    </row>
    <row r="1695" spans="5:40">
      <c r="E1695" s="17" t="s">
        <v>3668</v>
      </c>
      <c r="F1695" s="17" t="s">
        <v>3667</v>
      </c>
      <c r="AM1695" s="17" t="s">
        <v>10739</v>
      </c>
      <c r="AN1695" s="17">
        <v>41327</v>
      </c>
    </row>
    <row r="1696" spans="5:40">
      <c r="E1696" s="17" t="s">
        <v>3670</v>
      </c>
      <c r="F1696" s="17" t="s">
        <v>3669</v>
      </c>
      <c r="AM1696" s="17" t="s">
        <v>10740</v>
      </c>
      <c r="AN1696" s="17">
        <v>41341</v>
      </c>
    </row>
    <row r="1697" spans="5:40">
      <c r="E1697" s="17" t="s">
        <v>3672</v>
      </c>
      <c r="F1697" s="17" t="s">
        <v>3671</v>
      </c>
      <c r="AM1697" s="17" t="s">
        <v>10741</v>
      </c>
      <c r="AN1697" s="17">
        <v>41345</v>
      </c>
    </row>
    <row r="1698" spans="5:40">
      <c r="E1698" s="17" t="s">
        <v>3674</v>
      </c>
      <c r="F1698" s="17" t="s">
        <v>3673</v>
      </c>
      <c r="AM1698" s="17" t="s">
        <v>10742</v>
      </c>
      <c r="AN1698" s="17">
        <v>41346</v>
      </c>
    </row>
    <row r="1699" spans="5:40">
      <c r="E1699" s="17" t="s">
        <v>3676</v>
      </c>
      <c r="F1699" s="17" t="s">
        <v>3675</v>
      </c>
      <c r="AM1699" s="17" t="s">
        <v>10743</v>
      </c>
      <c r="AN1699" s="17">
        <v>41387</v>
      </c>
    </row>
    <row r="1700" spans="5:40">
      <c r="E1700" s="17" t="s">
        <v>3678</v>
      </c>
      <c r="F1700" s="17" t="s">
        <v>3677</v>
      </c>
      <c r="AM1700" s="17" t="s">
        <v>10744</v>
      </c>
      <c r="AN1700" s="17">
        <v>41401</v>
      </c>
    </row>
    <row r="1701" spans="5:40">
      <c r="E1701" s="17" t="s">
        <v>3680</v>
      </c>
      <c r="F1701" s="17" t="s">
        <v>3679</v>
      </c>
      <c r="AM1701" s="17" t="s">
        <v>10745</v>
      </c>
      <c r="AN1701" s="17">
        <v>41423</v>
      </c>
    </row>
    <row r="1702" spans="5:40">
      <c r="E1702" s="17" t="s">
        <v>3682</v>
      </c>
      <c r="F1702" s="17" t="s">
        <v>3681</v>
      </c>
      <c r="AM1702" s="17" t="s">
        <v>10746</v>
      </c>
      <c r="AN1702" s="17">
        <v>41424</v>
      </c>
    </row>
    <row r="1703" spans="5:40">
      <c r="E1703" s="17" t="s">
        <v>3684</v>
      </c>
      <c r="F1703" s="17" t="s">
        <v>3683</v>
      </c>
      <c r="AM1703" s="17" t="s">
        <v>10747</v>
      </c>
      <c r="AN1703" s="17">
        <v>41425</v>
      </c>
    </row>
    <row r="1704" spans="5:40">
      <c r="E1704" s="17" t="s">
        <v>3686</v>
      </c>
      <c r="F1704" s="17" t="s">
        <v>3685</v>
      </c>
      <c r="AM1704" s="17" t="s">
        <v>10748</v>
      </c>
      <c r="AN1704" s="17">
        <v>41441</v>
      </c>
    </row>
    <row r="1705" spans="5:40">
      <c r="E1705" s="17" t="s">
        <v>3688</v>
      </c>
      <c r="F1705" s="17" t="s">
        <v>3687</v>
      </c>
      <c r="AM1705" s="17" t="s">
        <v>10749</v>
      </c>
      <c r="AN1705" s="17">
        <v>42201</v>
      </c>
    </row>
    <row r="1706" spans="5:40">
      <c r="E1706" s="17" t="s">
        <v>3690</v>
      </c>
      <c r="F1706" s="17" t="s">
        <v>3689</v>
      </c>
      <c r="AM1706" s="17" t="s">
        <v>10750</v>
      </c>
      <c r="AN1706" s="17">
        <v>42202</v>
      </c>
    </row>
    <row r="1707" spans="5:40">
      <c r="E1707" s="17" t="s">
        <v>3692</v>
      </c>
      <c r="F1707" s="17" t="s">
        <v>3691</v>
      </c>
      <c r="AM1707" s="17" t="s">
        <v>10751</v>
      </c>
      <c r="AN1707" s="17">
        <v>42203</v>
      </c>
    </row>
    <row r="1708" spans="5:40">
      <c r="E1708" s="17" t="s">
        <v>3694</v>
      </c>
      <c r="F1708" s="17" t="s">
        <v>3693</v>
      </c>
      <c r="AM1708" s="17" t="s">
        <v>10752</v>
      </c>
      <c r="AN1708" s="17">
        <v>42204</v>
      </c>
    </row>
    <row r="1709" spans="5:40">
      <c r="E1709" s="17" t="s">
        <v>3696</v>
      </c>
      <c r="F1709" s="17" t="s">
        <v>3695</v>
      </c>
      <c r="AM1709" s="17" t="s">
        <v>10753</v>
      </c>
      <c r="AN1709" s="17">
        <v>42205</v>
      </c>
    </row>
    <row r="1710" spans="5:40">
      <c r="E1710" s="17" t="s">
        <v>3698</v>
      </c>
      <c r="F1710" s="17" t="s">
        <v>3697</v>
      </c>
      <c r="AM1710" s="17" t="s">
        <v>10754</v>
      </c>
      <c r="AN1710" s="17">
        <v>42207</v>
      </c>
    </row>
    <row r="1711" spans="5:40">
      <c r="E1711" s="17" t="s">
        <v>3700</v>
      </c>
      <c r="F1711" s="17" t="s">
        <v>3699</v>
      </c>
      <c r="AM1711" s="17" t="s">
        <v>10755</v>
      </c>
      <c r="AN1711" s="17">
        <v>42208</v>
      </c>
    </row>
    <row r="1712" spans="5:40">
      <c r="E1712" s="17" t="s">
        <v>3702</v>
      </c>
      <c r="F1712" s="17" t="s">
        <v>3701</v>
      </c>
      <c r="AM1712" s="17" t="s">
        <v>10756</v>
      </c>
      <c r="AN1712" s="17">
        <v>42209</v>
      </c>
    </row>
    <row r="1713" spans="5:40">
      <c r="E1713" s="17" t="s">
        <v>3704</v>
      </c>
      <c r="F1713" s="17" t="s">
        <v>3703</v>
      </c>
      <c r="AM1713" s="17" t="s">
        <v>10757</v>
      </c>
      <c r="AN1713" s="17">
        <v>42210</v>
      </c>
    </row>
    <row r="1714" spans="5:40">
      <c r="E1714" s="17" t="s">
        <v>3706</v>
      </c>
      <c r="F1714" s="17" t="s">
        <v>3705</v>
      </c>
      <c r="AM1714" s="17" t="s">
        <v>10758</v>
      </c>
      <c r="AN1714" s="17">
        <v>42211</v>
      </c>
    </row>
    <row r="1715" spans="5:40">
      <c r="E1715" s="17" t="s">
        <v>3708</v>
      </c>
      <c r="F1715" s="17" t="s">
        <v>3707</v>
      </c>
      <c r="AM1715" s="17" t="s">
        <v>10759</v>
      </c>
      <c r="AN1715" s="17">
        <v>42212</v>
      </c>
    </row>
    <row r="1716" spans="5:40">
      <c r="E1716" s="17" t="s">
        <v>3710</v>
      </c>
      <c r="F1716" s="17" t="s">
        <v>3709</v>
      </c>
      <c r="AM1716" s="17" t="s">
        <v>10760</v>
      </c>
      <c r="AN1716" s="17">
        <v>42213</v>
      </c>
    </row>
    <row r="1717" spans="5:40">
      <c r="E1717" s="17" t="s">
        <v>3712</v>
      </c>
      <c r="F1717" s="17" t="s">
        <v>3711</v>
      </c>
      <c r="AM1717" s="17" t="s">
        <v>10761</v>
      </c>
      <c r="AN1717" s="17">
        <v>42214</v>
      </c>
    </row>
    <row r="1718" spans="5:40">
      <c r="E1718" s="17" t="s">
        <v>3714</v>
      </c>
      <c r="F1718" s="17" t="s">
        <v>3713</v>
      </c>
      <c r="AM1718" s="17" t="s">
        <v>10762</v>
      </c>
      <c r="AN1718" s="17">
        <v>42307</v>
      </c>
    </row>
    <row r="1719" spans="5:40">
      <c r="E1719" s="17" t="s">
        <v>3716</v>
      </c>
      <c r="F1719" s="17" t="s">
        <v>3715</v>
      </c>
      <c r="AM1719" s="17" t="s">
        <v>10763</v>
      </c>
      <c r="AN1719" s="17">
        <v>42308</v>
      </c>
    </row>
    <row r="1720" spans="5:40">
      <c r="E1720" s="17" t="s">
        <v>3718</v>
      </c>
      <c r="F1720" s="17" t="s">
        <v>3717</v>
      </c>
      <c r="AM1720" s="17" t="s">
        <v>10764</v>
      </c>
      <c r="AN1720" s="17">
        <v>42321</v>
      </c>
    </row>
    <row r="1721" spans="5:40">
      <c r="E1721" s="17" t="s">
        <v>3720</v>
      </c>
      <c r="F1721" s="17" t="s">
        <v>3719</v>
      </c>
      <c r="AM1721" s="17" t="s">
        <v>10765</v>
      </c>
      <c r="AN1721" s="17">
        <v>42322</v>
      </c>
    </row>
    <row r="1722" spans="5:40">
      <c r="E1722" s="17" t="s">
        <v>3722</v>
      </c>
      <c r="F1722" s="17" t="s">
        <v>3721</v>
      </c>
      <c r="AM1722" s="17" t="s">
        <v>10766</v>
      </c>
      <c r="AN1722" s="17">
        <v>42323</v>
      </c>
    </row>
    <row r="1723" spans="5:40">
      <c r="E1723" s="17" t="s">
        <v>3724</v>
      </c>
      <c r="F1723" s="17" t="s">
        <v>3723</v>
      </c>
      <c r="AM1723" s="17" t="s">
        <v>10767</v>
      </c>
      <c r="AN1723" s="17">
        <v>42383</v>
      </c>
    </row>
    <row r="1724" spans="5:40">
      <c r="E1724" s="17" t="s">
        <v>3726</v>
      </c>
      <c r="F1724" s="17" t="s">
        <v>3725</v>
      </c>
      <c r="AM1724" s="17" t="s">
        <v>10768</v>
      </c>
      <c r="AN1724" s="17">
        <v>42391</v>
      </c>
    </row>
    <row r="1725" spans="5:40">
      <c r="E1725" s="17" t="s">
        <v>3728</v>
      </c>
      <c r="F1725" s="17" t="s">
        <v>3727</v>
      </c>
      <c r="AM1725" s="17" t="s">
        <v>10769</v>
      </c>
      <c r="AN1725" s="17">
        <v>42411</v>
      </c>
    </row>
    <row r="1726" spans="5:40">
      <c r="E1726" s="17" t="s">
        <v>3730</v>
      </c>
      <c r="F1726" s="17" t="s">
        <v>3729</v>
      </c>
      <c r="AM1726" s="17" t="s">
        <v>10770</v>
      </c>
      <c r="AN1726" s="17">
        <v>43101</v>
      </c>
    </row>
    <row r="1727" spans="5:40">
      <c r="E1727" s="17" t="s">
        <v>3732</v>
      </c>
      <c r="F1727" s="17" t="s">
        <v>3731</v>
      </c>
      <c r="AM1727" s="17" t="s">
        <v>10771</v>
      </c>
      <c r="AN1727" s="17">
        <v>43102</v>
      </c>
    </row>
    <row r="1728" spans="5:40">
      <c r="E1728" s="17" t="s">
        <v>3734</v>
      </c>
      <c r="F1728" s="17" t="s">
        <v>3733</v>
      </c>
      <c r="AM1728" s="17" t="s">
        <v>10772</v>
      </c>
      <c r="AN1728" s="17">
        <v>43103</v>
      </c>
    </row>
    <row r="1729" spans="5:40">
      <c r="E1729" s="17" t="s">
        <v>3736</v>
      </c>
      <c r="F1729" s="17" t="s">
        <v>3735</v>
      </c>
      <c r="AM1729" s="17" t="s">
        <v>10773</v>
      </c>
      <c r="AN1729" s="17">
        <v>43104</v>
      </c>
    </row>
    <row r="1730" spans="5:40">
      <c r="E1730" s="17" t="s">
        <v>3738</v>
      </c>
      <c r="F1730" s="17" t="s">
        <v>3737</v>
      </c>
      <c r="AM1730" s="17" t="s">
        <v>10774</v>
      </c>
      <c r="AN1730" s="17">
        <v>43105</v>
      </c>
    </row>
    <row r="1731" spans="5:40">
      <c r="E1731" s="17" t="s">
        <v>3740</v>
      </c>
      <c r="F1731" s="17" t="s">
        <v>3739</v>
      </c>
      <c r="AM1731" s="17" t="s">
        <v>10775</v>
      </c>
      <c r="AN1731" s="17">
        <v>43202</v>
      </c>
    </row>
    <row r="1732" spans="5:40">
      <c r="E1732" s="17" t="s">
        <v>3742</v>
      </c>
      <c r="F1732" s="17" t="s">
        <v>3741</v>
      </c>
      <c r="AM1732" s="17" t="s">
        <v>10776</v>
      </c>
      <c r="AN1732" s="17">
        <v>43203</v>
      </c>
    </row>
    <row r="1733" spans="5:40">
      <c r="E1733" s="17" t="s">
        <v>3744</v>
      </c>
      <c r="F1733" s="17" t="s">
        <v>3743</v>
      </c>
      <c r="AM1733" s="17" t="s">
        <v>10777</v>
      </c>
      <c r="AN1733" s="17">
        <v>43204</v>
      </c>
    </row>
    <row r="1734" spans="5:40">
      <c r="E1734" s="17" t="s">
        <v>3746</v>
      </c>
      <c r="F1734" s="17" t="s">
        <v>3745</v>
      </c>
      <c r="AM1734" s="17" t="s">
        <v>10778</v>
      </c>
      <c r="AN1734" s="17">
        <v>43205</v>
      </c>
    </row>
    <row r="1735" spans="5:40">
      <c r="E1735" s="17" t="s">
        <v>3748</v>
      </c>
      <c r="F1735" s="17" t="s">
        <v>3747</v>
      </c>
      <c r="AM1735" s="17" t="s">
        <v>10779</v>
      </c>
      <c r="AN1735" s="17">
        <v>43206</v>
      </c>
    </row>
    <row r="1736" spans="5:40">
      <c r="E1736" s="17" t="s">
        <v>3750</v>
      </c>
      <c r="F1736" s="17" t="s">
        <v>3749</v>
      </c>
      <c r="AM1736" s="17" t="s">
        <v>10780</v>
      </c>
      <c r="AN1736" s="17">
        <v>43208</v>
      </c>
    </row>
    <row r="1737" spans="5:40">
      <c r="E1737" s="17" t="s">
        <v>3752</v>
      </c>
      <c r="F1737" s="17" t="s">
        <v>3751</v>
      </c>
      <c r="AM1737" s="17" t="s">
        <v>10781</v>
      </c>
      <c r="AN1737" s="17">
        <v>43210</v>
      </c>
    </row>
    <row r="1738" spans="5:40">
      <c r="E1738" s="17" t="s">
        <v>3754</v>
      </c>
      <c r="F1738" s="17" t="s">
        <v>3753</v>
      </c>
      <c r="AM1738" s="17" t="s">
        <v>10782</v>
      </c>
      <c r="AN1738" s="17">
        <v>43211</v>
      </c>
    </row>
    <row r="1739" spans="5:40">
      <c r="E1739" s="17" t="s">
        <v>3756</v>
      </c>
      <c r="F1739" s="17" t="s">
        <v>3755</v>
      </c>
      <c r="AM1739" s="17" t="s">
        <v>10783</v>
      </c>
      <c r="AN1739" s="17">
        <v>43212</v>
      </c>
    </row>
    <row r="1740" spans="5:40">
      <c r="E1740" s="17" t="s">
        <v>3758</v>
      </c>
      <c r="F1740" s="17" t="s">
        <v>3757</v>
      </c>
      <c r="AM1740" s="17" t="s">
        <v>10784</v>
      </c>
      <c r="AN1740" s="17">
        <v>43213</v>
      </c>
    </row>
    <row r="1741" spans="5:40">
      <c r="E1741" s="17" t="s">
        <v>3760</v>
      </c>
      <c r="F1741" s="17" t="s">
        <v>3759</v>
      </c>
      <c r="AM1741" s="17" t="s">
        <v>10785</v>
      </c>
      <c r="AN1741" s="17">
        <v>43214</v>
      </c>
    </row>
    <row r="1742" spans="5:40">
      <c r="E1742" s="17" t="s">
        <v>3762</v>
      </c>
      <c r="F1742" s="17" t="s">
        <v>3761</v>
      </c>
      <c r="AM1742" s="17" t="s">
        <v>10786</v>
      </c>
      <c r="AN1742" s="17">
        <v>43215</v>
      </c>
    </row>
    <row r="1743" spans="5:40">
      <c r="E1743" s="17" t="s">
        <v>3764</v>
      </c>
      <c r="F1743" s="17" t="s">
        <v>3763</v>
      </c>
      <c r="AM1743" s="17" t="s">
        <v>10787</v>
      </c>
      <c r="AN1743" s="17">
        <v>43216</v>
      </c>
    </row>
    <row r="1744" spans="5:40">
      <c r="E1744" s="17" t="s">
        <v>3766</v>
      </c>
      <c r="F1744" s="17" t="s">
        <v>3765</v>
      </c>
      <c r="AM1744" s="17" t="s">
        <v>10788</v>
      </c>
      <c r="AN1744" s="17">
        <v>43348</v>
      </c>
    </row>
    <row r="1745" spans="5:40">
      <c r="E1745" s="17" t="s">
        <v>3768</v>
      </c>
      <c r="F1745" s="17" t="s">
        <v>3767</v>
      </c>
      <c r="AM1745" s="17" t="s">
        <v>10789</v>
      </c>
      <c r="AN1745" s="17">
        <v>43364</v>
      </c>
    </row>
    <row r="1746" spans="5:40">
      <c r="E1746" s="17" t="s">
        <v>3770</v>
      </c>
      <c r="F1746" s="17" t="s">
        <v>3769</v>
      </c>
      <c r="AM1746" s="17" t="s">
        <v>10790</v>
      </c>
      <c r="AN1746" s="17">
        <v>43367</v>
      </c>
    </row>
    <row r="1747" spans="5:40">
      <c r="E1747" s="17" t="s">
        <v>3772</v>
      </c>
      <c r="F1747" s="17" t="s">
        <v>3771</v>
      </c>
      <c r="AM1747" s="17" t="s">
        <v>10791</v>
      </c>
      <c r="AN1747" s="17">
        <v>43368</v>
      </c>
    </row>
    <row r="1748" spans="5:40">
      <c r="E1748" s="17" t="s">
        <v>3774</v>
      </c>
      <c r="F1748" s="17" t="s">
        <v>3773</v>
      </c>
      <c r="AM1748" s="17" t="s">
        <v>10792</v>
      </c>
      <c r="AN1748" s="17">
        <v>43369</v>
      </c>
    </row>
    <row r="1749" spans="5:40">
      <c r="E1749" s="17" t="s">
        <v>3776</v>
      </c>
      <c r="F1749" s="17" t="s">
        <v>3775</v>
      </c>
      <c r="AM1749" s="17" t="s">
        <v>10793</v>
      </c>
      <c r="AN1749" s="17">
        <v>43403</v>
      </c>
    </row>
    <row r="1750" spans="5:40">
      <c r="E1750" s="17" t="s">
        <v>3778</v>
      </c>
      <c r="F1750" s="17" t="s">
        <v>3777</v>
      </c>
      <c r="AM1750" s="17" t="s">
        <v>10794</v>
      </c>
      <c r="AN1750" s="17">
        <v>43404</v>
      </c>
    </row>
    <row r="1751" spans="5:40">
      <c r="E1751" s="17" t="s">
        <v>3780</v>
      </c>
      <c r="F1751" s="17" t="s">
        <v>3779</v>
      </c>
      <c r="AM1751" s="17" t="s">
        <v>10795</v>
      </c>
      <c r="AN1751" s="17">
        <v>43423</v>
      </c>
    </row>
    <row r="1752" spans="5:40">
      <c r="E1752" s="17" t="s">
        <v>3782</v>
      </c>
      <c r="F1752" s="17" t="s">
        <v>3781</v>
      </c>
      <c r="AM1752" s="17" t="s">
        <v>10796</v>
      </c>
      <c r="AN1752" s="17">
        <v>43424</v>
      </c>
    </row>
    <row r="1753" spans="5:40">
      <c r="E1753" s="17" t="s">
        <v>3784</v>
      </c>
      <c r="F1753" s="17" t="s">
        <v>3783</v>
      </c>
      <c r="AM1753" s="17" t="s">
        <v>10797</v>
      </c>
      <c r="AN1753" s="17">
        <v>43425</v>
      </c>
    </row>
    <row r="1754" spans="5:40">
      <c r="E1754" s="17" t="s">
        <v>3786</v>
      </c>
      <c r="F1754" s="17" t="s">
        <v>3785</v>
      </c>
      <c r="AM1754" s="17" t="s">
        <v>10798</v>
      </c>
      <c r="AN1754" s="17">
        <v>43428</v>
      </c>
    </row>
    <row r="1755" spans="5:40">
      <c r="E1755" s="17" t="s">
        <v>3788</v>
      </c>
      <c r="F1755" s="17" t="s">
        <v>3787</v>
      </c>
      <c r="AM1755" s="17" t="s">
        <v>10799</v>
      </c>
      <c r="AN1755" s="17">
        <v>43432</v>
      </c>
    </row>
    <row r="1756" spans="5:40">
      <c r="E1756" s="17" t="s">
        <v>3790</v>
      </c>
      <c r="F1756" s="17" t="s">
        <v>3789</v>
      </c>
      <c r="AM1756" s="17" t="s">
        <v>10800</v>
      </c>
      <c r="AN1756" s="17">
        <v>43433</v>
      </c>
    </row>
    <row r="1757" spans="5:40">
      <c r="E1757" s="17" t="s">
        <v>3792</v>
      </c>
      <c r="F1757" s="17" t="s">
        <v>3791</v>
      </c>
      <c r="AM1757" s="17" t="s">
        <v>10801</v>
      </c>
      <c r="AN1757" s="17">
        <v>43441</v>
      </c>
    </row>
    <row r="1758" spans="5:40">
      <c r="E1758" s="17" t="s">
        <v>3794</v>
      </c>
      <c r="F1758" s="17" t="s">
        <v>3793</v>
      </c>
      <c r="AM1758" s="17" t="s">
        <v>10802</v>
      </c>
      <c r="AN1758" s="17">
        <v>43442</v>
      </c>
    </row>
    <row r="1759" spans="5:40">
      <c r="E1759" s="17" t="s">
        <v>3796</v>
      </c>
      <c r="F1759" s="17" t="s">
        <v>3795</v>
      </c>
      <c r="AM1759" s="17" t="s">
        <v>10803</v>
      </c>
      <c r="AN1759" s="17">
        <v>43443</v>
      </c>
    </row>
    <row r="1760" spans="5:40">
      <c r="E1760" s="17" t="s">
        <v>3798</v>
      </c>
      <c r="F1760" s="17" t="s">
        <v>3797</v>
      </c>
      <c r="AM1760" s="17" t="s">
        <v>10804</v>
      </c>
      <c r="AN1760" s="17">
        <v>43444</v>
      </c>
    </row>
    <row r="1761" spans="5:40">
      <c r="E1761" s="17" t="s">
        <v>3800</v>
      </c>
      <c r="F1761" s="17" t="s">
        <v>3799</v>
      </c>
      <c r="AM1761" s="17" t="s">
        <v>10805</v>
      </c>
      <c r="AN1761" s="17">
        <v>43447</v>
      </c>
    </row>
    <row r="1762" spans="5:40">
      <c r="E1762" s="17" t="s">
        <v>3802</v>
      </c>
      <c r="F1762" s="17" t="s">
        <v>3801</v>
      </c>
      <c r="AM1762" s="17" t="s">
        <v>10806</v>
      </c>
      <c r="AN1762" s="17">
        <v>43468</v>
      </c>
    </row>
    <row r="1763" spans="5:40">
      <c r="E1763" s="17" t="s">
        <v>3804</v>
      </c>
      <c r="F1763" s="17" t="s">
        <v>3803</v>
      </c>
      <c r="AM1763" s="17" t="s">
        <v>10807</v>
      </c>
      <c r="AN1763" s="17">
        <v>43482</v>
      </c>
    </row>
    <row r="1764" spans="5:40">
      <c r="E1764" s="17" t="s">
        <v>3806</v>
      </c>
      <c r="F1764" s="17" t="s">
        <v>3805</v>
      </c>
      <c r="AM1764" s="17" t="s">
        <v>10808</v>
      </c>
      <c r="AN1764" s="17">
        <v>43484</v>
      </c>
    </row>
    <row r="1765" spans="5:40">
      <c r="E1765" s="17" t="s">
        <v>3808</v>
      </c>
      <c r="F1765" s="17" t="s">
        <v>3807</v>
      </c>
      <c r="AM1765" s="17" t="s">
        <v>10809</v>
      </c>
      <c r="AN1765" s="17">
        <v>43501</v>
      </c>
    </row>
    <row r="1766" spans="5:40">
      <c r="E1766" s="17" t="s">
        <v>3810</v>
      </c>
      <c r="F1766" s="17" t="s">
        <v>3809</v>
      </c>
      <c r="AM1766" s="17" t="s">
        <v>10810</v>
      </c>
      <c r="AN1766" s="17">
        <v>43505</v>
      </c>
    </row>
    <row r="1767" spans="5:40">
      <c r="E1767" s="17" t="s">
        <v>3812</v>
      </c>
      <c r="F1767" s="17" t="s">
        <v>3811</v>
      </c>
      <c r="AM1767" s="17" t="s">
        <v>10811</v>
      </c>
      <c r="AN1767" s="17">
        <v>43506</v>
      </c>
    </row>
    <row r="1768" spans="5:40">
      <c r="E1768" s="17" t="s">
        <v>3814</v>
      </c>
      <c r="F1768" s="17" t="s">
        <v>3813</v>
      </c>
      <c r="AM1768" s="17" t="s">
        <v>10812</v>
      </c>
      <c r="AN1768" s="17">
        <v>43507</v>
      </c>
    </row>
    <row r="1769" spans="5:40">
      <c r="E1769" s="17" t="s">
        <v>3816</v>
      </c>
      <c r="F1769" s="17" t="s">
        <v>3815</v>
      </c>
      <c r="AM1769" s="17" t="s">
        <v>10813</v>
      </c>
      <c r="AN1769" s="17">
        <v>43510</v>
      </c>
    </row>
    <row r="1770" spans="5:40">
      <c r="E1770" s="17" t="s">
        <v>3818</v>
      </c>
      <c r="F1770" s="17" t="s">
        <v>3817</v>
      </c>
      <c r="AM1770" s="17" t="s">
        <v>10814</v>
      </c>
      <c r="AN1770" s="17">
        <v>43511</v>
      </c>
    </row>
    <row r="1771" spans="5:40">
      <c r="E1771" s="17" t="s">
        <v>3820</v>
      </c>
      <c r="F1771" s="17" t="s">
        <v>3819</v>
      </c>
      <c r="AM1771" s="17" t="s">
        <v>10815</v>
      </c>
      <c r="AN1771" s="17">
        <v>43512</v>
      </c>
    </row>
    <row r="1772" spans="5:40">
      <c r="E1772" s="17" t="s">
        <v>3822</v>
      </c>
      <c r="F1772" s="17" t="s">
        <v>3821</v>
      </c>
      <c r="AM1772" s="17" t="s">
        <v>10816</v>
      </c>
      <c r="AN1772" s="17">
        <v>43513</v>
      </c>
    </row>
    <row r="1773" spans="5:40">
      <c r="E1773" s="17" t="s">
        <v>3824</v>
      </c>
      <c r="F1773" s="17" t="s">
        <v>3823</v>
      </c>
      <c r="AM1773" s="17" t="s">
        <v>10817</v>
      </c>
      <c r="AN1773" s="17">
        <v>43514</v>
      </c>
    </row>
    <row r="1774" spans="5:40">
      <c r="E1774" s="17" t="s">
        <v>3826</v>
      </c>
      <c r="F1774" s="17" t="s">
        <v>3825</v>
      </c>
      <c r="AM1774" s="17" t="s">
        <v>10818</v>
      </c>
      <c r="AN1774" s="17">
        <v>43531</v>
      </c>
    </row>
    <row r="1775" spans="5:40">
      <c r="E1775" s="17" t="s">
        <v>3828</v>
      </c>
      <c r="F1775" s="17" t="s">
        <v>3827</v>
      </c>
      <c r="AM1775" s="17" t="s">
        <v>10819</v>
      </c>
      <c r="AN1775" s="17">
        <v>44201</v>
      </c>
    </row>
    <row r="1776" spans="5:40">
      <c r="E1776" s="17" t="s">
        <v>3830</v>
      </c>
      <c r="F1776" s="17" t="s">
        <v>3829</v>
      </c>
      <c r="AM1776" s="17" t="s">
        <v>10820</v>
      </c>
      <c r="AN1776" s="17">
        <v>44202</v>
      </c>
    </row>
    <row r="1777" spans="5:40">
      <c r="E1777" s="17" t="s">
        <v>3832</v>
      </c>
      <c r="F1777" s="17" t="s">
        <v>3831</v>
      </c>
      <c r="AM1777" s="17" t="s">
        <v>10821</v>
      </c>
      <c r="AN1777" s="17">
        <v>44203</v>
      </c>
    </row>
    <row r="1778" spans="5:40">
      <c r="E1778" s="17" t="s">
        <v>3834</v>
      </c>
      <c r="F1778" s="17" t="s">
        <v>3833</v>
      </c>
      <c r="AM1778" s="17" t="s">
        <v>10822</v>
      </c>
      <c r="AN1778" s="17">
        <v>44204</v>
      </c>
    </row>
    <row r="1779" spans="5:40">
      <c r="E1779" s="17" t="s">
        <v>3836</v>
      </c>
      <c r="F1779" s="17" t="s">
        <v>3835</v>
      </c>
      <c r="AM1779" s="17" t="s">
        <v>10823</v>
      </c>
      <c r="AN1779" s="17">
        <v>44205</v>
      </c>
    </row>
    <row r="1780" spans="5:40">
      <c r="E1780" s="17" t="s">
        <v>3838</v>
      </c>
      <c r="F1780" s="17" t="s">
        <v>3837</v>
      </c>
      <c r="AM1780" s="17" t="s">
        <v>10824</v>
      </c>
      <c r="AN1780" s="17">
        <v>44206</v>
      </c>
    </row>
    <row r="1781" spans="5:40">
      <c r="E1781" s="17" t="s">
        <v>3840</v>
      </c>
      <c r="F1781" s="17" t="s">
        <v>3839</v>
      </c>
      <c r="AM1781" s="17" t="s">
        <v>10825</v>
      </c>
      <c r="AN1781" s="17">
        <v>44207</v>
      </c>
    </row>
    <row r="1782" spans="5:40">
      <c r="E1782" s="17" t="s">
        <v>3842</v>
      </c>
      <c r="F1782" s="17" t="s">
        <v>3841</v>
      </c>
      <c r="AM1782" s="17" t="s">
        <v>10826</v>
      </c>
      <c r="AN1782" s="17">
        <v>44208</v>
      </c>
    </row>
    <row r="1783" spans="5:40">
      <c r="E1783" s="17" t="s">
        <v>3844</v>
      </c>
      <c r="F1783" s="17" t="s">
        <v>3843</v>
      </c>
      <c r="AM1783" s="17" t="s">
        <v>10827</v>
      </c>
      <c r="AN1783" s="17">
        <v>44209</v>
      </c>
    </row>
    <row r="1784" spans="5:40">
      <c r="E1784" s="17" t="s">
        <v>3846</v>
      </c>
      <c r="F1784" s="17" t="s">
        <v>3845</v>
      </c>
      <c r="AM1784" s="17" t="s">
        <v>10828</v>
      </c>
      <c r="AN1784" s="17">
        <v>44210</v>
      </c>
    </row>
    <row r="1785" spans="5:40">
      <c r="E1785" s="17" t="s">
        <v>3848</v>
      </c>
      <c r="F1785" s="17" t="s">
        <v>3847</v>
      </c>
      <c r="AM1785" s="17" t="s">
        <v>10829</v>
      </c>
      <c r="AN1785" s="17">
        <v>44211</v>
      </c>
    </row>
    <row r="1786" spans="5:40">
      <c r="E1786" s="17" t="s">
        <v>3850</v>
      </c>
      <c r="F1786" s="17" t="s">
        <v>3849</v>
      </c>
      <c r="AM1786" s="17" t="s">
        <v>10830</v>
      </c>
      <c r="AN1786" s="17">
        <v>44212</v>
      </c>
    </row>
    <row r="1787" spans="5:40">
      <c r="E1787" s="17" t="s">
        <v>3852</v>
      </c>
      <c r="F1787" s="17" t="s">
        <v>3851</v>
      </c>
      <c r="AM1787" s="17" t="s">
        <v>10831</v>
      </c>
      <c r="AN1787" s="17">
        <v>44213</v>
      </c>
    </row>
    <row r="1788" spans="5:40">
      <c r="E1788" s="17" t="s">
        <v>3854</v>
      </c>
      <c r="F1788" s="17" t="s">
        <v>3853</v>
      </c>
      <c r="AM1788" s="17" t="s">
        <v>10832</v>
      </c>
      <c r="AN1788" s="17">
        <v>44214</v>
      </c>
    </row>
    <row r="1789" spans="5:40">
      <c r="E1789" s="17" t="s">
        <v>3856</v>
      </c>
      <c r="F1789" s="17" t="s">
        <v>3855</v>
      </c>
      <c r="AM1789" s="17" t="s">
        <v>10833</v>
      </c>
      <c r="AN1789" s="17">
        <v>44322</v>
      </c>
    </row>
    <row r="1790" spans="5:40">
      <c r="E1790" s="17" t="s">
        <v>3858</v>
      </c>
      <c r="F1790" s="17" t="s">
        <v>3857</v>
      </c>
      <c r="AM1790" s="17" t="s">
        <v>10834</v>
      </c>
      <c r="AN1790" s="17">
        <v>44341</v>
      </c>
    </row>
    <row r="1791" spans="5:40">
      <c r="E1791" s="17" t="s">
        <v>3860</v>
      </c>
      <c r="F1791" s="17" t="s">
        <v>3859</v>
      </c>
      <c r="AM1791" s="17" t="s">
        <v>10835</v>
      </c>
      <c r="AN1791" s="17">
        <v>44461</v>
      </c>
    </row>
    <row r="1792" spans="5:40">
      <c r="E1792" s="17" t="s">
        <v>3862</v>
      </c>
      <c r="F1792" s="17" t="s">
        <v>3861</v>
      </c>
      <c r="AM1792" s="17" t="s">
        <v>10836</v>
      </c>
      <c r="AN1792" s="17">
        <v>44462</v>
      </c>
    </row>
    <row r="1793" spans="5:40">
      <c r="E1793" s="17" t="s">
        <v>3864</v>
      </c>
      <c r="F1793" s="17" t="s">
        <v>3863</v>
      </c>
      <c r="AM1793" s="17" t="s">
        <v>10837</v>
      </c>
      <c r="AN1793" s="17">
        <v>45201</v>
      </c>
    </row>
    <row r="1794" spans="5:40">
      <c r="E1794" s="17" t="s">
        <v>3866</v>
      </c>
      <c r="F1794" s="17" t="s">
        <v>3865</v>
      </c>
      <c r="AM1794" s="17" t="s">
        <v>10838</v>
      </c>
      <c r="AN1794" s="17">
        <v>45202</v>
      </c>
    </row>
    <row r="1795" spans="5:40">
      <c r="E1795" s="17" t="s">
        <v>3868</v>
      </c>
      <c r="F1795" s="17" t="s">
        <v>3867</v>
      </c>
      <c r="AM1795" s="17" t="s">
        <v>10839</v>
      </c>
      <c r="AN1795" s="17">
        <v>45203</v>
      </c>
    </row>
    <row r="1796" spans="5:40">
      <c r="E1796" s="17" t="s">
        <v>3870</v>
      </c>
      <c r="F1796" s="17" t="s">
        <v>3869</v>
      </c>
      <c r="AM1796" s="17" t="s">
        <v>10840</v>
      </c>
      <c r="AN1796" s="17">
        <v>45204</v>
      </c>
    </row>
    <row r="1797" spans="5:40">
      <c r="E1797" s="17" t="s">
        <v>3872</v>
      </c>
      <c r="F1797" s="17" t="s">
        <v>3871</v>
      </c>
      <c r="AM1797" s="17" t="s">
        <v>10841</v>
      </c>
      <c r="AN1797" s="17">
        <v>45205</v>
      </c>
    </row>
    <row r="1798" spans="5:40">
      <c r="E1798" s="17" t="s">
        <v>3874</v>
      </c>
      <c r="F1798" s="17" t="s">
        <v>3873</v>
      </c>
      <c r="AM1798" s="17" t="s">
        <v>10842</v>
      </c>
      <c r="AN1798" s="17">
        <v>45206</v>
      </c>
    </row>
    <row r="1799" spans="5:40">
      <c r="E1799" s="17" t="s">
        <v>3876</v>
      </c>
      <c r="F1799" s="17" t="s">
        <v>3875</v>
      </c>
      <c r="AM1799" s="17" t="s">
        <v>10843</v>
      </c>
      <c r="AN1799" s="17">
        <v>45207</v>
      </c>
    </row>
    <row r="1800" spans="5:40">
      <c r="E1800" s="17" t="s">
        <v>3878</v>
      </c>
      <c r="F1800" s="17" t="s">
        <v>3877</v>
      </c>
      <c r="AM1800" s="17" t="s">
        <v>10844</v>
      </c>
      <c r="AN1800" s="17">
        <v>45208</v>
      </c>
    </row>
    <row r="1801" spans="5:40">
      <c r="E1801" s="17" t="s">
        <v>3880</v>
      </c>
      <c r="F1801" s="17" t="s">
        <v>3879</v>
      </c>
      <c r="AM1801" s="17" t="s">
        <v>10845</v>
      </c>
      <c r="AN1801" s="17">
        <v>45209</v>
      </c>
    </row>
    <row r="1802" spans="5:40">
      <c r="E1802" s="17" t="s">
        <v>3882</v>
      </c>
      <c r="F1802" s="17" t="s">
        <v>3881</v>
      </c>
      <c r="AM1802" s="17" t="s">
        <v>10846</v>
      </c>
      <c r="AN1802" s="17">
        <v>45341</v>
      </c>
    </row>
    <row r="1803" spans="5:40">
      <c r="E1803" s="17" t="s">
        <v>3884</v>
      </c>
      <c r="F1803" s="17" t="s">
        <v>3883</v>
      </c>
      <c r="AM1803" s="17" t="s">
        <v>10847</v>
      </c>
      <c r="AN1803" s="17">
        <v>45361</v>
      </c>
    </row>
    <row r="1804" spans="5:40">
      <c r="E1804" s="17" t="s">
        <v>3886</v>
      </c>
      <c r="F1804" s="17" t="s">
        <v>3885</v>
      </c>
      <c r="AM1804" s="17" t="s">
        <v>10848</v>
      </c>
      <c r="AN1804" s="17">
        <v>45382</v>
      </c>
    </row>
    <row r="1805" spans="5:40">
      <c r="E1805" s="17" t="s">
        <v>3888</v>
      </c>
      <c r="F1805" s="17" t="s">
        <v>3887</v>
      </c>
      <c r="AM1805" s="17" t="s">
        <v>10849</v>
      </c>
      <c r="AN1805" s="17">
        <v>45383</v>
      </c>
    </row>
    <row r="1806" spans="5:40">
      <c r="E1806" s="17" t="s">
        <v>3890</v>
      </c>
      <c r="F1806" s="17" t="s">
        <v>3889</v>
      </c>
      <c r="AM1806" s="17" t="s">
        <v>10850</v>
      </c>
      <c r="AN1806" s="17">
        <v>45401</v>
      </c>
    </row>
    <row r="1807" spans="5:40">
      <c r="E1807" s="17" t="s">
        <v>3892</v>
      </c>
      <c r="F1807" s="17" t="s">
        <v>3891</v>
      </c>
      <c r="AM1807" s="17" t="s">
        <v>10851</v>
      </c>
      <c r="AN1807" s="17">
        <v>45402</v>
      </c>
    </row>
    <row r="1808" spans="5:40">
      <c r="E1808" s="17" t="s">
        <v>3894</v>
      </c>
      <c r="F1808" s="17" t="s">
        <v>3893</v>
      </c>
      <c r="AM1808" s="17" t="s">
        <v>10852</v>
      </c>
      <c r="AN1808" s="17">
        <v>45403</v>
      </c>
    </row>
    <row r="1809" spans="5:40">
      <c r="E1809" s="17" t="s">
        <v>3896</v>
      </c>
      <c r="F1809" s="17" t="s">
        <v>3895</v>
      </c>
      <c r="AM1809" s="17" t="s">
        <v>10853</v>
      </c>
      <c r="AN1809" s="17">
        <v>45404</v>
      </c>
    </row>
    <row r="1810" spans="5:40">
      <c r="E1810" s="17" t="s">
        <v>3898</v>
      </c>
      <c r="F1810" s="17" t="s">
        <v>3897</v>
      </c>
      <c r="AM1810" s="17" t="s">
        <v>10854</v>
      </c>
      <c r="AN1810" s="17">
        <v>45405</v>
      </c>
    </row>
    <row r="1811" spans="5:40">
      <c r="E1811" s="17" t="s">
        <v>3900</v>
      </c>
      <c r="F1811" s="17" t="s">
        <v>3899</v>
      </c>
      <c r="AM1811" s="17" t="s">
        <v>10855</v>
      </c>
      <c r="AN1811" s="17">
        <v>45406</v>
      </c>
    </row>
    <row r="1812" spans="5:40">
      <c r="E1812" s="17" t="s">
        <v>3902</v>
      </c>
      <c r="F1812" s="17" t="s">
        <v>3901</v>
      </c>
      <c r="AM1812" s="17" t="s">
        <v>10856</v>
      </c>
      <c r="AN1812" s="17">
        <v>45421</v>
      </c>
    </row>
    <row r="1813" spans="5:40">
      <c r="E1813" s="17" t="s">
        <v>3904</v>
      </c>
      <c r="F1813" s="17" t="s">
        <v>3903</v>
      </c>
      <c r="AM1813" s="17" t="s">
        <v>10857</v>
      </c>
      <c r="AN1813" s="17">
        <v>45429</v>
      </c>
    </row>
    <row r="1814" spans="5:40">
      <c r="E1814" s="17" t="s">
        <v>3906</v>
      </c>
      <c r="F1814" s="17" t="s">
        <v>3905</v>
      </c>
      <c r="AM1814" s="17" t="s">
        <v>10858</v>
      </c>
      <c r="AN1814" s="17">
        <v>45430</v>
      </c>
    </row>
    <row r="1815" spans="5:40">
      <c r="E1815" s="17" t="s">
        <v>3902</v>
      </c>
      <c r="F1815" s="17" t="s">
        <v>3907</v>
      </c>
      <c r="AM1815" s="17" t="s">
        <v>10859</v>
      </c>
      <c r="AN1815" s="17">
        <v>45431</v>
      </c>
    </row>
    <row r="1816" spans="5:40">
      <c r="E1816" s="17" t="s">
        <v>3909</v>
      </c>
      <c r="F1816" s="17" t="s">
        <v>3908</v>
      </c>
      <c r="AM1816" s="17" t="s">
        <v>10860</v>
      </c>
      <c r="AN1816" s="17">
        <v>45441</v>
      </c>
    </row>
    <row r="1817" spans="5:40">
      <c r="E1817" s="17" t="s">
        <v>3911</v>
      </c>
      <c r="F1817" s="17" t="s">
        <v>3910</v>
      </c>
      <c r="AM1817" s="17" t="s">
        <v>10861</v>
      </c>
      <c r="AN1817" s="17">
        <v>45442</v>
      </c>
    </row>
    <row r="1818" spans="5:40">
      <c r="E1818" s="17" t="s">
        <v>3913</v>
      </c>
      <c r="F1818" s="17" t="s">
        <v>3912</v>
      </c>
      <c r="AM1818" s="17" t="s">
        <v>10862</v>
      </c>
      <c r="AN1818" s="17">
        <v>45443</v>
      </c>
    </row>
    <row r="1819" spans="5:40">
      <c r="E1819" s="17" t="s">
        <v>3915</v>
      </c>
      <c r="F1819" s="17" t="s">
        <v>3914</v>
      </c>
      <c r="AM1819" s="17" t="s">
        <v>10863</v>
      </c>
      <c r="AN1819" s="17">
        <v>46201</v>
      </c>
    </row>
    <row r="1820" spans="5:40">
      <c r="E1820" s="17" t="s">
        <v>3917</v>
      </c>
      <c r="F1820" s="17" t="s">
        <v>3916</v>
      </c>
      <c r="AM1820" s="17" t="s">
        <v>10864</v>
      </c>
      <c r="AN1820" s="17">
        <v>46203</v>
      </c>
    </row>
    <row r="1821" spans="5:40">
      <c r="E1821" s="17" t="s">
        <v>3919</v>
      </c>
      <c r="F1821" s="17" t="s">
        <v>3918</v>
      </c>
      <c r="AM1821" s="17" t="s">
        <v>10865</v>
      </c>
      <c r="AN1821" s="17">
        <v>46204</v>
      </c>
    </row>
    <row r="1822" spans="5:40">
      <c r="E1822" s="17" t="s">
        <v>3921</v>
      </c>
      <c r="F1822" s="17" t="s">
        <v>3920</v>
      </c>
      <c r="AM1822" s="17" t="s">
        <v>10866</v>
      </c>
      <c r="AN1822" s="17">
        <v>46206</v>
      </c>
    </row>
    <row r="1823" spans="5:40">
      <c r="E1823" s="17" t="s">
        <v>3923</v>
      </c>
      <c r="F1823" s="17" t="s">
        <v>3922</v>
      </c>
      <c r="AM1823" s="17" t="s">
        <v>10867</v>
      </c>
      <c r="AN1823" s="17">
        <v>46208</v>
      </c>
    </row>
    <row r="1824" spans="5:40">
      <c r="E1824" s="17" t="s">
        <v>3925</v>
      </c>
      <c r="F1824" s="17" t="s">
        <v>3924</v>
      </c>
      <c r="AM1824" s="17" t="s">
        <v>10868</v>
      </c>
      <c r="AN1824" s="17">
        <v>46210</v>
      </c>
    </row>
    <row r="1825" spans="5:40">
      <c r="E1825" s="17" t="s">
        <v>3927</v>
      </c>
      <c r="F1825" s="17" t="s">
        <v>3926</v>
      </c>
      <c r="AM1825" s="17" t="s">
        <v>10869</v>
      </c>
      <c r="AN1825" s="17">
        <v>46213</v>
      </c>
    </row>
    <row r="1826" spans="5:40">
      <c r="E1826" s="17" t="s">
        <v>3929</v>
      </c>
      <c r="F1826" s="17" t="s">
        <v>3928</v>
      </c>
      <c r="AM1826" s="17" t="s">
        <v>10870</v>
      </c>
      <c r="AN1826" s="17">
        <v>46214</v>
      </c>
    </row>
    <row r="1827" spans="5:40">
      <c r="E1827" s="17" t="s">
        <v>3931</v>
      </c>
      <c r="F1827" s="17" t="s">
        <v>3930</v>
      </c>
      <c r="AM1827" s="17" t="s">
        <v>10871</v>
      </c>
      <c r="AN1827" s="17">
        <v>46215</v>
      </c>
    </row>
    <row r="1828" spans="5:40">
      <c r="E1828" s="17" t="s">
        <v>3933</v>
      </c>
      <c r="F1828" s="17" t="s">
        <v>3932</v>
      </c>
      <c r="AM1828" s="17" t="s">
        <v>10872</v>
      </c>
      <c r="AN1828" s="17">
        <v>46216</v>
      </c>
    </row>
    <row r="1829" spans="5:40">
      <c r="E1829" s="17" t="s">
        <v>3935</v>
      </c>
      <c r="F1829" s="17" t="s">
        <v>3934</v>
      </c>
      <c r="AM1829" s="17" t="s">
        <v>10873</v>
      </c>
      <c r="AN1829" s="17">
        <v>46217</v>
      </c>
    </row>
    <row r="1830" spans="5:40">
      <c r="E1830" s="17" t="s">
        <v>3937</v>
      </c>
      <c r="F1830" s="17" t="s">
        <v>3936</v>
      </c>
      <c r="AM1830" s="17" t="s">
        <v>10874</v>
      </c>
      <c r="AN1830" s="17">
        <v>46218</v>
      </c>
    </row>
    <row r="1831" spans="5:40">
      <c r="E1831" s="17" t="s">
        <v>3939</v>
      </c>
      <c r="F1831" s="17" t="s">
        <v>3938</v>
      </c>
      <c r="AM1831" s="17" t="s">
        <v>10875</v>
      </c>
      <c r="AN1831" s="17">
        <v>46219</v>
      </c>
    </row>
    <row r="1832" spans="5:40">
      <c r="E1832" s="17" t="s">
        <v>3941</v>
      </c>
      <c r="F1832" s="17" t="s">
        <v>3940</v>
      </c>
      <c r="AM1832" s="17" t="s">
        <v>10876</v>
      </c>
      <c r="AN1832" s="17">
        <v>46220</v>
      </c>
    </row>
    <row r="1833" spans="5:40">
      <c r="E1833" s="17" t="s">
        <v>3943</v>
      </c>
      <c r="F1833" s="17" t="s">
        <v>3942</v>
      </c>
      <c r="AM1833" s="17" t="s">
        <v>10877</v>
      </c>
      <c r="AN1833" s="17">
        <v>46221</v>
      </c>
    </row>
    <row r="1834" spans="5:40">
      <c r="E1834" s="17" t="s">
        <v>3945</v>
      </c>
      <c r="F1834" s="17" t="s">
        <v>3944</v>
      </c>
      <c r="AM1834" s="17" t="s">
        <v>10878</v>
      </c>
      <c r="AN1834" s="17">
        <v>46222</v>
      </c>
    </row>
    <row r="1835" spans="5:40">
      <c r="E1835" s="17" t="s">
        <v>3947</v>
      </c>
      <c r="F1835" s="17" t="s">
        <v>3946</v>
      </c>
      <c r="AM1835" s="17" t="s">
        <v>10879</v>
      </c>
      <c r="AN1835" s="17">
        <v>46223</v>
      </c>
    </row>
    <row r="1836" spans="5:40">
      <c r="E1836" s="17" t="s">
        <v>3949</v>
      </c>
      <c r="F1836" s="17" t="s">
        <v>3948</v>
      </c>
      <c r="AM1836" s="17" t="s">
        <v>10880</v>
      </c>
      <c r="AN1836" s="17">
        <v>46224</v>
      </c>
    </row>
    <row r="1837" spans="5:40">
      <c r="E1837" s="17" t="s">
        <v>3951</v>
      </c>
      <c r="F1837" s="17" t="s">
        <v>3950</v>
      </c>
      <c r="AM1837" s="17" t="s">
        <v>10881</v>
      </c>
      <c r="AN1837" s="17">
        <v>46225</v>
      </c>
    </row>
    <row r="1838" spans="5:40">
      <c r="E1838" s="17" t="s">
        <v>3953</v>
      </c>
      <c r="F1838" s="17" t="s">
        <v>3952</v>
      </c>
      <c r="AM1838" s="17" t="s">
        <v>10882</v>
      </c>
      <c r="AN1838" s="17">
        <v>46303</v>
      </c>
    </row>
    <row r="1839" spans="5:40">
      <c r="E1839" s="17" t="s">
        <v>3955</v>
      </c>
      <c r="F1839" s="17" t="s">
        <v>3954</v>
      </c>
      <c r="AM1839" s="17" t="s">
        <v>10883</v>
      </c>
      <c r="AN1839" s="17">
        <v>46304</v>
      </c>
    </row>
    <row r="1840" spans="5:40">
      <c r="E1840" s="17" t="s">
        <v>3957</v>
      </c>
      <c r="F1840" s="17" t="s">
        <v>3956</v>
      </c>
      <c r="AM1840" s="17" t="s">
        <v>10884</v>
      </c>
      <c r="AN1840" s="17">
        <v>46392</v>
      </c>
    </row>
    <row r="1841" spans="5:40">
      <c r="E1841" s="17" t="s">
        <v>3959</v>
      </c>
      <c r="F1841" s="17" t="s">
        <v>3958</v>
      </c>
      <c r="AM1841" s="17" t="s">
        <v>10885</v>
      </c>
      <c r="AN1841" s="17">
        <v>46404</v>
      </c>
    </row>
    <row r="1842" spans="5:40">
      <c r="E1842" s="17" t="s">
        <v>3961</v>
      </c>
      <c r="F1842" s="17" t="s">
        <v>3960</v>
      </c>
      <c r="AM1842" s="17" t="s">
        <v>10886</v>
      </c>
      <c r="AN1842" s="17">
        <v>46452</v>
      </c>
    </row>
    <row r="1843" spans="5:40">
      <c r="E1843" s="17" t="s">
        <v>3963</v>
      </c>
      <c r="F1843" s="17" t="s">
        <v>3962</v>
      </c>
      <c r="AM1843" s="17" t="s">
        <v>10887</v>
      </c>
      <c r="AN1843" s="17">
        <v>46468</v>
      </c>
    </row>
    <row r="1844" spans="5:40">
      <c r="E1844" s="17" t="s">
        <v>3965</v>
      </c>
      <c r="F1844" s="17" t="s">
        <v>3964</v>
      </c>
      <c r="AM1844" s="17" t="s">
        <v>10888</v>
      </c>
      <c r="AN1844" s="17">
        <v>46482</v>
      </c>
    </row>
    <row r="1845" spans="5:40">
      <c r="E1845" s="17" t="s">
        <v>3967</v>
      </c>
      <c r="F1845" s="17" t="s">
        <v>3966</v>
      </c>
      <c r="AM1845" s="17" t="s">
        <v>10889</v>
      </c>
      <c r="AN1845" s="17">
        <v>46490</v>
      </c>
    </row>
    <row r="1846" spans="5:40">
      <c r="E1846" s="17" t="s">
        <v>3969</v>
      </c>
      <c r="F1846" s="17" t="s">
        <v>3968</v>
      </c>
      <c r="AM1846" s="17" t="s">
        <v>10890</v>
      </c>
      <c r="AN1846" s="17">
        <v>46491</v>
      </c>
    </row>
    <row r="1847" spans="5:40">
      <c r="E1847" s="17" t="s">
        <v>3971</v>
      </c>
      <c r="F1847" s="17" t="s">
        <v>3970</v>
      </c>
      <c r="AM1847" s="17" t="s">
        <v>10891</v>
      </c>
      <c r="AN1847" s="17">
        <v>46492</v>
      </c>
    </row>
    <row r="1848" spans="5:40">
      <c r="E1848" s="17" t="s">
        <v>3973</v>
      </c>
      <c r="F1848" s="17" t="s">
        <v>3972</v>
      </c>
      <c r="AM1848" s="17" t="s">
        <v>10892</v>
      </c>
      <c r="AN1848" s="17">
        <v>46501</v>
      </c>
    </row>
    <row r="1849" spans="5:40">
      <c r="E1849" s="17" t="s">
        <v>3975</v>
      </c>
      <c r="F1849" s="17" t="s">
        <v>3974</v>
      </c>
      <c r="AM1849" s="17" t="s">
        <v>10893</v>
      </c>
      <c r="AN1849" s="17">
        <v>46502</v>
      </c>
    </row>
    <row r="1850" spans="5:40">
      <c r="E1850" s="17" t="s">
        <v>3977</v>
      </c>
      <c r="F1850" s="17" t="s">
        <v>3976</v>
      </c>
      <c r="AM1850" s="17" t="s">
        <v>10894</v>
      </c>
      <c r="AN1850" s="17">
        <v>46505</v>
      </c>
    </row>
    <row r="1851" spans="5:40">
      <c r="E1851" s="17" t="s">
        <v>3979</v>
      </c>
      <c r="F1851" s="17" t="s">
        <v>3978</v>
      </c>
      <c r="AM1851" s="17" t="s">
        <v>10895</v>
      </c>
      <c r="AN1851" s="17">
        <v>46523</v>
      </c>
    </row>
    <row r="1852" spans="5:40">
      <c r="E1852" s="17" t="s">
        <v>3981</v>
      </c>
      <c r="F1852" s="17" t="s">
        <v>3980</v>
      </c>
      <c r="AM1852" s="17" t="s">
        <v>10896</v>
      </c>
      <c r="AN1852" s="17">
        <v>46524</v>
      </c>
    </row>
    <row r="1853" spans="5:40">
      <c r="E1853" s="17" t="s">
        <v>3983</v>
      </c>
      <c r="F1853" s="17" t="s">
        <v>3982</v>
      </c>
      <c r="AM1853" s="17" t="s">
        <v>10897</v>
      </c>
      <c r="AN1853" s="17">
        <v>46525</v>
      </c>
    </row>
    <row r="1854" spans="5:40">
      <c r="E1854" s="17" t="s">
        <v>3985</v>
      </c>
      <c r="F1854" s="17" t="s">
        <v>3984</v>
      </c>
      <c r="AM1854" s="17" t="s">
        <v>10898</v>
      </c>
      <c r="AN1854" s="17">
        <v>46527</v>
      </c>
    </row>
    <row r="1855" spans="5:40">
      <c r="E1855" s="17" t="s">
        <v>3987</v>
      </c>
      <c r="F1855" s="17" t="s">
        <v>3986</v>
      </c>
      <c r="AM1855" s="17" t="s">
        <v>10899</v>
      </c>
      <c r="AN1855" s="17">
        <v>46529</v>
      </c>
    </row>
    <row r="1856" spans="5:40">
      <c r="E1856" s="17" t="s">
        <v>3989</v>
      </c>
      <c r="F1856" s="17" t="s">
        <v>3988</v>
      </c>
      <c r="AM1856" s="17" t="s">
        <v>10900</v>
      </c>
      <c r="AN1856" s="17">
        <v>46530</v>
      </c>
    </row>
    <row r="1857" spans="5:40">
      <c r="E1857" s="17" t="s">
        <v>3991</v>
      </c>
      <c r="F1857" s="17" t="s">
        <v>3990</v>
      </c>
      <c r="AM1857" s="17" t="s">
        <v>10901</v>
      </c>
      <c r="AN1857" s="17">
        <v>46531</v>
      </c>
    </row>
    <row r="1858" spans="5:40">
      <c r="E1858" s="17" t="s">
        <v>3993</v>
      </c>
      <c r="F1858" s="17" t="s">
        <v>3992</v>
      </c>
      <c r="AM1858" s="17" t="s">
        <v>10902</v>
      </c>
      <c r="AN1858" s="17">
        <v>46532</v>
      </c>
    </row>
    <row r="1859" spans="5:40">
      <c r="E1859" s="17" t="s">
        <v>3995</v>
      </c>
      <c r="F1859" s="17" t="s">
        <v>3994</v>
      </c>
      <c r="AM1859" s="17" t="s">
        <v>10903</v>
      </c>
      <c r="AN1859" s="17">
        <v>46533</v>
      </c>
    </row>
    <row r="1860" spans="5:40">
      <c r="E1860" s="17" t="s">
        <v>3997</v>
      </c>
      <c r="F1860" s="17" t="s">
        <v>3996</v>
      </c>
      <c r="AM1860" s="17" t="s">
        <v>10904</v>
      </c>
      <c r="AN1860" s="17">
        <v>46534</v>
      </c>
    </row>
    <row r="1861" spans="5:40">
      <c r="E1861" s="17" t="s">
        <v>3999</v>
      </c>
      <c r="F1861" s="17" t="s">
        <v>3998</v>
      </c>
      <c r="AM1861" s="17" t="s">
        <v>10905</v>
      </c>
      <c r="AN1861" s="17">
        <v>46535</v>
      </c>
    </row>
    <row r="1862" spans="5:40">
      <c r="E1862" s="17" t="s">
        <v>4001</v>
      </c>
      <c r="F1862" s="17" t="s">
        <v>4000</v>
      </c>
      <c r="AM1862" s="17" t="s">
        <v>10906</v>
      </c>
      <c r="AN1862" s="17">
        <v>47201</v>
      </c>
    </row>
    <row r="1863" spans="5:40">
      <c r="E1863" s="17" t="s">
        <v>4003</v>
      </c>
      <c r="F1863" s="17" t="s">
        <v>4002</v>
      </c>
      <c r="AM1863" s="17" t="s">
        <v>10907</v>
      </c>
      <c r="AN1863" s="17">
        <v>47205</v>
      </c>
    </row>
    <row r="1864" spans="5:40">
      <c r="E1864" s="17" t="s">
        <v>4005</v>
      </c>
      <c r="F1864" s="17" t="s">
        <v>4004</v>
      </c>
      <c r="AM1864" s="17" t="s">
        <v>10908</v>
      </c>
      <c r="AN1864" s="17">
        <v>47207</v>
      </c>
    </row>
    <row r="1865" spans="5:40">
      <c r="E1865" s="17" t="s">
        <v>4007</v>
      </c>
      <c r="F1865" s="17" t="s">
        <v>4006</v>
      </c>
      <c r="AM1865" s="17" t="s">
        <v>10909</v>
      </c>
      <c r="AN1865" s="17">
        <v>47208</v>
      </c>
    </row>
    <row r="1866" spans="5:40">
      <c r="E1866" s="17" t="s">
        <v>4009</v>
      </c>
      <c r="F1866" s="17" t="s">
        <v>4008</v>
      </c>
      <c r="AM1866" s="17" t="s">
        <v>10910</v>
      </c>
      <c r="AN1866" s="17">
        <v>47209</v>
      </c>
    </row>
    <row r="1867" spans="5:40">
      <c r="E1867" s="17" t="s">
        <v>4011</v>
      </c>
      <c r="F1867" s="17" t="s">
        <v>4010</v>
      </c>
      <c r="AM1867" s="17" t="s">
        <v>10911</v>
      </c>
      <c r="AN1867" s="17">
        <v>47210</v>
      </c>
    </row>
    <row r="1868" spans="5:40">
      <c r="E1868" s="17" t="s">
        <v>4013</v>
      </c>
      <c r="F1868" s="17" t="s">
        <v>4012</v>
      </c>
      <c r="AM1868" s="17" t="s">
        <v>10912</v>
      </c>
      <c r="AN1868" s="17">
        <v>47211</v>
      </c>
    </row>
    <row r="1869" spans="5:40">
      <c r="E1869" s="17" t="s">
        <v>4015</v>
      </c>
      <c r="F1869" s="17" t="s">
        <v>4014</v>
      </c>
      <c r="AM1869" s="17" t="s">
        <v>10913</v>
      </c>
      <c r="AN1869" s="17">
        <v>47212</v>
      </c>
    </row>
    <row r="1870" spans="5:40">
      <c r="E1870" s="17" t="s">
        <v>4017</v>
      </c>
      <c r="F1870" s="17" t="s">
        <v>4016</v>
      </c>
      <c r="AM1870" s="17" t="s">
        <v>10914</v>
      </c>
      <c r="AN1870" s="17">
        <v>47213</v>
      </c>
    </row>
    <row r="1871" spans="5:40">
      <c r="E1871" s="17" t="s">
        <v>4019</v>
      </c>
      <c r="F1871" s="17" t="s">
        <v>4018</v>
      </c>
      <c r="AM1871" s="17" t="s">
        <v>10915</v>
      </c>
      <c r="AN1871" s="17">
        <v>47214</v>
      </c>
    </row>
    <row r="1872" spans="5:40">
      <c r="E1872" s="17" t="s">
        <v>4021</v>
      </c>
      <c r="F1872" s="17" t="s">
        <v>4020</v>
      </c>
      <c r="AM1872" s="17" t="s">
        <v>10916</v>
      </c>
      <c r="AN1872" s="17">
        <v>47215</v>
      </c>
    </row>
    <row r="1873" spans="5:40">
      <c r="E1873" s="17" t="s">
        <v>4023</v>
      </c>
      <c r="F1873" s="17" t="s">
        <v>4022</v>
      </c>
      <c r="AM1873" s="17" t="s">
        <v>10917</v>
      </c>
      <c r="AN1873" s="17">
        <v>47301</v>
      </c>
    </row>
    <row r="1874" spans="5:40">
      <c r="E1874" s="17" t="s">
        <v>4025</v>
      </c>
      <c r="F1874" s="17" t="s">
        <v>4024</v>
      </c>
      <c r="AM1874" s="17" t="s">
        <v>10918</v>
      </c>
      <c r="AN1874" s="17">
        <v>47302</v>
      </c>
    </row>
    <row r="1875" spans="5:40">
      <c r="E1875" s="17" t="s">
        <v>4027</v>
      </c>
      <c r="F1875" s="17" t="s">
        <v>4026</v>
      </c>
      <c r="AM1875" s="17" t="s">
        <v>10919</v>
      </c>
      <c r="AN1875" s="17">
        <v>47303</v>
      </c>
    </row>
    <row r="1876" spans="5:40">
      <c r="E1876" s="17" t="s">
        <v>4029</v>
      </c>
      <c r="F1876" s="17" t="s">
        <v>4028</v>
      </c>
      <c r="AM1876" s="17" t="s">
        <v>10920</v>
      </c>
      <c r="AN1876" s="17">
        <v>47306</v>
      </c>
    </row>
    <row r="1877" spans="5:40">
      <c r="E1877" s="17" t="s">
        <v>4031</v>
      </c>
      <c r="F1877" s="17" t="s">
        <v>4030</v>
      </c>
      <c r="AM1877" s="17" t="s">
        <v>10921</v>
      </c>
      <c r="AN1877" s="17">
        <v>47308</v>
      </c>
    </row>
    <row r="1878" spans="5:40">
      <c r="E1878" s="17" t="s">
        <v>4033</v>
      </c>
      <c r="F1878" s="17" t="s">
        <v>4032</v>
      </c>
      <c r="AM1878" s="17" t="s">
        <v>10922</v>
      </c>
      <c r="AN1878" s="17">
        <v>47311</v>
      </c>
    </row>
    <row r="1879" spans="5:40">
      <c r="E1879" s="17" t="s">
        <v>4035</v>
      </c>
      <c r="F1879" s="17" t="s">
        <v>4034</v>
      </c>
      <c r="AM1879" s="17" t="s">
        <v>10923</v>
      </c>
      <c r="AN1879" s="17">
        <v>47313</v>
      </c>
    </row>
    <row r="1880" spans="5:40">
      <c r="E1880" s="17" t="s">
        <v>4037</v>
      </c>
      <c r="F1880" s="17" t="s">
        <v>4036</v>
      </c>
      <c r="AM1880" s="17" t="s">
        <v>10924</v>
      </c>
      <c r="AN1880" s="17">
        <v>47314</v>
      </c>
    </row>
    <row r="1881" spans="5:40">
      <c r="E1881" s="17" t="s">
        <v>4039</v>
      </c>
      <c r="F1881" s="17" t="s">
        <v>4038</v>
      </c>
      <c r="AM1881" s="17" t="s">
        <v>10925</v>
      </c>
      <c r="AN1881" s="17">
        <v>47315</v>
      </c>
    </row>
    <row r="1882" spans="5:40">
      <c r="E1882" s="17" t="s">
        <v>4041</v>
      </c>
      <c r="F1882" s="17" t="s">
        <v>4040</v>
      </c>
      <c r="AM1882" s="17" t="s">
        <v>10926</v>
      </c>
      <c r="AN1882" s="17">
        <v>47324</v>
      </c>
    </row>
    <row r="1883" spans="5:40">
      <c r="E1883" s="17" t="s">
        <v>4043</v>
      </c>
      <c r="F1883" s="17" t="s">
        <v>4042</v>
      </c>
      <c r="AM1883" s="17" t="s">
        <v>10927</v>
      </c>
      <c r="AN1883" s="17">
        <v>47325</v>
      </c>
    </row>
    <row r="1884" spans="5:40">
      <c r="E1884" s="17" t="s">
        <v>4045</v>
      </c>
      <c r="F1884" s="17" t="s">
        <v>4044</v>
      </c>
      <c r="AM1884" s="17" t="s">
        <v>10928</v>
      </c>
      <c r="AN1884" s="17">
        <v>47326</v>
      </c>
    </row>
    <row r="1885" spans="5:40">
      <c r="E1885" s="17" t="s">
        <v>4047</v>
      </c>
      <c r="F1885" s="17" t="s">
        <v>4046</v>
      </c>
      <c r="AM1885" s="17" t="s">
        <v>10929</v>
      </c>
      <c r="AN1885" s="17">
        <v>47327</v>
      </c>
    </row>
    <row r="1886" spans="5:40">
      <c r="E1886" s="17" t="s">
        <v>4049</v>
      </c>
      <c r="F1886" s="17" t="s">
        <v>4048</v>
      </c>
      <c r="AM1886" s="17" t="s">
        <v>10930</v>
      </c>
      <c r="AN1886" s="17">
        <v>47328</v>
      </c>
    </row>
    <row r="1887" spans="5:40">
      <c r="E1887" s="17" t="s">
        <v>4051</v>
      </c>
      <c r="F1887" s="17" t="s">
        <v>4050</v>
      </c>
      <c r="AM1887" s="17" t="s">
        <v>10931</v>
      </c>
      <c r="AN1887" s="17">
        <v>47329</v>
      </c>
    </row>
    <row r="1888" spans="5:40">
      <c r="E1888" s="17" t="s">
        <v>4053</v>
      </c>
      <c r="F1888" s="17" t="s">
        <v>4052</v>
      </c>
      <c r="AM1888" s="17" t="s">
        <v>10932</v>
      </c>
      <c r="AN1888" s="17">
        <v>47348</v>
      </c>
    </row>
    <row r="1889" spans="5:40">
      <c r="E1889" s="17" t="s">
        <v>4055</v>
      </c>
      <c r="F1889" s="17" t="s">
        <v>4054</v>
      </c>
      <c r="AM1889" s="17" t="s">
        <v>10933</v>
      </c>
      <c r="AN1889" s="17">
        <v>47350</v>
      </c>
    </row>
    <row r="1890" spans="5:40">
      <c r="E1890" s="17" t="s">
        <v>4057</v>
      </c>
      <c r="F1890" s="17" t="s">
        <v>4056</v>
      </c>
      <c r="AM1890" s="17" t="s">
        <v>10934</v>
      </c>
      <c r="AN1890" s="17">
        <v>47353</v>
      </c>
    </row>
    <row r="1891" spans="5:40">
      <c r="E1891" s="17" t="s">
        <v>4059</v>
      </c>
      <c r="F1891" s="17" t="s">
        <v>4058</v>
      </c>
      <c r="AM1891" s="17" t="s">
        <v>10935</v>
      </c>
      <c r="AN1891" s="17">
        <v>47354</v>
      </c>
    </row>
    <row r="1892" spans="5:40">
      <c r="E1892" s="17" t="s">
        <v>4061</v>
      </c>
      <c r="F1892" s="17" t="s">
        <v>4060</v>
      </c>
      <c r="AM1892" s="17" t="s">
        <v>10936</v>
      </c>
      <c r="AN1892" s="17">
        <v>47355</v>
      </c>
    </row>
    <row r="1893" spans="5:40">
      <c r="E1893" s="17" t="s">
        <v>4063</v>
      </c>
      <c r="F1893" s="17" t="s">
        <v>4062</v>
      </c>
      <c r="AM1893" s="17" t="s">
        <v>10937</v>
      </c>
      <c r="AN1893" s="17">
        <v>47356</v>
      </c>
    </row>
    <row r="1894" spans="5:40">
      <c r="E1894" s="17" t="s">
        <v>4065</v>
      </c>
      <c r="F1894" s="17" t="s">
        <v>4064</v>
      </c>
      <c r="AM1894" s="17" t="s">
        <v>10938</v>
      </c>
      <c r="AN1894" s="17">
        <v>47357</v>
      </c>
    </row>
    <row r="1895" spans="5:40">
      <c r="E1895" s="17" t="s">
        <v>4067</v>
      </c>
      <c r="F1895" s="17" t="s">
        <v>4066</v>
      </c>
      <c r="AM1895" s="17" t="s">
        <v>10939</v>
      </c>
      <c r="AN1895" s="17">
        <v>47358</v>
      </c>
    </row>
    <row r="1896" spans="5:40">
      <c r="E1896" s="17" t="s">
        <v>4069</v>
      </c>
      <c r="F1896" s="17" t="s">
        <v>4068</v>
      </c>
      <c r="AM1896" s="17" t="s">
        <v>10940</v>
      </c>
      <c r="AN1896" s="17">
        <v>47359</v>
      </c>
    </row>
    <row r="1897" spans="5:40">
      <c r="E1897" s="17" t="s">
        <v>4071</v>
      </c>
      <c r="F1897" s="17" t="s">
        <v>4070</v>
      </c>
      <c r="AM1897" s="17" t="s">
        <v>10941</v>
      </c>
      <c r="AN1897" s="17">
        <v>47360</v>
      </c>
    </row>
    <row r="1898" spans="5:40">
      <c r="E1898" s="17" t="s">
        <v>4073</v>
      </c>
      <c r="F1898" s="17" t="s">
        <v>4072</v>
      </c>
      <c r="AM1898" s="17" t="s">
        <v>10942</v>
      </c>
      <c r="AN1898" s="17">
        <v>47361</v>
      </c>
    </row>
    <row r="1899" spans="5:40">
      <c r="E1899" s="17" t="s">
        <v>4075</v>
      </c>
      <c r="F1899" s="17" t="s">
        <v>4074</v>
      </c>
      <c r="AM1899" s="17" t="s">
        <v>10943</v>
      </c>
      <c r="AN1899" s="17">
        <v>47362</v>
      </c>
    </row>
    <row r="1900" spans="5:40">
      <c r="E1900" s="17" t="s">
        <v>4077</v>
      </c>
      <c r="F1900" s="17" t="s">
        <v>4076</v>
      </c>
      <c r="AM1900" s="17" t="s">
        <v>10944</v>
      </c>
      <c r="AN1900" s="17">
        <v>47375</v>
      </c>
    </row>
    <row r="1901" spans="5:40">
      <c r="E1901" s="17" t="s">
        <v>4079</v>
      </c>
      <c r="F1901" s="17" t="s">
        <v>4078</v>
      </c>
      <c r="AM1901" s="17" t="s">
        <v>10945</v>
      </c>
      <c r="AN1901" s="17">
        <v>47381</v>
      </c>
    </row>
    <row r="1902" spans="5:40">
      <c r="E1902" s="17" t="s">
        <v>4081</v>
      </c>
      <c r="F1902" s="17" t="s">
        <v>4080</v>
      </c>
      <c r="AM1902" s="17" t="s">
        <v>10946</v>
      </c>
      <c r="AN1902" s="17">
        <v>47382</v>
      </c>
    </row>
    <row r="1903" spans="5:40">
      <c r="E1903" s="17" t="s">
        <v>4083</v>
      </c>
      <c r="F1903" s="17" t="s">
        <v>4082</v>
      </c>
      <c r="AM1903" s="17" t="s">
        <v>287</v>
      </c>
      <c r="AN1903" s="17" t="s">
        <v>286</v>
      </c>
    </row>
    <row r="1904" spans="5:40">
      <c r="E1904" s="17" t="s">
        <v>4085</v>
      </c>
      <c r="F1904" s="17" t="s">
        <v>4084</v>
      </c>
    </row>
    <row r="1905" spans="5:6">
      <c r="E1905" s="17" t="s">
        <v>4087</v>
      </c>
      <c r="F1905" s="17" t="s">
        <v>4086</v>
      </c>
    </row>
    <row r="1906" spans="5:6">
      <c r="E1906" s="17" t="s">
        <v>4089</v>
      </c>
      <c r="F1906" s="17" t="s">
        <v>4088</v>
      </c>
    </row>
    <row r="1907" spans="5:6">
      <c r="E1907" s="17" t="s">
        <v>4091</v>
      </c>
      <c r="F1907" s="17" t="s">
        <v>4090</v>
      </c>
    </row>
    <row r="1908" spans="5:6">
      <c r="E1908" s="17" t="s">
        <v>4093</v>
      </c>
      <c r="F1908" s="17" t="s">
        <v>4092</v>
      </c>
    </row>
    <row r="1909" spans="5:6">
      <c r="E1909" s="17" t="s">
        <v>4095</v>
      </c>
      <c r="F1909" s="17" t="s">
        <v>4094</v>
      </c>
    </row>
    <row r="1910" spans="5:6">
      <c r="E1910" s="17" t="s">
        <v>4097</v>
      </c>
      <c r="F1910" s="17" t="s">
        <v>4096</v>
      </c>
    </row>
    <row r="1911" spans="5:6">
      <c r="E1911" s="17" t="s">
        <v>4099</v>
      </c>
      <c r="F1911" s="17" t="s">
        <v>4098</v>
      </c>
    </row>
    <row r="1912" spans="5:6">
      <c r="E1912" s="17" t="s">
        <v>4101</v>
      </c>
      <c r="F1912" s="17" t="s">
        <v>4100</v>
      </c>
    </row>
    <row r="1913" spans="5:6">
      <c r="E1913" s="17" t="s">
        <v>4103</v>
      </c>
      <c r="F1913" s="17" t="s">
        <v>4102</v>
      </c>
    </row>
    <row r="1914" spans="5:6">
      <c r="E1914" s="17" t="s">
        <v>4105</v>
      </c>
      <c r="F1914" s="17" t="s">
        <v>4104</v>
      </c>
    </row>
    <row r="1915" spans="5:6">
      <c r="E1915" s="17" t="s">
        <v>4107</v>
      </c>
      <c r="F1915" s="17" t="s">
        <v>4106</v>
      </c>
    </row>
    <row r="1916" spans="5:6">
      <c r="E1916" s="17" t="s">
        <v>4109</v>
      </c>
      <c r="F1916" s="17" t="s">
        <v>4108</v>
      </c>
    </row>
    <row r="1917" spans="5:6">
      <c r="E1917" s="17" t="s">
        <v>4111</v>
      </c>
      <c r="F1917" s="17" t="s">
        <v>4110</v>
      </c>
    </row>
    <row r="1918" spans="5:6">
      <c r="E1918" s="17" t="s">
        <v>4113</v>
      </c>
      <c r="F1918" s="17" t="s">
        <v>4112</v>
      </c>
    </row>
    <row r="1919" spans="5:6">
      <c r="E1919" s="17" t="s">
        <v>4115</v>
      </c>
      <c r="F1919" s="17" t="s">
        <v>4114</v>
      </c>
    </row>
    <row r="1920" spans="5:6">
      <c r="E1920" s="17" t="s">
        <v>4117</v>
      </c>
      <c r="F1920" s="17" t="s">
        <v>4116</v>
      </c>
    </row>
    <row r="1921" spans="5:6">
      <c r="E1921" s="17" t="s">
        <v>4119</v>
      </c>
      <c r="F1921" s="17" t="s">
        <v>4118</v>
      </c>
    </row>
    <row r="1922" spans="5:6">
      <c r="E1922" s="17" t="s">
        <v>4121</v>
      </c>
      <c r="F1922" s="17" t="s">
        <v>4120</v>
      </c>
    </row>
    <row r="1923" spans="5:6">
      <c r="E1923" s="17" t="s">
        <v>4123</v>
      </c>
      <c r="F1923" s="17" t="s">
        <v>4122</v>
      </c>
    </row>
    <row r="1924" spans="5:6">
      <c r="E1924" s="17" t="s">
        <v>4125</v>
      </c>
      <c r="F1924" s="17" t="s">
        <v>4124</v>
      </c>
    </row>
    <row r="1925" spans="5:6">
      <c r="E1925" s="17" t="s">
        <v>4127</v>
      </c>
      <c r="F1925" s="17" t="s">
        <v>4126</v>
      </c>
    </row>
    <row r="1926" spans="5:6">
      <c r="E1926" s="17" t="s">
        <v>4129</v>
      </c>
      <c r="F1926" s="17" t="s">
        <v>4128</v>
      </c>
    </row>
    <row r="1927" spans="5:6">
      <c r="E1927" s="17" t="s">
        <v>4131</v>
      </c>
      <c r="F1927" s="17" t="s">
        <v>4130</v>
      </c>
    </row>
    <row r="1928" spans="5:6">
      <c r="E1928" s="17" t="s">
        <v>4133</v>
      </c>
      <c r="F1928" s="17" t="s">
        <v>4132</v>
      </c>
    </row>
    <row r="1929" spans="5:6">
      <c r="E1929" s="17" t="s">
        <v>4135</v>
      </c>
      <c r="F1929" s="17" t="s">
        <v>4134</v>
      </c>
    </row>
    <row r="1930" spans="5:6">
      <c r="E1930" s="17" t="s">
        <v>4137</v>
      </c>
      <c r="F1930" s="17" t="s">
        <v>4136</v>
      </c>
    </row>
    <row r="1931" spans="5:6">
      <c r="E1931" s="17" t="s">
        <v>4139</v>
      </c>
      <c r="F1931" s="17" t="s">
        <v>4138</v>
      </c>
    </row>
    <row r="1932" spans="5:6">
      <c r="E1932" s="17" t="s">
        <v>4141</v>
      </c>
      <c r="F1932" s="17" t="s">
        <v>4140</v>
      </c>
    </row>
    <row r="1933" spans="5:6">
      <c r="E1933" s="17" t="s">
        <v>4143</v>
      </c>
      <c r="F1933" s="17" t="s">
        <v>4142</v>
      </c>
    </row>
    <row r="1934" spans="5:6">
      <c r="E1934" s="17" t="s">
        <v>4145</v>
      </c>
      <c r="F1934" s="17" t="s">
        <v>4144</v>
      </c>
    </row>
    <row r="1935" spans="5:6">
      <c r="E1935" s="17" t="s">
        <v>4147</v>
      </c>
      <c r="F1935" s="17" t="s">
        <v>4146</v>
      </c>
    </row>
    <row r="1936" spans="5:6">
      <c r="E1936" s="17" t="s">
        <v>4149</v>
      </c>
      <c r="F1936" s="17" t="s">
        <v>4148</v>
      </c>
    </row>
    <row r="1937" spans="5:6">
      <c r="E1937" s="17" t="s">
        <v>4151</v>
      </c>
      <c r="F1937" s="17" t="s">
        <v>4150</v>
      </c>
    </row>
    <row r="1938" spans="5:6">
      <c r="E1938" s="17" t="s">
        <v>4153</v>
      </c>
      <c r="F1938" s="17" t="s">
        <v>4152</v>
      </c>
    </row>
    <row r="1939" spans="5:6">
      <c r="E1939" s="17" t="s">
        <v>4155</v>
      </c>
      <c r="F1939" s="17" t="s">
        <v>4154</v>
      </c>
    </row>
    <row r="1940" spans="5:6">
      <c r="E1940" s="17" t="s">
        <v>4157</v>
      </c>
      <c r="F1940" s="17" t="s">
        <v>4156</v>
      </c>
    </row>
    <row r="1941" spans="5:6">
      <c r="E1941" s="17" t="s">
        <v>4159</v>
      </c>
      <c r="F1941" s="17" t="s">
        <v>4158</v>
      </c>
    </row>
    <row r="1942" spans="5:6">
      <c r="E1942" s="17" t="s">
        <v>4161</v>
      </c>
      <c r="F1942" s="17" t="s">
        <v>4160</v>
      </c>
    </row>
    <row r="1943" spans="5:6">
      <c r="E1943" s="17" t="s">
        <v>4163</v>
      </c>
      <c r="F1943" s="17" t="s">
        <v>4162</v>
      </c>
    </row>
    <row r="1944" spans="5:6">
      <c r="E1944" s="17" t="s">
        <v>4165</v>
      </c>
      <c r="F1944" s="17" t="s">
        <v>4164</v>
      </c>
    </row>
    <row r="1945" spans="5:6">
      <c r="E1945" s="17" t="s">
        <v>4167</v>
      </c>
      <c r="F1945" s="17" t="s">
        <v>4166</v>
      </c>
    </row>
    <row r="1946" spans="5:6">
      <c r="E1946" s="17" t="s">
        <v>4169</v>
      </c>
      <c r="F1946" s="17" t="s">
        <v>4168</v>
      </c>
    </row>
    <row r="1947" spans="5:6">
      <c r="E1947" s="17" t="s">
        <v>4171</v>
      </c>
      <c r="F1947" s="17" t="s">
        <v>4170</v>
      </c>
    </row>
    <row r="1948" spans="5:6">
      <c r="E1948" s="17" t="s">
        <v>4173</v>
      </c>
      <c r="F1948" s="17" t="s">
        <v>4172</v>
      </c>
    </row>
    <row r="1949" spans="5:6">
      <c r="E1949" s="17" t="s">
        <v>4175</v>
      </c>
      <c r="F1949" s="17" t="s">
        <v>4174</v>
      </c>
    </row>
    <row r="1950" spans="5:6">
      <c r="E1950" s="17" t="s">
        <v>4177</v>
      </c>
      <c r="F1950" s="17" t="s">
        <v>4176</v>
      </c>
    </row>
    <row r="1951" spans="5:6">
      <c r="E1951" s="17" t="s">
        <v>4179</v>
      </c>
      <c r="F1951" s="17" t="s">
        <v>4178</v>
      </c>
    </row>
    <row r="1952" spans="5:6">
      <c r="E1952" s="17" t="s">
        <v>4181</v>
      </c>
      <c r="F1952" s="17" t="s">
        <v>4180</v>
      </c>
    </row>
    <row r="1953" spans="5:6">
      <c r="E1953" s="17" t="s">
        <v>4183</v>
      </c>
      <c r="F1953" s="17" t="s">
        <v>4182</v>
      </c>
    </row>
    <row r="1954" spans="5:6">
      <c r="E1954" s="17" t="s">
        <v>4185</v>
      </c>
      <c r="F1954" s="17" t="s">
        <v>4184</v>
      </c>
    </row>
    <row r="1955" spans="5:6">
      <c r="E1955" s="17" t="s">
        <v>4187</v>
      </c>
      <c r="F1955" s="17" t="s">
        <v>4186</v>
      </c>
    </row>
    <row r="1956" spans="5:6">
      <c r="E1956" s="17" t="s">
        <v>4189</v>
      </c>
      <c r="F1956" s="17" t="s">
        <v>4188</v>
      </c>
    </row>
    <row r="1957" spans="5:6">
      <c r="E1957" s="17" t="s">
        <v>4191</v>
      </c>
      <c r="F1957" s="17" t="s">
        <v>4190</v>
      </c>
    </row>
    <row r="1958" spans="5:6">
      <c r="E1958" s="17" t="s">
        <v>4193</v>
      </c>
      <c r="F1958" s="17" t="s">
        <v>4192</v>
      </c>
    </row>
    <row r="1959" spans="5:6">
      <c r="E1959" s="17" t="s">
        <v>4195</v>
      </c>
      <c r="F1959" s="17" t="s">
        <v>4194</v>
      </c>
    </row>
    <row r="1960" spans="5:6">
      <c r="E1960" s="17" t="s">
        <v>4197</v>
      </c>
      <c r="F1960" s="17" t="s">
        <v>4196</v>
      </c>
    </row>
    <row r="1961" spans="5:6">
      <c r="E1961" s="17" t="s">
        <v>4199</v>
      </c>
      <c r="F1961" s="17" t="s">
        <v>4198</v>
      </c>
    </row>
    <row r="1962" spans="5:6">
      <c r="E1962" s="17" t="s">
        <v>4201</v>
      </c>
      <c r="F1962" s="17" t="s">
        <v>4200</v>
      </c>
    </row>
    <row r="1963" spans="5:6">
      <c r="E1963" s="17" t="s">
        <v>4203</v>
      </c>
      <c r="F1963" s="17" t="s">
        <v>4202</v>
      </c>
    </row>
    <row r="1964" spans="5:6">
      <c r="E1964" s="17" t="s">
        <v>4205</v>
      </c>
      <c r="F1964" s="17" t="s">
        <v>4204</v>
      </c>
    </row>
    <row r="1965" spans="5:6">
      <c r="E1965" s="17" t="s">
        <v>4207</v>
      </c>
      <c r="F1965" s="17" t="s">
        <v>4206</v>
      </c>
    </row>
    <row r="1966" spans="5:6">
      <c r="E1966" s="17" t="s">
        <v>4209</v>
      </c>
      <c r="F1966" s="17" t="s">
        <v>4208</v>
      </c>
    </row>
    <row r="1967" spans="5:6">
      <c r="E1967" s="17" t="s">
        <v>4211</v>
      </c>
      <c r="F1967" s="17" t="s">
        <v>4210</v>
      </c>
    </row>
    <row r="1968" spans="5:6">
      <c r="E1968" s="17" t="s">
        <v>4213</v>
      </c>
      <c r="F1968" s="17" t="s">
        <v>4212</v>
      </c>
    </row>
    <row r="1969" spans="5:6">
      <c r="E1969" s="17" t="s">
        <v>4215</v>
      </c>
      <c r="F1969" s="17" t="s">
        <v>4214</v>
      </c>
    </row>
    <row r="1970" spans="5:6">
      <c r="E1970" s="17" t="s">
        <v>4217</v>
      </c>
      <c r="F1970" s="17" t="s">
        <v>4216</v>
      </c>
    </row>
    <row r="1971" spans="5:6">
      <c r="E1971" s="17" t="s">
        <v>4219</v>
      </c>
      <c r="F1971" s="17" t="s">
        <v>4218</v>
      </c>
    </row>
    <row r="1972" spans="5:6">
      <c r="E1972" s="17" t="s">
        <v>4221</v>
      </c>
      <c r="F1972" s="17" t="s">
        <v>4220</v>
      </c>
    </row>
    <row r="1973" spans="5:6">
      <c r="E1973" s="17" t="s">
        <v>4223</v>
      </c>
      <c r="F1973" s="17" t="s">
        <v>4222</v>
      </c>
    </row>
    <row r="1974" spans="5:6">
      <c r="E1974" s="17" t="s">
        <v>4225</v>
      </c>
      <c r="F1974" s="17" t="s">
        <v>4224</v>
      </c>
    </row>
    <row r="1975" spans="5:6">
      <c r="E1975" s="17" t="s">
        <v>4227</v>
      </c>
      <c r="F1975" s="17" t="s">
        <v>4226</v>
      </c>
    </row>
    <row r="1976" spans="5:6">
      <c r="E1976" s="17" t="s">
        <v>4229</v>
      </c>
      <c r="F1976" s="17" t="s">
        <v>4228</v>
      </c>
    </row>
    <row r="1977" spans="5:6">
      <c r="E1977" s="17" t="s">
        <v>4231</v>
      </c>
      <c r="F1977" s="17" t="s">
        <v>4230</v>
      </c>
    </row>
    <row r="1978" spans="5:6">
      <c r="E1978" s="17" t="s">
        <v>4233</v>
      </c>
      <c r="F1978" s="17" t="s">
        <v>4232</v>
      </c>
    </row>
    <row r="1979" spans="5:6">
      <c r="E1979" s="17" t="s">
        <v>4235</v>
      </c>
      <c r="F1979" s="17" t="s">
        <v>4234</v>
      </c>
    </row>
    <row r="1980" spans="5:6">
      <c r="E1980" s="17" t="s">
        <v>4237</v>
      </c>
      <c r="F1980" s="17" t="s">
        <v>4236</v>
      </c>
    </row>
    <row r="1981" spans="5:6">
      <c r="E1981" s="17" t="s">
        <v>4239</v>
      </c>
      <c r="F1981" s="17" t="s">
        <v>4238</v>
      </c>
    </row>
    <row r="1982" spans="5:6">
      <c r="E1982" s="17" t="s">
        <v>4241</v>
      </c>
      <c r="F1982" s="17" t="s">
        <v>4240</v>
      </c>
    </row>
    <row r="1983" spans="5:6">
      <c r="E1983" s="17" t="s">
        <v>4243</v>
      </c>
      <c r="F1983" s="17" t="s">
        <v>4242</v>
      </c>
    </row>
    <row r="1984" spans="5:6">
      <c r="E1984" s="17" t="s">
        <v>4245</v>
      </c>
      <c r="F1984" s="17" t="s">
        <v>4244</v>
      </c>
    </row>
    <row r="1985" spans="5:6">
      <c r="E1985" s="17" t="s">
        <v>4247</v>
      </c>
      <c r="F1985" s="17" t="s">
        <v>4246</v>
      </c>
    </row>
    <row r="1986" spans="5:6">
      <c r="E1986" s="17" t="s">
        <v>4249</v>
      </c>
      <c r="F1986" s="17" t="s">
        <v>4248</v>
      </c>
    </row>
    <row r="1987" spans="5:6">
      <c r="E1987" s="17" t="s">
        <v>4251</v>
      </c>
      <c r="F1987" s="17" t="s">
        <v>4250</v>
      </c>
    </row>
    <row r="1988" spans="5:6">
      <c r="E1988" s="17" t="s">
        <v>4253</v>
      </c>
      <c r="F1988" s="17" t="s">
        <v>4252</v>
      </c>
    </row>
    <row r="1989" spans="5:6">
      <c r="E1989" s="17" t="s">
        <v>4255</v>
      </c>
      <c r="F1989" s="17" t="s">
        <v>4254</v>
      </c>
    </row>
    <row r="1990" spans="5:6">
      <c r="E1990" s="17" t="s">
        <v>4257</v>
      </c>
      <c r="F1990" s="17" t="s">
        <v>4256</v>
      </c>
    </row>
    <row r="1991" spans="5:6">
      <c r="E1991" s="17" t="s">
        <v>4259</v>
      </c>
      <c r="F1991" s="17" t="s">
        <v>4258</v>
      </c>
    </row>
    <row r="1992" spans="5:6">
      <c r="E1992" s="17" t="s">
        <v>4261</v>
      </c>
      <c r="F1992" s="17" t="s">
        <v>4260</v>
      </c>
    </row>
    <row r="1993" spans="5:6">
      <c r="E1993" s="17" t="s">
        <v>4263</v>
      </c>
      <c r="F1993" s="17" t="s">
        <v>4262</v>
      </c>
    </row>
    <row r="1994" spans="5:6">
      <c r="E1994" s="17" t="s">
        <v>4265</v>
      </c>
      <c r="F1994" s="17" t="s">
        <v>4264</v>
      </c>
    </row>
    <row r="1995" spans="5:6">
      <c r="E1995" s="17" t="s">
        <v>4267</v>
      </c>
      <c r="F1995" s="17" t="s">
        <v>4266</v>
      </c>
    </row>
    <row r="1996" spans="5:6">
      <c r="E1996" s="17" t="s">
        <v>4269</v>
      </c>
      <c r="F1996" s="17" t="s">
        <v>4268</v>
      </c>
    </row>
    <row r="1997" spans="5:6">
      <c r="E1997" s="17" t="s">
        <v>4271</v>
      </c>
      <c r="F1997" s="17" t="s">
        <v>4270</v>
      </c>
    </row>
    <row r="1998" spans="5:6">
      <c r="E1998" s="17" t="s">
        <v>4273</v>
      </c>
      <c r="F1998" s="17" t="s">
        <v>4272</v>
      </c>
    </row>
    <row r="1999" spans="5:6">
      <c r="E1999" s="17" t="s">
        <v>4275</v>
      </c>
      <c r="F1999" s="17" t="s">
        <v>4274</v>
      </c>
    </row>
    <row r="2000" spans="5:6">
      <c r="E2000" s="17" t="s">
        <v>4277</v>
      </c>
      <c r="F2000" s="17" t="s">
        <v>4276</v>
      </c>
    </row>
    <row r="2001" spans="5:6">
      <c r="E2001" s="17" t="s">
        <v>4279</v>
      </c>
      <c r="F2001" s="17" t="s">
        <v>4278</v>
      </c>
    </row>
    <row r="2002" spans="5:6">
      <c r="E2002" s="17" t="s">
        <v>4281</v>
      </c>
      <c r="F2002" s="17" t="s">
        <v>4280</v>
      </c>
    </row>
    <row r="2003" spans="5:6">
      <c r="E2003" s="17" t="s">
        <v>4283</v>
      </c>
      <c r="F2003" s="17" t="s">
        <v>4282</v>
      </c>
    </row>
    <row r="2004" spans="5:6">
      <c r="E2004" s="17" t="s">
        <v>4285</v>
      </c>
      <c r="F2004" s="17" t="s">
        <v>4284</v>
      </c>
    </row>
    <row r="2005" spans="5:6">
      <c r="E2005" s="17" t="s">
        <v>4287</v>
      </c>
      <c r="F2005" s="17" t="s">
        <v>4286</v>
      </c>
    </row>
    <row r="2006" spans="5:6">
      <c r="E2006" s="17" t="s">
        <v>4289</v>
      </c>
      <c r="F2006" s="17" t="s">
        <v>4288</v>
      </c>
    </row>
    <row r="2007" spans="5:6">
      <c r="E2007" s="17" t="s">
        <v>4291</v>
      </c>
      <c r="F2007" s="17" t="s">
        <v>4290</v>
      </c>
    </row>
    <row r="2008" spans="5:6">
      <c r="E2008" s="17" t="s">
        <v>4293</v>
      </c>
      <c r="F2008" s="17" t="s">
        <v>4292</v>
      </c>
    </row>
    <row r="2009" spans="5:6">
      <c r="E2009" s="17" t="s">
        <v>4295</v>
      </c>
      <c r="F2009" s="17" t="s">
        <v>4294</v>
      </c>
    </row>
    <row r="2010" spans="5:6">
      <c r="E2010" s="17" t="s">
        <v>4297</v>
      </c>
      <c r="F2010" s="17" t="s">
        <v>4296</v>
      </c>
    </row>
    <row r="2011" spans="5:6">
      <c r="E2011" s="17" t="s">
        <v>4299</v>
      </c>
      <c r="F2011" s="17" t="s">
        <v>4298</v>
      </c>
    </row>
    <row r="2012" spans="5:6">
      <c r="E2012" s="17" t="s">
        <v>4301</v>
      </c>
      <c r="F2012" s="17" t="s">
        <v>4300</v>
      </c>
    </row>
    <row r="2013" spans="5:6">
      <c r="E2013" s="17" t="s">
        <v>4303</v>
      </c>
      <c r="F2013" s="17" t="s">
        <v>4302</v>
      </c>
    </row>
    <row r="2014" spans="5:6">
      <c r="E2014" s="17" t="s">
        <v>4305</v>
      </c>
      <c r="F2014" s="17" t="s">
        <v>4304</v>
      </c>
    </row>
    <row r="2015" spans="5:6">
      <c r="E2015" s="17" t="s">
        <v>4307</v>
      </c>
      <c r="F2015" s="17" t="s">
        <v>4306</v>
      </c>
    </row>
    <row r="2016" spans="5:6">
      <c r="E2016" s="17" t="s">
        <v>4309</v>
      </c>
      <c r="F2016" s="17" t="s">
        <v>4308</v>
      </c>
    </row>
    <row r="2017" spans="5:6">
      <c r="E2017" s="17" t="s">
        <v>4311</v>
      </c>
      <c r="F2017" s="17" t="s">
        <v>4310</v>
      </c>
    </row>
    <row r="2018" spans="5:6">
      <c r="E2018" s="17" t="s">
        <v>4313</v>
      </c>
      <c r="F2018" s="17" t="s">
        <v>4312</v>
      </c>
    </row>
    <row r="2019" spans="5:6">
      <c r="E2019" s="17" t="s">
        <v>4315</v>
      </c>
      <c r="F2019" s="17" t="s">
        <v>4314</v>
      </c>
    </row>
    <row r="2020" spans="5:6">
      <c r="E2020" s="17" t="s">
        <v>4317</v>
      </c>
      <c r="F2020" s="17" t="s">
        <v>4316</v>
      </c>
    </row>
    <row r="2021" spans="5:6">
      <c r="E2021" s="17" t="s">
        <v>4319</v>
      </c>
      <c r="F2021" s="17" t="s">
        <v>4318</v>
      </c>
    </row>
    <row r="2022" spans="5:6">
      <c r="E2022" s="17" t="s">
        <v>4321</v>
      </c>
      <c r="F2022" s="17" t="s">
        <v>4320</v>
      </c>
    </row>
    <row r="2023" spans="5:6">
      <c r="E2023" s="17" t="s">
        <v>4323</v>
      </c>
      <c r="F2023" s="17" t="s">
        <v>4322</v>
      </c>
    </row>
    <row r="2024" spans="5:6">
      <c r="E2024" s="17" t="s">
        <v>4325</v>
      </c>
      <c r="F2024" s="17" t="s">
        <v>4324</v>
      </c>
    </row>
    <row r="2025" spans="5:6">
      <c r="E2025" s="17" t="s">
        <v>4327</v>
      </c>
      <c r="F2025" s="17" t="s">
        <v>4326</v>
      </c>
    </row>
    <row r="2026" spans="5:6">
      <c r="E2026" s="17" t="s">
        <v>4329</v>
      </c>
      <c r="F2026" s="17" t="s">
        <v>4328</v>
      </c>
    </row>
    <row r="2027" spans="5:6">
      <c r="E2027" s="17" t="s">
        <v>4331</v>
      </c>
      <c r="F2027" s="17" t="s">
        <v>4330</v>
      </c>
    </row>
    <row r="2028" spans="5:6">
      <c r="E2028" s="17" t="s">
        <v>4333</v>
      </c>
      <c r="F2028" s="17" t="s">
        <v>4332</v>
      </c>
    </row>
    <row r="2029" spans="5:6">
      <c r="E2029" s="17" t="s">
        <v>4335</v>
      </c>
      <c r="F2029" s="17" t="s">
        <v>4334</v>
      </c>
    </row>
    <row r="2030" spans="5:6">
      <c r="E2030" s="17" t="s">
        <v>4337</v>
      </c>
      <c r="F2030" s="17" t="s">
        <v>4336</v>
      </c>
    </row>
    <row r="2031" spans="5:6">
      <c r="E2031" s="17" t="s">
        <v>4339</v>
      </c>
      <c r="F2031" s="17" t="s">
        <v>4338</v>
      </c>
    </row>
    <row r="2032" spans="5:6">
      <c r="E2032" s="17" t="s">
        <v>4341</v>
      </c>
      <c r="F2032" s="17" t="s">
        <v>4340</v>
      </c>
    </row>
    <row r="2033" spans="5:6">
      <c r="E2033" s="17" t="s">
        <v>4343</v>
      </c>
      <c r="F2033" s="17" t="s">
        <v>4342</v>
      </c>
    </row>
    <row r="2034" spans="5:6">
      <c r="E2034" s="17" t="s">
        <v>4345</v>
      </c>
      <c r="F2034" s="17" t="s">
        <v>4344</v>
      </c>
    </row>
    <row r="2035" spans="5:6">
      <c r="E2035" s="17" t="s">
        <v>4347</v>
      </c>
      <c r="F2035" s="17" t="s">
        <v>4346</v>
      </c>
    </row>
    <row r="2036" spans="5:6">
      <c r="E2036" s="17" t="s">
        <v>4349</v>
      </c>
      <c r="F2036" s="17" t="s">
        <v>4348</v>
      </c>
    </row>
    <row r="2037" spans="5:6">
      <c r="E2037" s="17" t="s">
        <v>4351</v>
      </c>
      <c r="F2037" s="17" t="s">
        <v>4350</v>
      </c>
    </row>
    <row r="2038" spans="5:6">
      <c r="E2038" s="17" t="s">
        <v>4353</v>
      </c>
      <c r="F2038" s="17" t="s">
        <v>4352</v>
      </c>
    </row>
    <row r="2039" spans="5:6">
      <c r="E2039" s="17" t="s">
        <v>4355</v>
      </c>
      <c r="F2039" s="17" t="s">
        <v>4354</v>
      </c>
    </row>
    <row r="2040" spans="5:6">
      <c r="E2040" s="17" t="s">
        <v>4357</v>
      </c>
      <c r="F2040" s="17" t="s">
        <v>4356</v>
      </c>
    </row>
    <row r="2041" spans="5:6">
      <c r="E2041" s="17" t="s">
        <v>4359</v>
      </c>
      <c r="F2041" s="17" t="s">
        <v>4358</v>
      </c>
    </row>
    <row r="2042" spans="5:6">
      <c r="E2042" s="17" t="s">
        <v>4361</v>
      </c>
      <c r="F2042" s="17" t="s">
        <v>4360</v>
      </c>
    </row>
    <row r="2043" spans="5:6">
      <c r="E2043" s="17" t="s">
        <v>4363</v>
      </c>
      <c r="F2043" s="17" t="s">
        <v>4362</v>
      </c>
    </row>
    <row r="2044" spans="5:6">
      <c r="E2044" s="17" t="s">
        <v>4365</v>
      </c>
      <c r="F2044" s="17" t="s">
        <v>4364</v>
      </c>
    </row>
    <row r="2045" spans="5:6">
      <c r="E2045" s="17" t="s">
        <v>4367</v>
      </c>
      <c r="F2045" s="17" t="s">
        <v>4366</v>
      </c>
    </row>
    <row r="2046" spans="5:6">
      <c r="E2046" s="17" t="s">
        <v>4369</v>
      </c>
      <c r="F2046" s="17" t="s">
        <v>4368</v>
      </c>
    </row>
    <row r="2047" spans="5:6">
      <c r="E2047" s="17" t="s">
        <v>4371</v>
      </c>
      <c r="F2047" s="17" t="s">
        <v>4370</v>
      </c>
    </row>
    <row r="2048" spans="5:6">
      <c r="E2048" s="17" t="s">
        <v>4373</v>
      </c>
      <c r="F2048" s="17" t="s">
        <v>4372</v>
      </c>
    </row>
    <row r="2049" spans="5:6">
      <c r="E2049" s="17" t="s">
        <v>4375</v>
      </c>
      <c r="F2049" s="17" t="s">
        <v>4374</v>
      </c>
    </row>
    <row r="2050" spans="5:6">
      <c r="E2050" s="17" t="s">
        <v>4377</v>
      </c>
      <c r="F2050" s="17" t="s">
        <v>4376</v>
      </c>
    </row>
    <row r="2051" spans="5:6">
      <c r="E2051" s="17" t="s">
        <v>4379</v>
      </c>
      <c r="F2051" s="17" t="s">
        <v>4378</v>
      </c>
    </row>
    <row r="2052" spans="5:6">
      <c r="E2052" s="17" t="s">
        <v>4381</v>
      </c>
      <c r="F2052" s="17" t="s">
        <v>4380</v>
      </c>
    </row>
    <row r="2053" spans="5:6">
      <c r="E2053" s="17" t="s">
        <v>4383</v>
      </c>
      <c r="F2053" s="17" t="s">
        <v>4382</v>
      </c>
    </row>
    <row r="2054" spans="5:6">
      <c r="E2054" s="17" t="s">
        <v>4385</v>
      </c>
      <c r="F2054" s="17" t="s">
        <v>4384</v>
      </c>
    </row>
    <row r="2055" spans="5:6">
      <c r="E2055" s="17" t="s">
        <v>4387</v>
      </c>
      <c r="F2055" s="17" t="s">
        <v>4386</v>
      </c>
    </row>
    <row r="2056" spans="5:6">
      <c r="E2056" s="17" t="s">
        <v>4389</v>
      </c>
      <c r="F2056" s="17" t="s">
        <v>4388</v>
      </c>
    </row>
    <row r="2057" spans="5:6">
      <c r="E2057" s="17" t="s">
        <v>4391</v>
      </c>
      <c r="F2057" s="17" t="s">
        <v>4390</v>
      </c>
    </row>
    <row r="2058" spans="5:6">
      <c r="E2058" s="17" t="s">
        <v>4393</v>
      </c>
      <c r="F2058" s="17" t="s">
        <v>4392</v>
      </c>
    </row>
    <row r="2059" spans="5:6">
      <c r="E2059" s="17" t="s">
        <v>4395</v>
      </c>
      <c r="F2059" s="17" t="s">
        <v>4394</v>
      </c>
    </row>
    <row r="2060" spans="5:6">
      <c r="E2060" s="17" t="s">
        <v>4397</v>
      </c>
      <c r="F2060" s="17" t="s">
        <v>4396</v>
      </c>
    </row>
    <row r="2061" spans="5:6">
      <c r="E2061" s="17" t="s">
        <v>4399</v>
      </c>
      <c r="F2061" s="17" t="s">
        <v>4398</v>
      </c>
    </row>
    <row r="2062" spans="5:6">
      <c r="E2062" s="17" t="s">
        <v>4401</v>
      </c>
      <c r="F2062" s="17" t="s">
        <v>4400</v>
      </c>
    </row>
    <row r="2063" spans="5:6">
      <c r="E2063" s="17" t="s">
        <v>4403</v>
      </c>
      <c r="F2063" s="17" t="s">
        <v>4402</v>
      </c>
    </row>
    <row r="2064" spans="5:6">
      <c r="E2064" s="17" t="s">
        <v>4405</v>
      </c>
      <c r="F2064" s="17" t="s">
        <v>4404</v>
      </c>
    </row>
    <row r="2065" spans="5:6">
      <c r="E2065" s="17" t="s">
        <v>4407</v>
      </c>
      <c r="F2065" s="17" t="s">
        <v>4406</v>
      </c>
    </row>
    <row r="2066" spans="5:6">
      <c r="E2066" s="17" t="s">
        <v>4409</v>
      </c>
      <c r="F2066" s="17" t="s">
        <v>4408</v>
      </c>
    </row>
    <row r="2067" spans="5:6">
      <c r="E2067" s="17" t="s">
        <v>4411</v>
      </c>
      <c r="F2067" s="17" t="s">
        <v>4410</v>
      </c>
    </row>
    <row r="2068" spans="5:6">
      <c r="E2068" s="17" t="s">
        <v>4413</v>
      </c>
      <c r="F2068" s="17" t="s">
        <v>4412</v>
      </c>
    </row>
    <row r="2069" spans="5:6">
      <c r="E2069" s="17" t="s">
        <v>4415</v>
      </c>
      <c r="F2069" s="17" t="s">
        <v>4414</v>
      </c>
    </row>
    <row r="2070" spans="5:6">
      <c r="E2070" s="17" t="s">
        <v>4417</v>
      </c>
      <c r="F2070" s="17" t="s">
        <v>4416</v>
      </c>
    </row>
    <row r="2071" spans="5:6">
      <c r="E2071" s="17" t="s">
        <v>4419</v>
      </c>
      <c r="F2071" s="17" t="s">
        <v>4418</v>
      </c>
    </row>
    <row r="2072" spans="5:6">
      <c r="E2072" s="17" t="s">
        <v>4421</v>
      </c>
      <c r="F2072" s="17" t="s">
        <v>4420</v>
      </c>
    </row>
    <row r="2073" spans="5:6">
      <c r="E2073" s="17" t="s">
        <v>4423</v>
      </c>
      <c r="F2073" s="17" t="s">
        <v>4422</v>
      </c>
    </row>
    <row r="2074" spans="5:6">
      <c r="E2074" s="17" t="s">
        <v>4425</v>
      </c>
      <c r="F2074" s="17" t="s">
        <v>4424</v>
      </c>
    </row>
    <row r="2075" spans="5:6">
      <c r="E2075" s="17" t="s">
        <v>4427</v>
      </c>
      <c r="F2075" s="17" t="s">
        <v>4426</v>
      </c>
    </row>
    <row r="2076" spans="5:6">
      <c r="E2076" s="17" t="s">
        <v>4429</v>
      </c>
      <c r="F2076" s="17" t="s">
        <v>4428</v>
      </c>
    </row>
    <row r="2077" spans="5:6">
      <c r="E2077" s="17" t="s">
        <v>4431</v>
      </c>
      <c r="F2077" s="17" t="s">
        <v>4430</v>
      </c>
    </row>
    <row r="2078" spans="5:6">
      <c r="E2078" s="17" t="s">
        <v>4433</v>
      </c>
      <c r="F2078" s="17" t="s">
        <v>4432</v>
      </c>
    </row>
    <row r="2079" spans="5:6">
      <c r="E2079" s="17" t="s">
        <v>4435</v>
      </c>
      <c r="F2079" s="17" t="s">
        <v>4434</v>
      </c>
    </row>
    <row r="2080" spans="5:6">
      <c r="E2080" s="17" t="s">
        <v>4437</v>
      </c>
      <c r="F2080" s="17" t="s">
        <v>4436</v>
      </c>
    </row>
    <row r="2081" spans="5:6">
      <c r="E2081" s="17" t="s">
        <v>4439</v>
      </c>
      <c r="F2081" s="17" t="s">
        <v>4438</v>
      </c>
    </row>
    <row r="2082" spans="5:6">
      <c r="E2082" s="17" t="s">
        <v>4441</v>
      </c>
      <c r="F2082" s="17" t="s">
        <v>4440</v>
      </c>
    </row>
    <row r="2083" spans="5:6">
      <c r="E2083" s="17" t="s">
        <v>4443</v>
      </c>
      <c r="F2083" s="17" t="s">
        <v>4442</v>
      </c>
    </row>
    <row r="2084" spans="5:6">
      <c r="E2084" s="17" t="s">
        <v>4445</v>
      </c>
      <c r="F2084" s="17" t="s">
        <v>4444</v>
      </c>
    </row>
    <row r="2085" spans="5:6">
      <c r="E2085" s="17" t="s">
        <v>4447</v>
      </c>
      <c r="F2085" s="17" t="s">
        <v>4446</v>
      </c>
    </row>
    <row r="2086" spans="5:6">
      <c r="E2086" s="17" t="s">
        <v>4449</v>
      </c>
      <c r="F2086" s="17" t="s">
        <v>4448</v>
      </c>
    </row>
    <row r="2087" spans="5:6">
      <c r="E2087" s="17" t="s">
        <v>4451</v>
      </c>
      <c r="F2087" s="17" t="s">
        <v>4450</v>
      </c>
    </row>
    <row r="2088" spans="5:6">
      <c r="E2088" s="17" t="s">
        <v>4453</v>
      </c>
      <c r="F2088" s="17" t="s">
        <v>4452</v>
      </c>
    </row>
    <row r="2089" spans="5:6">
      <c r="E2089" s="17" t="s">
        <v>4455</v>
      </c>
      <c r="F2089" s="17" t="s">
        <v>4454</v>
      </c>
    </row>
    <row r="2090" spans="5:6">
      <c r="E2090" s="17" t="s">
        <v>4457</v>
      </c>
      <c r="F2090" s="17" t="s">
        <v>4456</v>
      </c>
    </row>
    <row r="2091" spans="5:6">
      <c r="E2091" s="17" t="s">
        <v>4459</v>
      </c>
      <c r="F2091" s="17" t="s">
        <v>4458</v>
      </c>
    </row>
    <row r="2092" spans="5:6">
      <c r="E2092" s="17" t="s">
        <v>4461</v>
      </c>
      <c r="F2092" s="17" t="s">
        <v>4460</v>
      </c>
    </row>
    <row r="2093" spans="5:6">
      <c r="E2093" s="17" t="s">
        <v>4463</v>
      </c>
      <c r="F2093" s="17" t="s">
        <v>4462</v>
      </c>
    </row>
    <row r="2094" spans="5:6">
      <c r="E2094" s="17" t="s">
        <v>4465</v>
      </c>
      <c r="F2094" s="17" t="s">
        <v>4464</v>
      </c>
    </row>
    <row r="2095" spans="5:6">
      <c r="E2095" s="17" t="s">
        <v>4467</v>
      </c>
      <c r="F2095" s="17" t="s">
        <v>4466</v>
      </c>
    </row>
    <row r="2096" spans="5:6">
      <c r="E2096" s="17" t="s">
        <v>4469</v>
      </c>
      <c r="F2096" s="17" t="s">
        <v>4468</v>
      </c>
    </row>
    <row r="2097" spans="5:6">
      <c r="E2097" s="17" t="s">
        <v>4471</v>
      </c>
      <c r="F2097" s="17" t="s">
        <v>4470</v>
      </c>
    </row>
    <row r="2098" spans="5:6">
      <c r="E2098" s="17" t="s">
        <v>4473</v>
      </c>
      <c r="F2098" s="17" t="s">
        <v>4472</v>
      </c>
    </row>
    <row r="2099" spans="5:6">
      <c r="E2099" s="17" t="s">
        <v>4475</v>
      </c>
      <c r="F2099" s="17" t="s">
        <v>4474</v>
      </c>
    </row>
    <row r="2100" spans="5:6">
      <c r="E2100" s="17" t="s">
        <v>4477</v>
      </c>
      <c r="F2100" s="17" t="s">
        <v>4476</v>
      </c>
    </row>
    <row r="2101" spans="5:6">
      <c r="E2101" s="17" t="s">
        <v>4479</v>
      </c>
      <c r="F2101" s="17" t="s">
        <v>4478</v>
      </c>
    </row>
    <row r="2102" spans="5:6">
      <c r="E2102" s="17" t="s">
        <v>4481</v>
      </c>
      <c r="F2102" s="17" t="s">
        <v>4480</v>
      </c>
    </row>
    <row r="2103" spans="5:6">
      <c r="E2103" s="17" t="s">
        <v>4483</v>
      </c>
      <c r="F2103" s="17" t="s">
        <v>4482</v>
      </c>
    </row>
    <row r="2104" spans="5:6">
      <c r="E2104" s="17" t="s">
        <v>4485</v>
      </c>
      <c r="F2104" s="17" t="s">
        <v>4484</v>
      </c>
    </row>
    <row r="2105" spans="5:6">
      <c r="E2105" s="17" t="s">
        <v>4487</v>
      </c>
      <c r="F2105" s="17" t="s">
        <v>4486</v>
      </c>
    </row>
    <row r="2106" spans="5:6">
      <c r="E2106" s="17" t="s">
        <v>4489</v>
      </c>
      <c r="F2106" s="17" t="s">
        <v>4488</v>
      </c>
    </row>
    <row r="2107" spans="5:6">
      <c r="E2107" s="17" t="s">
        <v>4491</v>
      </c>
      <c r="F2107" s="17" t="s">
        <v>4490</v>
      </c>
    </row>
    <row r="2108" spans="5:6">
      <c r="E2108" s="17" t="s">
        <v>4493</v>
      </c>
      <c r="F2108" s="17" t="s">
        <v>4492</v>
      </c>
    </row>
    <row r="2109" spans="5:6">
      <c r="E2109" s="17" t="s">
        <v>4495</v>
      </c>
      <c r="F2109" s="17" t="s">
        <v>4494</v>
      </c>
    </row>
    <row r="2110" spans="5:6">
      <c r="E2110" s="17" t="s">
        <v>4497</v>
      </c>
      <c r="F2110" s="17" t="s">
        <v>4496</v>
      </c>
    </row>
    <row r="2111" spans="5:6">
      <c r="E2111" s="17" t="s">
        <v>4499</v>
      </c>
      <c r="F2111" s="17" t="s">
        <v>4498</v>
      </c>
    </row>
    <row r="2112" spans="5:6">
      <c r="E2112" s="17" t="s">
        <v>4501</v>
      </c>
      <c r="F2112" s="17" t="s">
        <v>4500</v>
      </c>
    </row>
    <row r="2113" spans="5:6">
      <c r="E2113" s="17" t="s">
        <v>4503</v>
      </c>
      <c r="F2113" s="17" t="s">
        <v>4502</v>
      </c>
    </row>
    <row r="2114" spans="5:6">
      <c r="E2114" s="17" t="s">
        <v>4505</v>
      </c>
      <c r="F2114" s="17" t="s">
        <v>4504</v>
      </c>
    </row>
    <row r="2115" spans="5:6">
      <c r="E2115" s="17" t="s">
        <v>4507</v>
      </c>
      <c r="F2115" s="17" t="s">
        <v>4506</v>
      </c>
    </row>
    <row r="2116" spans="5:6">
      <c r="E2116" s="17" t="s">
        <v>4509</v>
      </c>
      <c r="F2116" s="17" t="s">
        <v>4508</v>
      </c>
    </row>
    <row r="2117" spans="5:6">
      <c r="E2117" s="17" t="s">
        <v>4511</v>
      </c>
      <c r="F2117" s="17" t="s">
        <v>4510</v>
      </c>
    </row>
    <row r="2118" spans="5:6">
      <c r="E2118" s="17" t="s">
        <v>4513</v>
      </c>
      <c r="F2118" s="17" t="s">
        <v>4512</v>
      </c>
    </row>
    <row r="2119" spans="5:6">
      <c r="E2119" s="17" t="s">
        <v>4515</v>
      </c>
      <c r="F2119" s="17" t="s">
        <v>4514</v>
      </c>
    </row>
    <row r="2120" spans="5:6">
      <c r="E2120" s="17" t="s">
        <v>4517</v>
      </c>
      <c r="F2120" s="17" t="s">
        <v>4516</v>
      </c>
    </row>
    <row r="2121" spans="5:6">
      <c r="E2121" s="17" t="s">
        <v>4519</v>
      </c>
      <c r="F2121" s="17" t="s">
        <v>4518</v>
      </c>
    </row>
    <row r="2122" spans="5:6">
      <c r="E2122" s="17" t="s">
        <v>4521</v>
      </c>
      <c r="F2122" s="17" t="s">
        <v>4520</v>
      </c>
    </row>
    <row r="2123" spans="5:6">
      <c r="E2123" s="17" t="s">
        <v>4523</v>
      </c>
      <c r="F2123" s="17" t="s">
        <v>4522</v>
      </c>
    </row>
    <row r="2124" spans="5:6">
      <c r="E2124" s="17" t="s">
        <v>4525</v>
      </c>
      <c r="F2124" s="17" t="s">
        <v>4524</v>
      </c>
    </row>
    <row r="2125" spans="5:6">
      <c r="E2125" s="17" t="s">
        <v>4527</v>
      </c>
      <c r="F2125" s="17" t="s">
        <v>4526</v>
      </c>
    </row>
    <row r="2126" spans="5:6">
      <c r="E2126" s="17" t="s">
        <v>4529</v>
      </c>
      <c r="F2126" s="17" t="s">
        <v>4528</v>
      </c>
    </row>
    <row r="2127" spans="5:6">
      <c r="E2127" s="17" t="s">
        <v>4531</v>
      </c>
      <c r="F2127" s="17" t="s">
        <v>4530</v>
      </c>
    </row>
    <row r="2128" spans="5:6">
      <c r="E2128" s="17" t="s">
        <v>4533</v>
      </c>
      <c r="F2128" s="17" t="s">
        <v>4532</v>
      </c>
    </row>
    <row r="2129" spans="5:6">
      <c r="E2129" s="17" t="s">
        <v>4535</v>
      </c>
      <c r="F2129" s="17" t="s">
        <v>4534</v>
      </c>
    </row>
    <row r="2130" spans="5:6">
      <c r="E2130" s="17" t="s">
        <v>4537</v>
      </c>
      <c r="F2130" s="17" t="s">
        <v>4536</v>
      </c>
    </row>
    <row r="2131" spans="5:6">
      <c r="E2131" s="17" t="s">
        <v>4539</v>
      </c>
      <c r="F2131" s="17" t="s">
        <v>4538</v>
      </c>
    </row>
    <row r="2132" spans="5:6">
      <c r="E2132" s="17" t="s">
        <v>4541</v>
      </c>
      <c r="F2132" s="17" t="s">
        <v>4540</v>
      </c>
    </row>
    <row r="2133" spans="5:6">
      <c r="E2133" s="17" t="s">
        <v>4543</v>
      </c>
      <c r="F2133" s="17" t="s">
        <v>4542</v>
      </c>
    </row>
    <row r="2134" spans="5:6">
      <c r="E2134" s="17" t="s">
        <v>4545</v>
      </c>
      <c r="F2134" s="17" t="s">
        <v>4544</v>
      </c>
    </row>
    <row r="2135" spans="5:6">
      <c r="E2135" s="17" t="s">
        <v>4547</v>
      </c>
      <c r="F2135" s="17" t="s">
        <v>4546</v>
      </c>
    </row>
    <row r="2136" spans="5:6">
      <c r="E2136" s="17" t="s">
        <v>4549</v>
      </c>
      <c r="F2136" s="17" t="s">
        <v>4548</v>
      </c>
    </row>
    <row r="2137" spans="5:6">
      <c r="E2137" s="17" t="s">
        <v>4551</v>
      </c>
      <c r="F2137" s="17" t="s">
        <v>4550</v>
      </c>
    </row>
    <row r="2138" spans="5:6">
      <c r="E2138" s="17" t="s">
        <v>4553</v>
      </c>
      <c r="F2138" s="17" t="s">
        <v>4552</v>
      </c>
    </row>
    <row r="2139" spans="5:6">
      <c r="E2139" s="17" t="s">
        <v>4555</v>
      </c>
      <c r="F2139" s="17" t="s">
        <v>4554</v>
      </c>
    </row>
    <row r="2140" spans="5:6">
      <c r="E2140" s="17" t="s">
        <v>4557</v>
      </c>
      <c r="F2140" s="17" t="s">
        <v>4556</v>
      </c>
    </row>
    <row r="2141" spans="5:6">
      <c r="E2141" s="17" t="s">
        <v>4559</v>
      </c>
      <c r="F2141" s="17" t="s">
        <v>4558</v>
      </c>
    </row>
    <row r="2142" spans="5:6">
      <c r="E2142" s="17" t="s">
        <v>4561</v>
      </c>
      <c r="F2142" s="17" t="s">
        <v>4560</v>
      </c>
    </row>
    <row r="2143" spans="5:6">
      <c r="E2143" s="17" t="s">
        <v>4563</v>
      </c>
      <c r="F2143" s="17" t="s">
        <v>4562</v>
      </c>
    </row>
    <row r="2144" spans="5:6">
      <c r="E2144" s="17" t="s">
        <v>4565</v>
      </c>
      <c r="F2144" s="17" t="s">
        <v>4564</v>
      </c>
    </row>
    <row r="2145" spans="5:6">
      <c r="E2145" s="17" t="s">
        <v>4567</v>
      </c>
      <c r="F2145" s="17" t="s">
        <v>4566</v>
      </c>
    </row>
    <row r="2146" spans="5:6">
      <c r="E2146" s="17" t="s">
        <v>4569</v>
      </c>
      <c r="F2146" s="17" t="s">
        <v>4568</v>
      </c>
    </row>
    <row r="2147" spans="5:6">
      <c r="E2147" s="17" t="s">
        <v>4571</v>
      </c>
      <c r="F2147" s="17" t="s">
        <v>4570</v>
      </c>
    </row>
    <row r="2148" spans="5:6">
      <c r="E2148" s="17" t="s">
        <v>4573</v>
      </c>
      <c r="F2148" s="17" t="s">
        <v>4572</v>
      </c>
    </row>
    <row r="2149" spans="5:6">
      <c r="E2149" s="17" t="s">
        <v>4575</v>
      </c>
      <c r="F2149" s="17" t="s">
        <v>4574</v>
      </c>
    </row>
    <row r="2150" spans="5:6">
      <c r="E2150" s="17" t="s">
        <v>4577</v>
      </c>
      <c r="F2150" s="17" t="s">
        <v>4576</v>
      </c>
    </row>
    <row r="2151" spans="5:6">
      <c r="E2151" s="17" t="s">
        <v>4579</v>
      </c>
      <c r="F2151" s="17" t="s">
        <v>4578</v>
      </c>
    </row>
    <row r="2152" spans="5:6">
      <c r="E2152" s="17" t="s">
        <v>4581</v>
      </c>
      <c r="F2152" s="17" t="s">
        <v>4580</v>
      </c>
    </row>
    <row r="2153" spans="5:6">
      <c r="E2153" s="17" t="s">
        <v>4583</v>
      </c>
      <c r="F2153" s="17" t="s">
        <v>4582</v>
      </c>
    </row>
    <row r="2154" spans="5:6">
      <c r="E2154" s="17" t="s">
        <v>4585</v>
      </c>
      <c r="F2154" s="17" t="s">
        <v>4584</v>
      </c>
    </row>
    <row r="2155" spans="5:6">
      <c r="E2155" s="17" t="s">
        <v>4587</v>
      </c>
      <c r="F2155" s="17" t="s">
        <v>4586</v>
      </c>
    </row>
    <row r="2156" spans="5:6">
      <c r="E2156" s="17" t="s">
        <v>4589</v>
      </c>
      <c r="F2156" s="17" t="s">
        <v>4588</v>
      </c>
    </row>
    <row r="2157" spans="5:6">
      <c r="E2157" s="17" t="s">
        <v>4591</v>
      </c>
      <c r="F2157" s="17" t="s">
        <v>4590</v>
      </c>
    </row>
    <row r="2158" spans="5:6">
      <c r="E2158" s="17" t="s">
        <v>4593</v>
      </c>
      <c r="F2158" s="17" t="s">
        <v>4592</v>
      </c>
    </row>
    <row r="2159" spans="5:6">
      <c r="E2159" s="17" t="s">
        <v>4595</v>
      </c>
      <c r="F2159" s="17" t="s">
        <v>4594</v>
      </c>
    </row>
    <row r="2160" spans="5:6">
      <c r="E2160" s="17" t="s">
        <v>4597</v>
      </c>
      <c r="F2160" s="17" t="s">
        <v>4596</v>
      </c>
    </row>
    <row r="2161" spans="5:6">
      <c r="E2161" s="17" t="s">
        <v>4599</v>
      </c>
      <c r="F2161" s="17" t="s">
        <v>4598</v>
      </c>
    </row>
    <row r="2162" spans="5:6">
      <c r="E2162" s="17" t="s">
        <v>4601</v>
      </c>
      <c r="F2162" s="17" t="s">
        <v>4600</v>
      </c>
    </row>
    <row r="2163" spans="5:6">
      <c r="E2163" s="17" t="s">
        <v>4603</v>
      </c>
      <c r="F2163" s="17" t="s">
        <v>4602</v>
      </c>
    </row>
    <row r="2164" spans="5:6">
      <c r="E2164" s="17" t="s">
        <v>4605</v>
      </c>
      <c r="F2164" s="17" t="s">
        <v>4604</v>
      </c>
    </row>
    <row r="2165" spans="5:6">
      <c r="E2165" s="17" t="s">
        <v>4607</v>
      </c>
      <c r="F2165" s="17" t="s">
        <v>4606</v>
      </c>
    </row>
    <row r="2166" spans="5:6">
      <c r="E2166" s="17" t="s">
        <v>4609</v>
      </c>
      <c r="F2166" s="17" t="s">
        <v>4608</v>
      </c>
    </row>
    <row r="2167" spans="5:6">
      <c r="E2167" s="17" t="s">
        <v>4611</v>
      </c>
      <c r="F2167" s="17" t="s">
        <v>4610</v>
      </c>
    </row>
    <row r="2168" spans="5:6">
      <c r="E2168" s="17" t="s">
        <v>4613</v>
      </c>
      <c r="F2168" s="17" t="s">
        <v>4612</v>
      </c>
    </row>
    <row r="2169" spans="5:6">
      <c r="E2169" s="17" t="s">
        <v>4615</v>
      </c>
      <c r="F2169" s="17" t="s">
        <v>4614</v>
      </c>
    </row>
    <row r="2170" spans="5:6">
      <c r="E2170" s="17" t="s">
        <v>4617</v>
      </c>
      <c r="F2170" s="17" t="s">
        <v>4616</v>
      </c>
    </row>
    <row r="2171" spans="5:6">
      <c r="E2171" s="17" t="s">
        <v>4619</v>
      </c>
      <c r="F2171" s="17" t="s">
        <v>4618</v>
      </c>
    </row>
    <row r="2172" spans="5:6">
      <c r="E2172" s="17" t="s">
        <v>4621</v>
      </c>
      <c r="F2172" s="17" t="s">
        <v>4620</v>
      </c>
    </row>
    <row r="2173" spans="5:6">
      <c r="E2173" s="17" t="s">
        <v>4623</v>
      </c>
      <c r="F2173" s="17" t="s">
        <v>4622</v>
      </c>
    </row>
    <row r="2174" spans="5:6">
      <c r="E2174" s="17" t="s">
        <v>4625</v>
      </c>
      <c r="F2174" s="17" t="s">
        <v>4624</v>
      </c>
    </row>
    <row r="2175" spans="5:6">
      <c r="E2175" s="17" t="s">
        <v>4627</v>
      </c>
      <c r="F2175" s="17" t="s">
        <v>4626</v>
      </c>
    </row>
    <row r="2176" spans="5:6">
      <c r="E2176" s="17" t="s">
        <v>4629</v>
      </c>
      <c r="F2176" s="17" t="s">
        <v>4628</v>
      </c>
    </row>
    <row r="2177" spans="5:6">
      <c r="E2177" s="17" t="s">
        <v>4631</v>
      </c>
      <c r="F2177" s="17" t="s">
        <v>4630</v>
      </c>
    </row>
    <row r="2178" spans="5:6">
      <c r="E2178" s="17" t="s">
        <v>4633</v>
      </c>
      <c r="F2178" s="17" t="s">
        <v>4632</v>
      </c>
    </row>
    <row r="2179" spans="5:6">
      <c r="E2179" s="17" t="s">
        <v>4635</v>
      </c>
      <c r="F2179" s="17" t="s">
        <v>4634</v>
      </c>
    </row>
    <row r="2180" spans="5:6">
      <c r="E2180" s="17" t="s">
        <v>4637</v>
      </c>
      <c r="F2180" s="17" t="s">
        <v>4636</v>
      </c>
    </row>
    <row r="2181" spans="5:6">
      <c r="E2181" s="17" t="s">
        <v>4639</v>
      </c>
      <c r="F2181" s="17" t="s">
        <v>4638</v>
      </c>
    </row>
    <row r="2182" spans="5:6">
      <c r="E2182" s="17" t="s">
        <v>4641</v>
      </c>
      <c r="F2182" s="17" t="s">
        <v>4640</v>
      </c>
    </row>
    <row r="2183" spans="5:6">
      <c r="E2183" s="17" t="s">
        <v>4643</v>
      </c>
      <c r="F2183" s="17" t="s">
        <v>4642</v>
      </c>
    </row>
    <row r="2184" spans="5:6">
      <c r="E2184" s="17" t="s">
        <v>4645</v>
      </c>
      <c r="F2184" s="17" t="s">
        <v>4644</v>
      </c>
    </row>
    <row r="2185" spans="5:6">
      <c r="E2185" s="17" t="s">
        <v>4647</v>
      </c>
      <c r="F2185" s="17" t="s">
        <v>4646</v>
      </c>
    </row>
    <row r="2186" spans="5:6">
      <c r="E2186" s="17" t="s">
        <v>4649</v>
      </c>
      <c r="F2186" s="17" t="s">
        <v>4648</v>
      </c>
    </row>
    <row r="2187" spans="5:6">
      <c r="E2187" s="17" t="s">
        <v>4651</v>
      </c>
      <c r="F2187" s="17" t="s">
        <v>4650</v>
      </c>
    </row>
    <row r="2188" spans="5:6">
      <c r="E2188" s="17" t="s">
        <v>4653</v>
      </c>
      <c r="F2188" s="17" t="s">
        <v>4652</v>
      </c>
    </row>
    <row r="2189" spans="5:6">
      <c r="E2189" s="17" t="s">
        <v>4655</v>
      </c>
      <c r="F2189" s="17" t="s">
        <v>4654</v>
      </c>
    </row>
    <row r="2190" spans="5:6">
      <c r="E2190" s="17" t="s">
        <v>4657</v>
      </c>
      <c r="F2190" s="17" t="s">
        <v>4656</v>
      </c>
    </row>
    <row r="2191" spans="5:6">
      <c r="E2191" s="17" t="s">
        <v>4659</v>
      </c>
      <c r="F2191" s="17" t="s">
        <v>4658</v>
      </c>
    </row>
    <row r="2192" spans="5:6">
      <c r="E2192" s="17" t="s">
        <v>4661</v>
      </c>
      <c r="F2192" s="17" t="s">
        <v>4660</v>
      </c>
    </row>
    <row r="2193" spans="5:6">
      <c r="E2193" s="17" t="s">
        <v>4663</v>
      </c>
      <c r="F2193" s="17" t="s">
        <v>4662</v>
      </c>
    </row>
    <row r="2194" spans="5:6">
      <c r="E2194" s="17" t="s">
        <v>4665</v>
      </c>
      <c r="F2194" s="17" t="s">
        <v>4664</v>
      </c>
    </row>
    <row r="2195" spans="5:6">
      <c r="E2195" s="17" t="s">
        <v>4667</v>
      </c>
      <c r="F2195" s="17" t="s">
        <v>4666</v>
      </c>
    </row>
    <row r="2196" spans="5:6">
      <c r="E2196" s="17" t="s">
        <v>4669</v>
      </c>
      <c r="F2196" s="17" t="s">
        <v>4668</v>
      </c>
    </row>
    <row r="2197" spans="5:6">
      <c r="E2197" s="17" t="s">
        <v>4671</v>
      </c>
      <c r="F2197" s="17" t="s">
        <v>4670</v>
      </c>
    </row>
    <row r="2198" spans="5:6">
      <c r="E2198" s="17" t="s">
        <v>4673</v>
      </c>
      <c r="F2198" s="17" t="s">
        <v>4672</v>
      </c>
    </row>
    <row r="2199" spans="5:6">
      <c r="E2199" s="17" t="s">
        <v>4675</v>
      </c>
      <c r="F2199" s="17" t="s">
        <v>4674</v>
      </c>
    </row>
    <row r="2200" spans="5:6">
      <c r="E2200" s="17" t="s">
        <v>4677</v>
      </c>
      <c r="F2200" s="17" t="s">
        <v>4676</v>
      </c>
    </row>
    <row r="2201" spans="5:6">
      <c r="E2201" s="17" t="s">
        <v>4679</v>
      </c>
      <c r="F2201" s="17" t="s">
        <v>4678</v>
      </c>
    </row>
    <row r="2202" spans="5:6">
      <c r="E2202" s="17" t="s">
        <v>4681</v>
      </c>
      <c r="F2202" s="17" t="s">
        <v>4680</v>
      </c>
    </row>
    <row r="2203" spans="5:6">
      <c r="E2203" s="17" t="s">
        <v>4683</v>
      </c>
      <c r="F2203" s="17" t="s">
        <v>4682</v>
      </c>
    </row>
    <row r="2204" spans="5:6">
      <c r="E2204" s="17" t="s">
        <v>4685</v>
      </c>
      <c r="F2204" s="17" t="s">
        <v>4684</v>
      </c>
    </row>
    <row r="2205" spans="5:6">
      <c r="E2205" s="17" t="s">
        <v>4687</v>
      </c>
      <c r="F2205" s="17" t="s">
        <v>4686</v>
      </c>
    </row>
    <row r="2206" spans="5:6">
      <c r="E2206" s="17" t="s">
        <v>4689</v>
      </c>
      <c r="F2206" s="17" t="s">
        <v>4688</v>
      </c>
    </row>
    <row r="2207" spans="5:6">
      <c r="E2207" s="17" t="s">
        <v>4691</v>
      </c>
      <c r="F2207" s="17" t="s">
        <v>4690</v>
      </c>
    </row>
    <row r="2208" spans="5:6">
      <c r="E2208" s="17" t="s">
        <v>4693</v>
      </c>
      <c r="F2208" s="17" t="s">
        <v>4692</v>
      </c>
    </row>
    <row r="2209" spans="5:6">
      <c r="E2209" s="17" t="s">
        <v>4695</v>
      </c>
      <c r="F2209" s="17" t="s">
        <v>4694</v>
      </c>
    </row>
    <row r="2210" spans="5:6">
      <c r="E2210" s="17" t="s">
        <v>4697</v>
      </c>
      <c r="F2210" s="17" t="s">
        <v>4696</v>
      </c>
    </row>
    <row r="2211" spans="5:6">
      <c r="E2211" s="17" t="s">
        <v>4699</v>
      </c>
      <c r="F2211" s="17" t="s">
        <v>4698</v>
      </c>
    </row>
    <row r="2212" spans="5:6">
      <c r="E2212" s="17" t="s">
        <v>4701</v>
      </c>
      <c r="F2212" s="17" t="s">
        <v>4700</v>
      </c>
    </row>
    <row r="2213" spans="5:6">
      <c r="E2213" s="17" t="s">
        <v>4703</v>
      </c>
      <c r="F2213" s="17" t="s">
        <v>4702</v>
      </c>
    </row>
    <row r="2214" spans="5:6">
      <c r="E2214" s="17" t="s">
        <v>4705</v>
      </c>
      <c r="F2214" s="17" t="s">
        <v>4704</v>
      </c>
    </row>
    <row r="2215" spans="5:6">
      <c r="E2215" s="17" t="s">
        <v>4707</v>
      </c>
      <c r="F2215" s="17" t="s">
        <v>4706</v>
      </c>
    </row>
    <row r="2216" spans="5:6">
      <c r="E2216" s="17" t="s">
        <v>4709</v>
      </c>
      <c r="F2216" s="17" t="s">
        <v>4708</v>
      </c>
    </row>
    <row r="2217" spans="5:6">
      <c r="E2217" s="17" t="s">
        <v>4711</v>
      </c>
      <c r="F2217" s="17" t="s">
        <v>4710</v>
      </c>
    </row>
    <row r="2218" spans="5:6">
      <c r="E2218" s="17" t="s">
        <v>4713</v>
      </c>
      <c r="F2218" s="17" t="s">
        <v>4712</v>
      </c>
    </row>
    <row r="2219" spans="5:6">
      <c r="E2219" s="17" t="s">
        <v>4715</v>
      </c>
      <c r="F2219" s="17" t="s">
        <v>4714</v>
      </c>
    </row>
    <row r="2220" spans="5:6">
      <c r="E2220" s="17" t="s">
        <v>4717</v>
      </c>
      <c r="F2220" s="17" t="s">
        <v>4716</v>
      </c>
    </row>
    <row r="2221" spans="5:6">
      <c r="E2221" s="17" t="s">
        <v>4719</v>
      </c>
      <c r="F2221" s="17" t="s">
        <v>4718</v>
      </c>
    </row>
    <row r="2222" spans="5:6">
      <c r="E2222" s="17" t="s">
        <v>4721</v>
      </c>
      <c r="F2222" s="17" t="s">
        <v>4720</v>
      </c>
    </row>
    <row r="2223" spans="5:6">
      <c r="E2223" s="17" t="s">
        <v>4723</v>
      </c>
      <c r="F2223" s="17" t="s">
        <v>4722</v>
      </c>
    </row>
    <row r="2224" spans="5:6">
      <c r="E2224" s="17" t="s">
        <v>4725</v>
      </c>
      <c r="F2224" s="17" t="s">
        <v>4724</v>
      </c>
    </row>
    <row r="2225" spans="5:6">
      <c r="E2225" s="17" t="s">
        <v>4727</v>
      </c>
      <c r="F2225" s="17" t="s">
        <v>4726</v>
      </c>
    </row>
    <row r="2226" spans="5:6">
      <c r="E2226" s="17" t="s">
        <v>4729</v>
      </c>
      <c r="F2226" s="17" t="s">
        <v>4728</v>
      </c>
    </row>
    <row r="2227" spans="5:6">
      <c r="E2227" s="17" t="s">
        <v>4731</v>
      </c>
      <c r="F2227" s="17" t="s">
        <v>4730</v>
      </c>
    </row>
    <row r="2228" spans="5:6">
      <c r="E2228" s="17" t="s">
        <v>4733</v>
      </c>
      <c r="F2228" s="17" t="s">
        <v>4732</v>
      </c>
    </row>
    <row r="2229" spans="5:6">
      <c r="E2229" s="17" t="s">
        <v>4735</v>
      </c>
      <c r="F2229" s="17" t="s">
        <v>4734</v>
      </c>
    </row>
    <row r="2230" spans="5:6">
      <c r="E2230" s="17" t="s">
        <v>4737</v>
      </c>
      <c r="F2230" s="17" t="s">
        <v>4736</v>
      </c>
    </row>
    <row r="2231" spans="5:6">
      <c r="E2231" s="17" t="s">
        <v>4739</v>
      </c>
      <c r="F2231" s="17" t="s">
        <v>4738</v>
      </c>
    </row>
    <row r="2232" spans="5:6">
      <c r="E2232" s="17" t="s">
        <v>4741</v>
      </c>
      <c r="F2232" s="17" t="s">
        <v>4740</v>
      </c>
    </row>
    <row r="2233" spans="5:6">
      <c r="E2233" s="17" t="s">
        <v>4743</v>
      </c>
      <c r="F2233" s="17" t="s">
        <v>4742</v>
      </c>
    </row>
    <row r="2234" spans="5:6">
      <c r="E2234" s="17" t="s">
        <v>4745</v>
      </c>
      <c r="F2234" s="17" t="s">
        <v>4744</v>
      </c>
    </row>
    <row r="2235" spans="5:6">
      <c r="E2235" s="17" t="s">
        <v>4747</v>
      </c>
      <c r="F2235" s="17" t="s">
        <v>4746</v>
      </c>
    </row>
    <row r="2236" spans="5:6">
      <c r="E2236" s="17" t="s">
        <v>4749</v>
      </c>
      <c r="F2236" s="17" t="s">
        <v>4748</v>
      </c>
    </row>
    <row r="2237" spans="5:6">
      <c r="E2237" s="17" t="s">
        <v>4751</v>
      </c>
      <c r="F2237" s="17" t="s">
        <v>4750</v>
      </c>
    </row>
    <row r="2238" spans="5:6">
      <c r="E2238" s="17" t="s">
        <v>4753</v>
      </c>
      <c r="F2238" s="17" t="s">
        <v>4752</v>
      </c>
    </row>
    <row r="2239" spans="5:6">
      <c r="E2239" s="17" t="s">
        <v>4755</v>
      </c>
      <c r="F2239" s="17" t="s">
        <v>4754</v>
      </c>
    </row>
    <row r="2240" spans="5:6">
      <c r="E2240" s="17" t="s">
        <v>4757</v>
      </c>
      <c r="F2240" s="17" t="s">
        <v>4756</v>
      </c>
    </row>
    <row r="2241" spans="5:6">
      <c r="E2241" s="17" t="s">
        <v>4759</v>
      </c>
      <c r="F2241" s="17" t="s">
        <v>4758</v>
      </c>
    </row>
    <row r="2242" spans="5:6">
      <c r="E2242" s="17" t="s">
        <v>4761</v>
      </c>
      <c r="F2242" s="17" t="s">
        <v>4760</v>
      </c>
    </row>
    <row r="2243" spans="5:6">
      <c r="E2243" s="17" t="s">
        <v>4763</v>
      </c>
      <c r="F2243" s="17" t="s">
        <v>4762</v>
      </c>
    </row>
    <row r="2244" spans="5:6">
      <c r="E2244" s="17" t="s">
        <v>4765</v>
      </c>
      <c r="F2244" s="17" t="s">
        <v>4764</v>
      </c>
    </row>
    <row r="2245" spans="5:6">
      <c r="E2245" s="17" t="s">
        <v>4767</v>
      </c>
      <c r="F2245" s="17" t="s">
        <v>4766</v>
      </c>
    </row>
    <row r="2246" spans="5:6">
      <c r="E2246" s="17" t="s">
        <v>4769</v>
      </c>
      <c r="F2246" s="17" t="s">
        <v>4768</v>
      </c>
    </row>
    <row r="2247" spans="5:6">
      <c r="E2247" s="17" t="s">
        <v>4771</v>
      </c>
      <c r="F2247" s="17" t="s">
        <v>4770</v>
      </c>
    </row>
    <row r="2248" spans="5:6">
      <c r="E2248" s="17" t="s">
        <v>4773</v>
      </c>
      <c r="F2248" s="17" t="s">
        <v>4772</v>
      </c>
    </row>
    <row r="2249" spans="5:6">
      <c r="E2249" s="17" t="s">
        <v>4775</v>
      </c>
      <c r="F2249" s="17" t="s">
        <v>4774</v>
      </c>
    </row>
    <row r="2250" spans="5:6">
      <c r="E2250" s="17" t="s">
        <v>4777</v>
      </c>
      <c r="F2250" s="17" t="s">
        <v>4776</v>
      </c>
    </row>
    <row r="2251" spans="5:6">
      <c r="E2251" s="17" t="s">
        <v>4779</v>
      </c>
      <c r="F2251" s="17" t="s">
        <v>4778</v>
      </c>
    </row>
    <row r="2252" spans="5:6">
      <c r="E2252" s="17" t="s">
        <v>4781</v>
      </c>
      <c r="F2252" s="17" t="s">
        <v>4780</v>
      </c>
    </row>
    <row r="2253" spans="5:6">
      <c r="E2253" s="17" t="s">
        <v>4783</v>
      </c>
      <c r="F2253" s="17" t="s">
        <v>4782</v>
      </c>
    </row>
    <row r="2254" spans="5:6">
      <c r="E2254" s="17" t="s">
        <v>4785</v>
      </c>
      <c r="F2254" s="17" t="s">
        <v>4784</v>
      </c>
    </row>
    <row r="2255" spans="5:6">
      <c r="E2255" s="17" t="s">
        <v>4787</v>
      </c>
      <c r="F2255" s="17" t="s">
        <v>4786</v>
      </c>
    </row>
    <row r="2256" spans="5:6">
      <c r="E2256" s="17" t="s">
        <v>4789</v>
      </c>
      <c r="F2256" s="17" t="s">
        <v>4788</v>
      </c>
    </row>
    <row r="2257" spans="5:6">
      <c r="E2257" s="17" t="s">
        <v>4791</v>
      </c>
      <c r="F2257" s="17" t="s">
        <v>4790</v>
      </c>
    </row>
    <row r="2258" spans="5:6">
      <c r="E2258" s="17" t="s">
        <v>4793</v>
      </c>
      <c r="F2258" s="17" t="s">
        <v>4792</v>
      </c>
    </row>
    <row r="2259" spans="5:6">
      <c r="E2259" s="17" t="s">
        <v>4795</v>
      </c>
      <c r="F2259" s="17" t="s">
        <v>4794</v>
      </c>
    </row>
    <row r="2260" spans="5:6">
      <c r="E2260" s="17" t="s">
        <v>4797</v>
      </c>
      <c r="F2260" s="17" t="s">
        <v>4796</v>
      </c>
    </row>
    <row r="2261" spans="5:6">
      <c r="E2261" s="17" t="s">
        <v>4799</v>
      </c>
      <c r="F2261" s="17" t="s">
        <v>4798</v>
      </c>
    </row>
    <row r="2262" spans="5:6">
      <c r="E2262" s="17" t="s">
        <v>4801</v>
      </c>
      <c r="F2262" s="17" t="s">
        <v>4800</v>
      </c>
    </row>
    <row r="2263" spans="5:6">
      <c r="E2263" s="17" t="s">
        <v>4803</v>
      </c>
      <c r="F2263" s="17" t="s">
        <v>4802</v>
      </c>
    </row>
    <row r="2264" spans="5:6">
      <c r="E2264" s="17" t="s">
        <v>4805</v>
      </c>
      <c r="F2264" s="17" t="s">
        <v>4804</v>
      </c>
    </row>
    <row r="2265" spans="5:6">
      <c r="E2265" s="17" t="s">
        <v>4807</v>
      </c>
      <c r="F2265" s="17" t="s">
        <v>4806</v>
      </c>
    </row>
    <row r="2266" spans="5:6">
      <c r="E2266" s="17" t="s">
        <v>4809</v>
      </c>
      <c r="F2266" s="17" t="s">
        <v>4808</v>
      </c>
    </row>
    <row r="2267" spans="5:6">
      <c r="E2267" s="17" t="s">
        <v>4811</v>
      </c>
      <c r="F2267" s="17" t="s">
        <v>4810</v>
      </c>
    </row>
    <row r="2268" spans="5:6">
      <c r="E2268" s="17" t="s">
        <v>4813</v>
      </c>
      <c r="F2268" s="17" t="s">
        <v>4812</v>
      </c>
    </row>
    <row r="2269" spans="5:6">
      <c r="E2269" s="17" t="s">
        <v>4815</v>
      </c>
      <c r="F2269" s="17" t="s">
        <v>4814</v>
      </c>
    </row>
    <row r="2270" spans="5:6">
      <c r="E2270" s="17" t="s">
        <v>4817</v>
      </c>
      <c r="F2270" s="17" t="s">
        <v>4816</v>
      </c>
    </row>
    <row r="2271" spans="5:6">
      <c r="E2271" s="17" t="s">
        <v>4819</v>
      </c>
      <c r="F2271" s="17" t="s">
        <v>4818</v>
      </c>
    </row>
    <row r="2272" spans="5:6">
      <c r="E2272" s="17" t="s">
        <v>4821</v>
      </c>
      <c r="F2272" s="17" t="s">
        <v>4820</v>
      </c>
    </row>
    <row r="2273" spans="5:6">
      <c r="E2273" s="17" t="s">
        <v>4823</v>
      </c>
      <c r="F2273" s="17" t="s">
        <v>4822</v>
      </c>
    </row>
    <row r="2274" spans="5:6">
      <c r="E2274" s="17" t="s">
        <v>4825</v>
      </c>
      <c r="F2274" s="17" t="s">
        <v>4824</v>
      </c>
    </row>
    <row r="2275" spans="5:6">
      <c r="E2275" s="17" t="s">
        <v>4827</v>
      </c>
      <c r="F2275" s="17" t="s">
        <v>4826</v>
      </c>
    </row>
    <row r="2276" spans="5:6">
      <c r="E2276" s="17" t="s">
        <v>4829</v>
      </c>
      <c r="F2276" s="17" t="s">
        <v>4828</v>
      </c>
    </row>
    <row r="2277" spans="5:6">
      <c r="E2277" s="17" t="s">
        <v>4831</v>
      </c>
      <c r="F2277" s="17" t="s">
        <v>4830</v>
      </c>
    </row>
    <row r="2278" spans="5:6">
      <c r="E2278" s="17" t="s">
        <v>4833</v>
      </c>
      <c r="F2278" s="17" t="s">
        <v>4832</v>
      </c>
    </row>
    <row r="2279" spans="5:6">
      <c r="E2279" s="17" t="s">
        <v>4835</v>
      </c>
      <c r="F2279" s="17" t="s">
        <v>4834</v>
      </c>
    </row>
    <row r="2280" spans="5:6">
      <c r="E2280" s="17" t="s">
        <v>4837</v>
      </c>
      <c r="F2280" s="17" t="s">
        <v>4836</v>
      </c>
    </row>
    <row r="2281" spans="5:6">
      <c r="E2281" s="17" t="s">
        <v>4839</v>
      </c>
      <c r="F2281" s="17" t="s">
        <v>4838</v>
      </c>
    </row>
    <row r="2282" spans="5:6">
      <c r="E2282" s="17" t="s">
        <v>4841</v>
      </c>
      <c r="F2282" s="17" t="s">
        <v>4840</v>
      </c>
    </row>
    <row r="2283" spans="5:6">
      <c r="E2283" s="17" t="s">
        <v>4843</v>
      </c>
      <c r="F2283" s="17" t="s">
        <v>4842</v>
      </c>
    </row>
    <row r="2284" spans="5:6">
      <c r="E2284" s="17" t="s">
        <v>4845</v>
      </c>
      <c r="F2284" s="17" t="s">
        <v>4844</v>
      </c>
    </row>
    <row r="2285" spans="5:6">
      <c r="E2285" s="17" t="s">
        <v>4847</v>
      </c>
      <c r="F2285" s="17" t="s">
        <v>4846</v>
      </c>
    </row>
    <row r="2286" spans="5:6">
      <c r="E2286" s="17" t="s">
        <v>4849</v>
      </c>
      <c r="F2286" s="17" t="s">
        <v>4848</v>
      </c>
    </row>
    <row r="2287" spans="5:6">
      <c r="E2287" s="17" t="s">
        <v>4851</v>
      </c>
      <c r="F2287" s="17" t="s">
        <v>4850</v>
      </c>
    </row>
    <row r="2288" spans="5:6">
      <c r="E2288" s="17" t="s">
        <v>4853</v>
      </c>
      <c r="F2288" s="17" t="s">
        <v>4852</v>
      </c>
    </row>
    <row r="2289" spans="5:6">
      <c r="E2289" s="17" t="s">
        <v>4855</v>
      </c>
      <c r="F2289" s="17" t="s">
        <v>4854</v>
      </c>
    </row>
    <row r="2290" spans="5:6">
      <c r="E2290" s="17" t="s">
        <v>4857</v>
      </c>
      <c r="F2290" s="17" t="s">
        <v>4856</v>
      </c>
    </row>
    <row r="2291" spans="5:6">
      <c r="E2291" s="17" t="s">
        <v>4859</v>
      </c>
      <c r="F2291" s="17" t="s">
        <v>4858</v>
      </c>
    </row>
    <row r="2292" spans="5:6">
      <c r="E2292" s="17" t="s">
        <v>4861</v>
      </c>
      <c r="F2292" s="17" t="s">
        <v>4860</v>
      </c>
    </row>
    <row r="2293" spans="5:6">
      <c r="E2293" s="17" t="s">
        <v>4863</v>
      </c>
      <c r="F2293" s="17" t="s">
        <v>4862</v>
      </c>
    </row>
    <row r="2294" spans="5:6">
      <c r="E2294" s="17" t="s">
        <v>4865</v>
      </c>
      <c r="F2294" s="17" t="s">
        <v>4864</v>
      </c>
    </row>
    <row r="2295" spans="5:6">
      <c r="E2295" s="17" t="s">
        <v>4867</v>
      </c>
      <c r="F2295" s="17" t="s">
        <v>4866</v>
      </c>
    </row>
    <row r="2296" spans="5:6">
      <c r="E2296" s="17" t="s">
        <v>4869</v>
      </c>
      <c r="F2296" s="17" t="s">
        <v>4868</v>
      </c>
    </row>
    <row r="2297" spans="5:6">
      <c r="E2297" s="17" t="s">
        <v>4871</v>
      </c>
      <c r="F2297" s="17" t="s">
        <v>4870</v>
      </c>
    </row>
    <row r="2298" spans="5:6">
      <c r="E2298" s="17" t="s">
        <v>4873</v>
      </c>
      <c r="F2298" s="17" t="s">
        <v>4872</v>
      </c>
    </row>
    <row r="2299" spans="5:6">
      <c r="E2299" s="17" t="s">
        <v>4875</v>
      </c>
      <c r="F2299" s="17" t="s">
        <v>4874</v>
      </c>
    </row>
    <row r="2300" spans="5:6">
      <c r="E2300" s="17" t="s">
        <v>4877</v>
      </c>
      <c r="F2300" s="17" t="s">
        <v>4876</v>
      </c>
    </row>
    <row r="2301" spans="5:6">
      <c r="E2301" s="17" t="s">
        <v>4879</v>
      </c>
      <c r="F2301" s="17" t="s">
        <v>4878</v>
      </c>
    </row>
    <row r="2302" spans="5:6">
      <c r="E2302" s="17" t="s">
        <v>4881</v>
      </c>
      <c r="F2302" s="17" t="s">
        <v>4880</v>
      </c>
    </row>
    <row r="2303" spans="5:6">
      <c r="E2303" s="17" t="s">
        <v>4883</v>
      </c>
      <c r="F2303" s="17" t="s">
        <v>4882</v>
      </c>
    </row>
    <row r="2304" spans="5:6">
      <c r="E2304" s="17" t="s">
        <v>4885</v>
      </c>
      <c r="F2304" s="17" t="s">
        <v>4884</v>
      </c>
    </row>
    <row r="2305" spans="5:6">
      <c r="E2305" s="17" t="s">
        <v>4887</v>
      </c>
      <c r="F2305" s="17" t="s">
        <v>4886</v>
      </c>
    </row>
    <row r="2306" spans="5:6">
      <c r="E2306" s="17" t="s">
        <v>4889</v>
      </c>
      <c r="F2306" s="17" t="s">
        <v>4888</v>
      </c>
    </row>
    <row r="2307" spans="5:6">
      <c r="E2307" s="17" t="s">
        <v>4891</v>
      </c>
      <c r="F2307" s="17" t="s">
        <v>4890</v>
      </c>
    </row>
    <row r="2308" spans="5:6">
      <c r="E2308" s="17" t="s">
        <v>4893</v>
      </c>
      <c r="F2308" s="17" t="s">
        <v>4892</v>
      </c>
    </row>
    <row r="2309" spans="5:6">
      <c r="E2309" s="17" t="s">
        <v>4895</v>
      </c>
      <c r="F2309" s="17" t="s">
        <v>4894</v>
      </c>
    </row>
    <row r="2310" spans="5:6">
      <c r="E2310" s="17" t="s">
        <v>4897</v>
      </c>
      <c r="F2310" s="17" t="s">
        <v>4896</v>
      </c>
    </row>
    <row r="2311" spans="5:6">
      <c r="E2311" s="17" t="s">
        <v>4899</v>
      </c>
      <c r="F2311" s="17" t="s">
        <v>4898</v>
      </c>
    </row>
    <row r="2312" spans="5:6">
      <c r="E2312" s="17" t="s">
        <v>4901</v>
      </c>
      <c r="F2312" s="17" t="s">
        <v>4900</v>
      </c>
    </row>
    <row r="2313" spans="5:6">
      <c r="E2313" s="17" t="s">
        <v>4903</v>
      </c>
      <c r="F2313" s="17" t="s">
        <v>4902</v>
      </c>
    </row>
    <row r="2314" spans="5:6">
      <c r="E2314" s="17" t="s">
        <v>4905</v>
      </c>
      <c r="F2314" s="17" t="s">
        <v>4904</v>
      </c>
    </row>
    <row r="2315" spans="5:6">
      <c r="E2315" s="17" t="s">
        <v>4907</v>
      </c>
      <c r="F2315" s="17" t="s">
        <v>4906</v>
      </c>
    </row>
    <row r="2316" spans="5:6">
      <c r="E2316" s="17" t="s">
        <v>4909</v>
      </c>
      <c r="F2316" s="17" t="s">
        <v>4908</v>
      </c>
    </row>
    <row r="2317" spans="5:6">
      <c r="E2317" s="17" t="s">
        <v>4911</v>
      </c>
      <c r="F2317" s="17" t="s">
        <v>4910</v>
      </c>
    </row>
    <row r="2318" spans="5:6">
      <c r="E2318" s="17" t="s">
        <v>4913</v>
      </c>
      <c r="F2318" s="17" t="s">
        <v>4912</v>
      </c>
    </row>
    <row r="2319" spans="5:6">
      <c r="E2319" s="17" t="s">
        <v>4915</v>
      </c>
      <c r="F2319" s="17" t="s">
        <v>4914</v>
      </c>
    </row>
    <row r="2320" spans="5:6">
      <c r="E2320" s="17" t="s">
        <v>4917</v>
      </c>
      <c r="F2320" s="17" t="s">
        <v>4916</v>
      </c>
    </row>
    <row r="2321" spans="5:6">
      <c r="E2321" s="17" t="s">
        <v>4919</v>
      </c>
      <c r="F2321" s="17" t="s">
        <v>4918</v>
      </c>
    </row>
    <row r="2322" spans="5:6">
      <c r="E2322" s="17" t="s">
        <v>4921</v>
      </c>
      <c r="F2322" s="17" t="s">
        <v>4920</v>
      </c>
    </row>
    <row r="2323" spans="5:6">
      <c r="E2323" s="17" t="s">
        <v>4923</v>
      </c>
      <c r="F2323" s="17" t="s">
        <v>4922</v>
      </c>
    </row>
    <row r="2324" spans="5:6">
      <c r="E2324" s="17" t="s">
        <v>4925</v>
      </c>
      <c r="F2324" s="17" t="s">
        <v>4924</v>
      </c>
    </row>
    <row r="2325" spans="5:6">
      <c r="E2325" s="17" t="s">
        <v>4927</v>
      </c>
      <c r="F2325" s="17" t="s">
        <v>4926</v>
      </c>
    </row>
    <row r="2326" spans="5:6">
      <c r="E2326" s="17" t="s">
        <v>4929</v>
      </c>
      <c r="F2326" s="17" t="s">
        <v>4928</v>
      </c>
    </row>
    <row r="2327" spans="5:6">
      <c r="E2327" s="17" t="s">
        <v>4931</v>
      </c>
      <c r="F2327" s="17" t="s">
        <v>4930</v>
      </c>
    </row>
    <row r="2328" spans="5:6">
      <c r="E2328" s="17" t="s">
        <v>4933</v>
      </c>
      <c r="F2328" s="17" t="s">
        <v>4932</v>
      </c>
    </row>
    <row r="2329" spans="5:6">
      <c r="E2329" s="17" t="s">
        <v>4935</v>
      </c>
      <c r="F2329" s="17" t="s">
        <v>4934</v>
      </c>
    </row>
    <row r="2330" spans="5:6">
      <c r="E2330" s="17" t="s">
        <v>4937</v>
      </c>
      <c r="F2330" s="17" t="s">
        <v>4936</v>
      </c>
    </row>
    <row r="2331" spans="5:6">
      <c r="E2331" s="17" t="s">
        <v>4939</v>
      </c>
      <c r="F2331" s="17" t="s">
        <v>4938</v>
      </c>
    </row>
    <row r="2332" spans="5:6">
      <c r="E2332" s="17" t="s">
        <v>4941</v>
      </c>
      <c r="F2332" s="17" t="s">
        <v>4940</v>
      </c>
    </row>
    <row r="2333" spans="5:6">
      <c r="E2333" s="17" t="s">
        <v>4943</v>
      </c>
      <c r="F2333" s="17" t="s">
        <v>4942</v>
      </c>
    </row>
    <row r="2334" spans="5:6">
      <c r="E2334" s="17" t="s">
        <v>4945</v>
      </c>
      <c r="F2334" s="17" t="s">
        <v>4944</v>
      </c>
    </row>
    <row r="2335" spans="5:6">
      <c r="E2335" s="17" t="s">
        <v>4947</v>
      </c>
      <c r="F2335" s="17" t="s">
        <v>4946</v>
      </c>
    </row>
    <row r="2336" spans="5:6">
      <c r="E2336" s="17" t="s">
        <v>4949</v>
      </c>
      <c r="F2336" s="17" t="s">
        <v>4948</v>
      </c>
    </row>
    <row r="2337" spans="5:6">
      <c r="E2337" s="17" t="s">
        <v>4951</v>
      </c>
      <c r="F2337" s="17" t="s">
        <v>4950</v>
      </c>
    </row>
    <row r="2338" spans="5:6">
      <c r="E2338" s="17" t="s">
        <v>4953</v>
      </c>
      <c r="F2338" s="17" t="s">
        <v>4952</v>
      </c>
    </row>
    <row r="2339" spans="5:6">
      <c r="E2339" s="17" t="s">
        <v>4955</v>
      </c>
      <c r="F2339" s="17" t="s">
        <v>4954</v>
      </c>
    </row>
    <row r="2340" spans="5:6">
      <c r="E2340" s="17" t="s">
        <v>4957</v>
      </c>
      <c r="F2340" s="17" t="s">
        <v>4956</v>
      </c>
    </row>
    <row r="2341" spans="5:6">
      <c r="E2341" s="17" t="s">
        <v>4959</v>
      </c>
      <c r="F2341" s="17" t="s">
        <v>4958</v>
      </c>
    </row>
    <row r="2342" spans="5:6">
      <c r="E2342" s="17" t="s">
        <v>4961</v>
      </c>
      <c r="F2342" s="17" t="s">
        <v>4960</v>
      </c>
    </row>
    <row r="2343" spans="5:6">
      <c r="E2343" s="17" t="s">
        <v>4963</v>
      </c>
      <c r="F2343" s="17" t="s">
        <v>4962</v>
      </c>
    </row>
    <row r="2344" spans="5:6">
      <c r="E2344" s="17" t="s">
        <v>4965</v>
      </c>
      <c r="F2344" s="17" t="s">
        <v>4964</v>
      </c>
    </row>
    <row r="2345" spans="5:6">
      <c r="E2345" s="17" t="s">
        <v>4967</v>
      </c>
      <c r="F2345" s="17" t="s">
        <v>4966</v>
      </c>
    </row>
    <row r="2346" spans="5:6">
      <c r="E2346" s="17" t="s">
        <v>4969</v>
      </c>
      <c r="F2346" s="17" t="s">
        <v>4968</v>
      </c>
    </row>
    <row r="2347" spans="5:6">
      <c r="E2347" s="17" t="s">
        <v>4971</v>
      </c>
      <c r="F2347" s="17" t="s">
        <v>4970</v>
      </c>
    </row>
    <row r="2348" spans="5:6">
      <c r="E2348" s="17" t="s">
        <v>4973</v>
      </c>
      <c r="F2348" s="17" t="s">
        <v>4972</v>
      </c>
    </row>
    <row r="2349" spans="5:6">
      <c r="E2349" s="17" t="s">
        <v>4975</v>
      </c>
      <c r="F2349" s="17" t="s">
        <v>4974</v>
      </c>
    </row>
    <row r="2350" spans="5:6">
      <c r="E2350" s="17" t="s">
        <v>4977</v>
      </c>
      <c r="F2350" s="17" t="s">
        <v>4976</v>
      </c>
    </row>
    <row r="2351" spans="5:6">
      <c r="E2351" s="17" t="s">
        <v>4979</v>
      </c>
      <c r="F2351" s="17" t="s">
        <v>4978</v>
      </c>
    </row>
    <row r="2352" spans="5:6">
      <c r="E2352" s="17" t="s">
        <v>4981</v>
      </c>
      <c r="F2352" s="17" t="s">
        <v>4980</v>
      </c>
    </row>
    <row r="2353" spans="5:6">
      <c r="E2353" s="17" t="s">
        <v>4983</v>
      </c>
      <c r="F2353" s="17" t="s">
        <v>4982</v>
      </c>
    </row>
    <row r="2354" spans="5:6">
      <c r="E2354" s="17" t="s">
        <v>4985</v>
      </c>
      <c r="F2354" s="17" t="s">
        <v>4984</v>
      </c>
    </row>
    <row r="2355" spans="5:6">
      <c r="E2355" s="17" t="s">
        <v>4987</v>
      </c>
      <c r="F2355" s="17" t="s">
        <v>4986</v>
      </c>
    </row>
    <row r="2356" spans="5:6">
      <c r="E2356" s="17" t="s">
        <v>4989</v>
      </c>
      <c r="F2356" s="17" t="s">
        <v>4988</v>
      </c>
    </row>
    <row r="2357" spans="5:6">
      <c r="E2357" s="17" t="s">
        <v>4991</v>
      </c>
      <c r="F2357" s="17" t="s">
        <v>4990</v>
      </c>
    </row>
    <row r="2358" spans="5:6">
      <c r="E2358" s="17" t="s">
        <v>4993</v>
      </c>
      <c r="F2358" s="17" t="s">
        <v>4992</v>
      </c>
    </row>
    <row r="2359" spans="5:6">
      <c r="E2359" s="17" t="s">
        <v>4995</v>
      </c>
      <c r="F2359" s="17" t="s">
        <v>4994</v>
      </c>
    </row>
    <row r="2360" spans="5:6">
      <c r="E2360" s="17" t="s">
        <v>4997</v>
      </c>
      <c r="F2360" s="17" t="s">
        <v>4996</v>
      </c>
    </row>
    <row r="2361" spans="5:6">
      <c r="E2361" s="17" t="s">
        <v>4999</v>
      </c>
      <c r="F2361" s="17" t="s">
        <v>4998</v>
      </c>
    </row>
    <row r="2362" spans="5:6">
      <c r="E2362" s="17" t="s">
        <v>5001</v>
      </c>
      <c r="F2362" s="17" t="s">
        <v>5000</v>
      </c>
    </row>
    <row r="2363" spans="5:6">
      <c r="E2363" s="17" t="s">
        <v>5003</v>
      </c>
      <c r="F2363" s="17" t="s">
        <v>5002</v>
      </c>
    </row>
    <row r="2364" spans="5:6">
      <c r="E2364" s="17" t="s">
        <v>5005</v>
      </c>
      <c r="F2364" s="17" t="s">
        <v>5004</v>
      </c>
    </row>
    <row r="2365" spans="5:6">
      <c r="E2365" s="17" t="s">
        <v>5007</v>
      </c>
      <c r="F2365" s="17" t="s">
        <v>5006</v>
      </c>
    </row>
    <row r="2366" spans="5:6">
      <c r="E2366" s="17" t="s">
        <v>5009</v>
      </c>
      <c r="F2366" s="17" t="s">
        <v>5008</v>
      </c>
    </row>
    <row r="2367" spans="5:6">
      <c r="E2367" s="17" t="s">
        <v>5011</v>
      </c>
      <c r="F2367" s="17" t="s">
        <v>5010</v>
      </c>
    </row>
    <row r="2368" spans="5:6">
      <c r="E2368" s="17" t="s">
        <v>5013</v>
      </c>
      <c r="F2368" s="17" t="s">
        <v>5012</v>
      </c>
    </row>
    <row r="2369" spans="5:6">
      <c r="E2369" s="17" t="s">
        <v>5015</v>
      </c>
      <c r="F2369" s="17" t="s">
        <v>5014</v>
      </c>
    </row>
    <row r="2370" spans="5:6">
      <c r="E2370" s="17" t="s">
        <v>5017</v>
      </c>
      <c r="F2370" s="17" t="s">
        <v>5016</v>
      </c>
    </row>
    <row r="2371" spans="5:6">
      <c r="E2371" s="17" t="s">
        <v>5019</v>
      </c>
      <c r="F2371" s="17" t="s">
        <v>5018</v>
      </c>
    </row>
    <row r="2372" spans="5:6">
      <c r="E2372" s="17" t="s">
        <v>5021</v>
      </c>
      <c r="F2372" s="17" t="s">
        <v>5020</v>
      </c>
    </row>
    <row r="2373" spans="5:6">
      <c r="E2373" s="17" t="s">
        <v>5023</v>
      </c>
      <c r="F2373" s="17" t="s">
        <v>5022</v>
      </c>
    </row>
    <row r="2374" spans="5:6">
      <c r="E2374" s="17" t="s">
        <v>5025</v>
      </c>
      <c r="F2374" s="17" t="s">
        <v>5024</v>
      </c>
    </row>
    <row r="2375" spans="5:6">
      <c r="E2375" s="17" t="s">
        <v>5027</v>
      </c>
      <c r="F2375" s="17" t="s">
        <v>5026</v>
      </c>
    </row>
    <row r="2376" spans="5:6">
      <c r="E2376" s="17" t="s">
        <v>5029</v>
      </c>
      <c r="F2376" s="17" t="s">
        <v>5028</v>
      </c>
    </row>
    <row r="2377" spans="5:6">
      <c r="E2377" s="17" t="s">
        <v>5031</v>
      </c>
      <c r="F2377" s="17" t="s">
        <v>5030</v>
      </c>
    </row>
    <row r="2378" spans="5:6">
      <c r="E2378" s="17" t="s">
        <v>5033</v>
      </c>
      <c r="F2378" s="17" t="s">
        <v>5032</v>
      </c>
    </row>
    <row r="2379" spans="5:6">
      <c r="E2379" s="17" t="s">
        <v>5035</v>
      </c>
      <c r="F2379" s="17" t="s">
        <v>5034</v>
      </c>
    </row>
    <row r="2380" spans="5:6">
      <c r="E2380" s="17" t="s">
        <v>5037</v>
      </c>
      <c r="F2380" s="17" t="s">
        <v>5036</v>
      </c>
    </row>
    <row r="2381" spans="5:6">
      <c r="E2381" s="17" t="s">
        <v>5039</v>
      </c>
      <c r="F2381" s="17" t="s">
        <v>5038</v>
      </c>
    </row>
    <row r="2382" spans="5:6">
      <c r="E2382" s="17" t="s">
        <v>5041</v>
      </c>
      <c r="F2382" s="17" t="s">
        <v>5040</v>
      </c>
    </row>
    <row r="2383" spans="5:6">
      <c r="E2383" s="17" t="s">
        <v>5043</v>
      </c>
      <c r="F2383" s="17" t="s">
        <v>5042</v>
      </c>
    </row>
    <row r="2384" spans="5:6">
      <c r="E2384" s="17" t="s">
        <v>5045</v>
      </c>
      <c r="F2384" s="17" t="s">
        <v>5044</v>
      </c>
    </row>
    <row r="2385" spans="5:6">
      <c r="E2385" s="17" t="s">
        <v>5047</v>
      </c>
      <c r="F2385" s="17" t="s">
        <v>5046</v>
      </c>
    </row>
    <row r="2386" spans="5:6">
      <c r="E2386" s="17" t="s">
        <v>5049</v>
      </c>
      <c r="F2386" s="17" t="s">
        <v>5048</v>
      </c>
    </row>
    <row r="2387" spans="5:6">
      <c r="E2387" s="17" t="s">
        <v>5051</v>
      </c>
      <c r="F2387" s="17" t="s">
        <v>5050</v>
      </c>
    </row>
    <row r="2388" spans="5:6">
      <c r="E2388" s="17" t="s">
        <v>5053</v>
      </c>
      <c r="F2388" s="17" t="s">
        <v>5052</v>
      </c>
    </row>
    <row r="2389" spans="5:6">
      <c r="E2389" s="17" t="s">
        <v>5055</v>
      </c>
      <c r="F2389" s="17" t="s">
        <v>5054</v>
      </c>
    </row>
    <row r="2390" spans="5:6">
      <c r="E2390" s="17" t="s">
        <v>5057</v>
      </c>
      <c r="F2390" s="17" t="s">
        <v>5056</v>
      </c>
    </row>
    <row r="2391" spans="5:6">
      <c r="E2391" s="17" t="s">
        <v>5059</v>
      </c>
      <c r="F2391" s="17" t="s">
        <v>5058</v>
      </c>
    </row>
    <row r="2392" spans="5:6">
      <c r="E2392" s="17" t="s">
        <v>5061</v>
      </c>
      <c r="F2392" s="17" t="s">
        <v>5060</v>
      </c>
    </row>
    <row r="2393" spans="5:6">
      <c r="E2393" s="17" t="s">
        <v>5063</v>
      </c>
      <c r="F2393" s="17" t="s">
        <v>5062</v>
      </c>
    </row>
    <row r="2394" spans="5:6">
      <c r="E2394" s="17" t="s">
        <v>5065</v>
      </c>
      <c r="F2394" s="17" t="s">
        <v>5064</v>
      </c>
    </row>
    <row r="2395" spans="5:6">
      <c r="E2395" s="17" t="s">
        <v>5067</v>
      </c>
      <c r="F2395" s="17" t="s">
        <v>5066</v>
      </c>
    </row>
    <row r="2396" spans="5:6">
      <c r="E2396" s="17" t="s">
        <v>5069</v>
      </c>
      <c r="F2396" s="17" t="s">
        <v>5068</v>
      </c>
    </row>
    <row r="2397" spans="5:6">
      <c r="E2397" s="17" t="s">
        <v>5071</v>
      </c>
      <c r="F2397" s="17" t="s">
        <v>5070</v>
      </c>
    </row>
    <row r="2398" spans="5:6">
      <c r="E2398" s="17" t="s">
        <v>5073</v>
      </c>
      <c r="F2398" s="17" t="s">
        <v>5072</v>
      </c>
    </row>
    <row r="2399" spans="5:6">
      <c r="E2399" s="17" t="s">
        <v>5075</v>
      </c>
      <c r="F2399" s="17" t="s">
        <v>5074</v>
      </c>
    </row>
    <row r="2400" spans="5:6">
      <c r="E2400" s="17" t="s">
        <v>5077</v>
      </c>
      <c r="F2400" s="17" t="s">
        <v>5076</v>
      </c>
    </row>
    <row r="2401" spans="5:6">
      <c r="E2401" s="17" t="s">
        <v>5079</v>
      </c>
      <c r="F2401" s="17" t="s">
        <v>5078</v>
      </c>
    </row>
    <row r="2402" spans="5:6">
      <c r="E2402" s="17" t="s">
        <v>5081</v>
      </c>
      <c r="F2402" s="17" t="s">
        <v>5080</v>
      </c>
    </row>
    <row r="2403" spans="5:6">
      <c r="E2403" s="17" t="s">
        <v>5083</v>
      </c>
      <c r="F2403" s="17" t="s">
        <v>5082</v>
      </c>
    </row>
    <row r="2404" spans="5:6">
      <c r="E2404" s="17" t="s">
        <v>5085</v>
      </c>
      <c r="F2404" s="17" t="s">
        <v>5084</v>
      </c>
    </row>
    <row r="2405" spans="5:6">
      <c r="E2405" s="17" t="s">
        <v>5087</v>
      </c>
      <c r="F2405" s="17" t="s">
        <v>5086</v>
      </c>
    </row>
    <row r="2406" spans="5:6">
      <c r="E2406" s="17" t="s">
        <v>5089</v>
      </c>
      <c r="F2406" s="17" t="s">
        <v>5088</v>
      </c>
    </row>
    <row r="2407" spans="5:6">
      <c r="E2407" s="17" t="s">
        <v>5091</v>
      </c>
      <c r="F2407" s="17" t="s">
        <v>5090</v>
      </c>
    </row>
    <row r="2408" spans="5:6">
      <c r="E2408" s="17" t="s">
        <v>5093</v>
      </c>
      <c r="F2408" s="17" t="s">
        <v>5092</v>
      </c>
    </row>
    <row r="2409" spans="5:6">
      <c r="E2409" s="17" t="s">
        <v>5095</v>
      </c>
      <c r="F2409" s="17" t="s">
        <v>5094</v>
      </c>
    </row>
    <row r="2410" spans="5:6">
      <c r="E2410" s="17" t="s">
        <v>5097</v>
      </c>
      <c r="F2410" s="17" t="s">
        <v>5096</v>
      </c>
    </row>
    <row r="2411" spans="5:6">
      <c r="E2411" s="17" t="s">
        <v>5099</v>
      </c>
      <c r="F2411" s="17" t="s">
        <v>5098</v>
      </c>
    </row>
    <row r="2412" spans="5:6">
      <c r="E2412" s="17" t="s">
        <v>5101</v>
      </c>
      <c r="F2412" s="17" t="s">
        <v>5100</v>
      </c>
    </row>
    <row r="2413" spans="5:6">
      <c r="E2413" s="17" t="s">
        <v>5103</v>
      </c>
      <c r="F2413" s="17" t="s">
        <v>5102</v>
      </c>
    </row>
    <row r="2414" spans="5:6">
      <c r="E2414" s="17" t="s">
        <v>5105</v>
      </c>
      <c r="F2414" s="17" t="s">
        <v>5104</v>
      </c>
    </row>
    <row r="2415" spans="5:6">
      <c r="E2415" s="17" t="s">
        <v>5107</v>
      </c>
      <c r="F2415" s="17" t="s">
        <v>5106</v>
      </c>
    </row>
    <row r="2416" spans="5:6">
      <c r="E2416" s="17" t="s">
        <v>5109</v>
      </c>
      <c r="F2416" s="17" t="s">
        <v>5108</v>
      </c>
    </row>
    <row r="2417" spans="5:6">
      <c r="E2417" s="17" t="s">
        <v>5111</v>
      </c>
      <c r="F2417" s="17" t="s">
        <v>5110</v>
      </c>
    </row>
    <row r="2418" spans="5:6">
      <c r="E2418" s="17" t="s">
        <v>5113</v>
      </c>
      <c r="F2418" s="17" t="s">
        <v>5112</v>
      </c>
    </row>
    <row r="2419" spans="5:6">
      <c r="E2419" s="17" t="s">
        <v>5115</v>
      </c>
      <c r="F2419" s="17" t="s">
        <v>5114</v>
      </c>
    </row>
    <row r="2420" spans="5:6">
      <c r="E2420" s="17" t="s">
        <v>5117</v>
      </c>
      <c r="F2420" s="17" t="s">
        <v>5116</v>
      </c>
    </row>
    <row r="2421" spans="5:6">
      <c r="E2421" s="17" t="s">
        <v>5119</v>
      </c>
      <c r="F2421" s="17" t="s">
        <v>5118</v>
      </c>
    </row>
    <row r="2422" spans="5:6">
      <c r="E2422" s="17" t="s">
        <v>5121</v>
      </c>
      <c r="F2422" s="17" t="s">
        <v>5120</v>
      </c>
    </row>
    <row r="2423" spans="5:6">
      <c r="E2423" s="17" t="s">
        <v>5123</v>
      </c>
      <c r="F2423" s="17" t="s">
        <v>5122</v>
      </c>
    </row>
    <row r="2424" spans="5:6">
      <c r="E2424" s="17" t="s">
        <v>5125</v>
      </c>
      <c r="F2424" s="17" t="s">
        <v>5124</v>
      </c>
    </row>
    <row r="2425" spans="5:6">
      <c r="E2425" s="17" t="s">
        <v>5127</v>
      </c>
      <c r="F2425" s="17" t="s">
        <v>5126</v>
      </c>
    </row>
    <row r="2426" spans="5:6">
      <c r="E2426" s="17" t="s">
        <v>5129</v>
      </c>
      <c r="F2426" s="17" t="s">
        <v>5128</v>
      </c>
    </row>
    <row r="2427" spans="5:6">
      <c r="E2427" s="17" t="s">
        <v>5131</v>
      </c>
      <c r="F2427" s="17" t="s">
        <v>5130</v>
      </c>
    </row>
    <row r="2428" spans="5:6">
      <c r="E2428" s="17" t="s">
        <v>5133</v>
      </c>
      <c r="F2428" s="17" t="s">
        <v>5132</v>
      </c>
    </row>
    <row r="2429" spans="5:6">
      <c r="E2429" s="17" t="s">
        <v>5135</v>
      </c>
      <c r="F2429" s="17" t="s">
        <v>5134</v>
      </c>
    </row>
    <row r="2430" spans="5:6">
      <c r="E2430" s="17" t="s">
        <v>5137</v>
      </c>
      <c r="F2430" s="17" t="s">
        <v>5136</v>
      </c>
    </row>
    <row r="2431" spans="5:6">
      <c r="E2431" s="17" t="s">
        <v>5139</v>
      </c>
      <c r="F2431" s="17" t="s">
        <v>5138</v>
      </c>
    </row>
    <row r="2432" spans="5:6">
      <c r="E2432" s="17" t="s">
        <v>5141</v>
      </c>
      <c r="F2432" s="17" t="s">
        <v>5140</v>
      </c>
    </row>
    <row r="2433" spans="5:6">
      <c r="E2433" s="17" t="s">
        <v>5143</v>
      </c>
      <c r="F2433" s="17" t="s">
        <v>5142</v>
      </c>
    </row>
    <row r="2434" spans="5:6">
      <c r="E2434" s="17" t="s">
        <v>5145</v>
      </c>
      <c r="F2434" s="17" t="s">
        <v>5144</v>
      </c>
    </row>
    <row r="2435" spans="5:6">
      <c r="E2435" s="17" t="s">
        <v>5147</v>
      </c>
      <c r="F2435" s="17" t="s">
        <v>5146</v>
      </c>
    </row>
    <row r="2436" spans="5:6">
      <c r="E2436" s="17" t="s">
        <v>5149</v>
      </c>
      <c r="F2436" s="17" t="s">
        <v>5148</v>
      </c>
    </row>
    <row r="2437" spans="5:6">
      <c r="E2437" s="17" t="s">
        <v>5151</v>
      </c>
      <c r="F2437" s="17" t="s">
        <v>5150</v>
      </c>
    </row>
    <row r="2438" spans="5:6">
      <c r="E2438" s="17" t="s">
        <v>5153</v>
      </c>
      <c r="F2438" s="17" t="s">
        <v>5152</v>
      </c>
    </row>
    <row r="2439" spans="5:6">
      <c r="E2439" s="17" t="s">
        <v>5155</v>
      </c>
      <c r="F2439" s="17" t="s">
        <v>5154</v>
      </c>
    </row>
    <row r="2440" spans="5:6">
      <c r="E2440" s="17" t="s">
        <v>5157</v>
      </c>
      <c r="F2440" s="17" t="s">
        <v>5156</v>
      </c>
    </row>
    <row r="2441" spans="5:6">
      <c r="E2441" s="17" t="s">
        <v>5159</v>
      </c>
      <c r="F2441" s="17" t="s">
        <v>5158</v>
      </c>
    </row>
    <row r="2442" spans="5:6">
      <c r="E2442" s="17" t="s">
        <v>5161</v>
      </c>
      <c r="F2442" s="17" t="s">
        <v>5160</v>
      </c>
    </row>
    <row r="2443" spans="5:6">
      <c r="E2443" s="17" t="s">
        <v>5163</v>
      </c>
      <c r="F2443" s="17" t="s">
        <v>5162</v>
      </c>
    </row>
    <row r="2444" spans="5:6">
      <c r="E2444" s="17" t="s">
        <v>5165</v>
      </c>
      <c r="F2444" s="17" t="s">
        <v>5164</v>
      </c>
    </row>
    <row r="2445" spans="5:6">
      <c r="E2445" s="17" t="s">
        <v>5167</v>
      </c>
      <c r="F2445" s="17" t="s">
        <v>5166</v>
      </c>
    </row>
    <row r="2446" spans="5:6">
      <c r="E2446" s="17" t="s">
        <v>5169</v>
      </c>
      <c r="F2446" s="17" t="s">
        <v>5168</v>
      </c>
    </row>
    <row r="2447" spans="5:6">
      <c r="E2447" s="17" t="s">
        <v>5171</v>
      </c>
      <c r="F2447" s="17" t="s">
        <v>5170</v>
      </c>
    </row>
    <row r="2448" spans="5:6">
      <c r="E2448" s="17" t="s">
        <v>5173</v>
      </c>
      <c r="F2448" s="17" t="s">
        <v>5172</v>
      </c>
    </row>
    <row r="2449" spans="5:6">
      <c r="E2449" s="17" t="s">
        <v>5175</v>
      </c>
      <c r="F2449" s="17" t="s">
        <v>5174</v>
      </c>
    </row>
    <row r="2450" spans="5:6">
      <c r="E2450" s="17" t="s">
        <v>5177</v>
      </c>
      <c r="F2450" s="17" t="s">
        <v>5176</v>
      </c>
    </row>
    <row r="2451" spans="5:6">
      <c r="E2451" s="17" t="s">
        <v>5179</v>
      </c>
      <c r="F2451" s="17" t="s">
        <v>5178</v>
      </c>
    </row>
    <row r="2452" spans="5:6">
      <c r="E2452" s="17" t="s">
        <v>5181</v>
      </c>
      <c r="F2452" s="17" t="s">
        <v>5180</v>
      </c>
    </row>
    <row r="2453" spans="5:6">
      <c r="E2453" s="17" t="s">
        <v>5183</v>
      </c>
      <c r="F2453" s="17" t="s">
        <v>5182</v>
      </c>
    </row>
    <row r="2454" spans="5:6">
      <c r="E2454" s="17" t="s">
        <v>5185</v>
      </c>
      <c r="F2454" s="17" t="s">
        <v>5184</v>
      </c>
    </row>
    <row r="2455" spans="5:6">
      <c r="E2455" s="17" t="s">
        <v>5187</v>
      </c>
      <c r="F2455" s="17" t="s">
        <v>5186</v>
      </c>
    </row>
    <row r="2456" spans="5:6">
      <c r="E2456" s="17" t="s">
        <v>5189</v>
      </c>
      <c r="F2456" s="17" t="s">
        <v>5188</v>
      </c>
    </row>
    <row r="2457" spans="5:6">
      <c r="E2457" s="17" t="s">
        <v>5191</v>
      </c>
      <c r="F2457" s="17" t="s">
        <v>5190</v>
      </c>
    </row>
    <row r="2458" spans="5:6">
      <c r="E2458" s="17" t="s">
        <v>5193</v>
      </c>
      <c r="F2458" s="17" t="s">
        <v>5192</v>
      </c>
    </row>
    <row r="2459" spans="5:6">
      <c r="E2459" s="17" t="s">
        <v>5195</v>
      </c>
      <c r="F2459" s="17" t="s">
        <v>5194</v>
      </c>
    </row>
    <row r="2460" spans="5:6">
      <c r="E2460" s="17" t="s">
        <v>5197</v>
      </c>
      <c r="F2460" s="17" t="s">
        <v>5196</v>
      </c>
    </row>
    <row r="2461" spans="5:6">
      <c r="E2461" s="17" t="s">
        <v>5199</v>
      </c>
      <c r="F2461" s="17" t="s">
        <v>5198</v>
      </c>
    </row>
    <row r="2462" spans="5:6">
      <c r="E2462" s="17" t="s">
        <v>5201</v>
      </c>
      <c r="F2462" s="17" t="s">
        <v>5200</v>
      </c>
    </row>
    <row r="2463" spans="5:6">
      <c r="E2463" s="17" t="s">
        <v>5203</v>
      </c>
      <c r="F2463" s="17" t="s">
        <v>5202</v>
      </c>
    </row>
    <row r="2464" spans="5:6">
      <c r="E2464" s="17" t="s">
        <v>5205</v>
      </c>
      <c r="F2464" s="17" t="s">
        <v>5204</v>
      </c>
    </row>
    <row r="2465" spans="5:6">
      <c r="E2465" s="17" t="s">
        <v>5207</v>
      </c>
      <c r="F2465" s="17" t="s">
        <v>5206</v>
      </c>
    </row>
    <row r="2466" spans="5:6">
      <c r="E2466" s="17" t="s">
        <v>5209</v>
      </c>
      <c r="F2466" s="17" t="s">
        <v>5208</v>
      </c>
    </row>
    <row r="2467" spans="5:6">
      <c r="E2467" s="17" t="s">
        <v>5211</v>
      </c>
      <c r="F2467" s="17" t="s">
        <v>5210</v>
      </c>
    </row>
    <row r="2468" spans="5:6">
      <c r="E2468" s="17" t="s">
        <v>5213</v>
      </c>
      <c r="F2468" s="17" t="s">
        <v>5212</v>
      </c>
    </row>
    <row r="2469" spans="5:6">
      <c r="E2469" s="17" t="s">
        <v>5215</v>
      </c>
      <c r="F2469" s="17" t="s">
        <v>5214</v>
      </c>
    </row>
    <row r="2470" spans="5:6">
      <c r="E2470" s="17" t="s">
        <v>5217</v>
      </c>
      <c r="F2470" s="17" t="s">
        <v>5216</v>
      </c>
    </row>
    <row r="2471" spans="5:6">
      <c r="E2471" s="17" t="s">
        <v>5219</v>
      </c>
      <c r="F2471" s="17" t="s">
        <v>5218</v>
      </c>
    </row>
    <row r="2472" spans="5:6">
      <c r="E2472" s="17" t="s">
        <v>5221</v>
      </c>
      <c r="F2472" s="17" t="s">
        <v>5220</v>
      </c>
    </row>
    <row r="2473" spans="5:6">
      <c r="E2473" s="17" t="s">
        <v>5223</v>
      </c>
      <c r="F2473" s="17" t="s">
        <v>5222</v>
      </c>
    </row>
    <row r="2474" spans="5:6">
      <c r="E2474" s="17" t="s">
        <v>5225</v>
      </c>
      <c r="F2474" s="17" t="s">
        <v>5224</v>
      </c>
    </row>
    <row r="2475" spans="5:6">
      <c r="E2475" s="17" t="s">
        <v>5227</v>
      </c>
      <c r="F2475" s="17" t="s">
        <v>5226</v>
      </c>
    </row>
    <row r="2476" spans="5:6">
      <c r="E2476" s="17" t="s">
        <v>5229</v>
      </c>
      <c r="F2476" s="17" t="s">
        <v>5228</v>
      </c>
    </row>
    <row r="2477" spans="5:6">
      <c r="E2477" s="17" t="s">
        <v>5231</v>
      </c>
      <c r="F2477" s="17" t="s">
        <v>5230</v>
      </c>
    </row>
    <row r="2478" spans="5:6">
      <c r="E2478" s="17" t="s">
        <v>5233</v>
      </c>
      <c r="F2478" s="17" t="s">
        <v>5232</v>
      </c>
    </row>
    <row r="2479" spans="5:6">
      <c r="E2479" s="17" t="s">
        <v>5235</v>
      </c>
      <c r="F2479" s="17" t="s">
        <v>5234</v>
      </c>
    </row>
    <row r="2480" spans="5:6">
      <c r="E2480" s="17" t="s">
        <v>5237</v>
      </c>
      <c r="F2480" s="17" t="s">
        <v>5236</v>
      </c>
    </row>
    <row r="2481" spans="5:6">
      <c r="E2481" s="17" t="s">
        <v>5239</v>
      </c>
      <c r="F2481" s="17" t="s">
        <v>5238</v>
      </c>
    </row>
    <row r="2482" spans="5:6">
      <c r="E2482" s="17" t="s">
        <v>5241</v>
      </c>
      <c r="F2482" s="17" t="s">
        <v>5240</v>
      </c>
    </row>
    <row r="2483" spans="5:6">
      <c r="E2483" s="17" t="s">
        <v>5243</v>
      </c>
      <c r="F2483" s="17" t="s">
        <v>5242</v>
      </c>
    </row>
    <row r="2484" spans="5:6">
      <c r="E2484" s="17" t="s">
        <v>5245</v>
      </c>
      <c r="F2484" s="17" t="s">
        <v>5244</v>
      </c>
    </row>
    <row r="2485" spans="5:6">
      <c r="E2485" s="17" t="s">
        <v>5247</v>
      </c>
      <c r="F2485" s="17" t="s">
        <v>5246</v>
      </c>
    </row>
    <row r="2486" spans="5:6">
      <c r="E2486" s="17" t="s">
        <v>5249</v>
      </c>
      <c r="F2486" s="17" t="s">
        <v>5248</v>
      </c>
    </row>
    <row r="2487" spans="5:6">
      <c r="E2487" s="17" t="s">
        <v>5251</v>
      </c>
      <c r="F2487" s="17" t="s">
        <v>5250</v>
      </c>
    </row>
    <row r="2488" spans="5:6">
      <c r="E2488" s="17" t="s">
        <v>5253</v>
      </c>
      <c r="F2488" s="17" t="s">
        <v>5252</v>
      </c>
    </row>
    <row r="2489" spans="5:6">
      <c r="E2489" s="17" t="s">
        <v>5255</v>
      </c>
      <c r="F2489" s="17" t="s">
        <v>5254</v>
      </c>
    </row>
    <row r="2490" spans="5:6">
      <c r="E2490" s="17" t="s">
        <v>5257</v>
      </c>
      <c r="F2490" s="17" t="s">
        <v>5256</v>
      </c>
    </row>
    <row r="2491" spans="5:6">
      <c r="E2491" s="17" t="s">
        <v>5259</v>
      </c>
      <c r="F2491" s="17" t="s">
        <v>5258</v>
      </c>
    </row>
    <row r="2492" spans="5:6">
      <c r="E2492" s="17" t="s">
        <v>5261</v>
      </c>
      <c r="F2492" s="17" t="s">
        <v>5260</v>
      </c>
    </row>
    <row r="2493" spans="5:6">
      <c r="E2493" s="17" t="s">
        <v>5263</v>
      </c>
      <c r="F2493" s="17" t="s">
        <v>5262</v>
      </c>
    </row>
    <row r="2494" spans="5:6">
      <c r="E2494" s="17" t="s">
        <v>5265</v>
      </c>
      <c r="F2494" s="17" t="s">
        <v>5264</v>
      </c>
    </row>
    <row r="2495" spans="5:6">
      <c r="E2495" s="17" t="s">
        <v>5267</v>
      </c>
      <c r="F2495" s="17" t="s">
        <v>5266</v>
      </c>
    </row>
    <row r="2496" spans="5:6">
      <c r="E2496" s="17" t="s">
        <v>5269</v>
      </c>
      <c r="F2496" s="17" t="s">
        <v>5268</v>
      </c>
    </row>
    <row r="2497" spans="5:6">
      <c r="E2497" s="17" t="s">
        <v>5271</v>
      </c>
      <c r="F2497" s="17" t="s">
        <v>5270</v>
      </c>
    </row>
    <row r="2498" spans="5:6">
      <c r="E2498" s="17" t="s">
        <v>5273</v>
      </c>
      <c r="F2498" s="17" t="s">
        <v>5272</v>
      </c>
    </row>
    <row r="2499" spans="5:6">
      <c r="E2499" s="17" t="s">
        <v>5275</v>
      </c>
      <c r="F2499" s="17" t="s">
        <v>5274</v>
      </c>
    </row>
    <row r="2500" spans="5:6">
      <c r="E2500" s="17" t="s">
        <v>5277</v>
      </c>
      <c r="F2500" s="17" t="s">
        <v>5276</v>
      </c>
    </row>
    <row r="2501" spans="5:6">
      <c r="E2501" s="17" t="s">
        <v>5279</v>
      </c>
      <c r="F2501" s="17" t="s">
        <v>5278</v>
      </c>
    </row>
    <row r="2502" spans="5:6">
      <c r="E2502" s="17" t="s">
        <v>5281</v>
      </c>
      <c r="F2502" s="17" t="s">
        <v>5280</v>
      </c>
    </row>
    <row r="2503" spans="5:6">
      <c r="E2503" s="17" t="s">
        <v>5283</v>
      </c>
      <c r="F2503" s="17" t="s">
        <v>5282</v>
      </c>
    </row>
    <row r="2504" spans="5:6">
      <c r="E2504" s="17" t="s">
        <v>5285</v>
      </c>
      <c r="F2504" s="17" t="s">
        <v>5284</v>
      </c>
    </row>
    <row r="2505" spans="5:6">
      <c r="E2505" s="17" t="s">
        <v>5287</v>
      </c>
      <c r="F2505" s="17" t="s">
        <v>5286</v>
      </c>
    </row>
    <row r="2506" spans="5:6">
      <c r="E2506" s="17" t="s">
        <v>5289</v>
      </c>
      <c r="F2506" s="17" t="s">
        <v>5288</v>
      </c>
    </row>
    <row r="2507" spans="5:6">
      <c r="E2507" s="17" t="s">
        <v>5291</v>
      </c>
      <c r="F2507" s="17" t="s">
        <v>5290</v>
      </c>
    </row>
    <row r="2508" spans="5:6">
      <c r="E2508" s="17" t="s">
        <v>5293</v>
      </c>
      <c r="F2508" s="17" t="s">
        <v>5292</v>
      </c>
    </row>
    <row r="2509" spans="5:6">
      <c r="E2509" s="17" t="s">
        <v>5295</v>
      </c>
      <c r="F2509" s="17" t="s">
        <v>5294</v>
      </c>
    </row>
    <row r="2510" spans="5:6">
      <c r="E2510" s="17" t="s">
        <v>5297</v>
      </c>
      <c r="F2510" s="17" t="s">
        <v>5296</v>
      </c>
    </row>
    <row r="2511" spans="5:6">
      <c r="E2511" s="17" t="s">
        <v>5299</v>
      </c>
      <c r="F2511" s="17" t="s">
        <v>5298</v>
      </c>
    </row>
    <row r="2512" spans="5:6">
      <c r="E2512" s="17" t="s">
        <v>5301</v>
      </c>
      <c r="F2512" s="17" t="s">
        <v>5300</v>
      </c>
    </row>
    <row r="2513" spans="5:6">
      <c r="E2513" s="17" t="s">
        <v>5303</v>
      </c>
      <c r="F2513" s="17" t="s">
        <v>5302</v>
      </c>
    </row>
    <row r="2514" spans="5:6">
      <c r="E2514" s="17" t="s">
        <v>5305</v>
      </c>
      <c r="F2514" s="17" t="s">
        <v>5304</v>
      </c>
    </row>
    <row r="2515" spans="5:6">
      <c r="E2515" s="17" t="s">
        <v>5307</v>
      </c>
      <c r="F2515" s="17" t="s">
        <v>5306</v>
      </c>
    </row>
    <row r="2516" spans="5:6">
      <c r="E2516" s="17" t="s">
        <v>5309</v>
      </c>
      <c r="F2516" s="17" t="s">
        <v>5308</v>
      </c>
    </row>
    <row r="2517" spans="5:6">
      <c r="E2517" s="17" t="s">
        <v>5311</v>
      </c>
      <c r="F2517" s="17" t="s">
        <v>5310</v>
      </c>
    </row>
    <row r="2518" spans="5:6">
      <c r="E2518" s="17" t="s">
        <v>5313</v>
      </c>
      <c r="F2518" s="17" t="s">
        <v>5312</v>
      </c>
    </row>
    <row r="2519" spans="5:6">
      <c r="E2519" s="17" t="s">
        <v>5315</v>
      </c>
      <c r="F2519" s="17" t="s">
        <v>5314</v>
      </c>
    </row>
    <row r="2520" spans="5:6">
      <c r="E2520" s="17" t="s">
        <v>5317</v>
      </c>
      <c r="F2520" s="17" t="s">
        <v>5316</v>
      </c>
    </row>
    <row r="2521" spans="5:6">
      <c r="E2521" s="17" t="s">
        <v>5319</v>
      </c>
      <c r="F2521" s="17" t="s">
        <v>5318</v>
      </c>
    </row>
    <row r="2522" spans="5:6">
      <c r="E2522" s="17" t="s">
        <v>5321</v>
      </c>
      <c r="F2522" s="17" t="s">
        <v>5320</v>
      </c>
    </row>
    <row r="2523" spans="5:6">
      <c r="E2523" s="17" t="s">
        <v>5323</v>
      </c>
      <c r="F2523" s="17" t="s">
        <v>5322</v>
      </c>
    </row>
    <row r="2524" spans="5:6">
      <c r="E2524" s="17" t="s">
        <v>5325</v>
      </c>
      <c r="F2524" s="17" t="s">
        <v>5324</v>
      </c>
    </row>
    <row r="2525" spans="5:6">
      <c r="E2525" s="17" t="s">
        <v>5327</v>
      </c>
      <c r="F2525" s="17" t="s">
        <v>5326</v>
      </c>
    </row>
    <row r="2526" spans="5:6">
      <c r="E2526" s="17" t="s">
        <v>5329</v>
      </c>
      <c r="F2526" s="17" t="s">
        <v>5328</v>
      </c>
    </row>
    <row r="2527" spans="5:6">
      <c r="E2527" s="17" t="s">
        <v>5331</v>
      </c>
      <c r="F2527" s="17" t="s">
        <v>5330</v>
      </c>
    </row>
    <row r="2528" spans="5:6">
      <c r="E2528" s="17" t="s">
        <v>5333</v>
      </c>
      <c r="F2528" s="17" t="s">
        <v>5332</v>
      </c>
    </row>
    <row r="2529" spans="5:6">
      <c r="E2529" s="17" t="s">
        <v>5335</v>
      </c>
      <c r="F2529" s="17" t="s">
        <v>5334</v>
      </c>
    </row>
    <row r="2530" spans="5:6">
      <c r="E2530" s="17" t="s">
        <v>5337</v>
      </c>
      <c r="F2530" s="17" t="s">
        <v>5336</v>
      </c>
    </row>
    <row r="2531" spans="5:6">
      <c r="E2531" s="17" t="s">
        <v>5339</v>
      </c>
      <c r="F2531" s="17" t="s">
        <v>5338</v>
      </c>
    </row>
    <row r="2532" spans="5:6">
      <c r="E2532" s="17" t="s">
        <v>5341</v>
      </c>
      <c r="F2532" s="17" t="s">
        <v>5340</v>
      </c>
    </row>
    <row r="2533" spans="5:6">
      <c r="E2533" s="17" t="s">
        <v>5343</v>
      </c>
      <c r="F2533" s="17" t="s">
        <v>5342</v>
      </c>
    </row>
    <row r="2534" spans="5:6">
      <c r="E2534" s="17" t="s">
        <v>5345</v>
      </c>
      <c r="F2534" s="17" t="s">
        <v>5344</v>
      </c>
    </row>
    <row r="2535" spans="5:6">
      <c r="E2535" s="17" t="s">
        <v>5347</v>
      </c>
      <c r="F2535" s="17" t="s">
        <v>5346</v>
      </c>
    </row>
    <row r="2536" spans="5:6">
      <c r="E2536" s="17" t="s">
        <v>5349</v>
      </c>
      <c r="F2536" s="17" t="s">
        <v>5348</v>
      </c>
    </row>
    <row r="2537" spans="5:6">
      <c r="E2537" s="17" t="s">
        <v>5351</v>
      </c>
      <c r="F2537" s="17" t="s">
        <v>5350</v>
      </c>
    </row>
    <row r="2538" spans="5:6">
      <c r="E2538" s="17" t="s">
        <v>5353</v>
      </c>
      <c r="F2538" s="17" t="s">
        <v>5352</v>
      </c>
    </row>
    <row r="2539" spans="5:6">
      <c r="E2539" s="17" t="s">
        <v>5355</v>
      </c>
      <c r="F2539" s="17" t="s">
        <v>5354</v>
      </c>
    </row>
    <row r="2540" spans="5:6">
      <c r="E2540" s="17" t="s">
        <v>5357</v>
      </c>
      <c r="F2540" s="17" t="s">
        <v>5356</v>
      </c>
    </row>
    <row r="2541" spans="5:6">
      <c r="E2541" s="17" t="s">
        <v>5359</v>
      </c>
      <c r="F2541" s="17" t="s">
        <v>5358</v>
      </c>
    </row>
    <row r="2542" spans="5:6">
      <c r="E2542" s="17" t="s">
        <v>5361</v>
      </c>
      <c r="F2542" s="17" t="s">
        <v>5360</v>
      </c>
    </row>
    <row r="2543" spans="5:6">
      <c r="E2543" s="17" t="s">
        <v>5363</v>
      </c>
      <c r="F2543" s="17" t="s">
        <v>5362</v>
      </c>
    </row>
    <row r="2544" spans="5:6">
      <c r="E2544" s="17" t="s">
        <v>5365</v>
      </c>
      <c r="F2544" s="17" t="s">
        <v>5364</v>
      </c>
    </row>
    <row r="2545" spans="5:6">
      <c r="E2545" s="17" t="s">
        <v>5367</v>
      </c>
      <c r="F2545" s="17" t="s">
        <v>5366</v>
      </c>
    </row>
    <row r="2546" spans="5:6">
      <c r="E2546" s="17" t="s">
        <v>5369</v>
      </c>
      <c r="F2546" s="17" t="s">
        <v>5368</v>
      </c>
    </row>
    <row r="2547" spans="5:6">
      <c r="E2547" s="17" t="s">
        <v>5371</v>
      </c>
      <c r="F2547" s="17" t="s">
        <v>5370</v>
      </c>
    </row>
    <row r="2548" spans="5:6">
      <c r="E2548" s="17" t="s">
        <v>5373</v>
      </c>
      <c r="F2548" s="17" t="s">
        <v>5372</v>
      </c>
    </row>
    <row r="2549" spans="5:6">
      <c r="E2549" s="17" t="s">
        <v>5375</v>
      </c>
      <c r="F2549" s="17" t="s">
        <v>5374</v>
      </c>
    </row>
    <row r="2550" spans="5:6">
      <c r="E2550" s="17" t="s">
        <v>5377</v>
      </c>
      <c r="F2550" s="17" t="s">
        <v>5376</v>
      </c>
    </row>
    <row r="2551" spans="5:6">
      <c r="E2551" s="17" t="s">
        <v>5379</v>
      </c>
      <c r="F2551" s="17" t="s">
        <v>5378</v>
      </c>
    </row>
    <row r="2552" spans="5:6">
      <c r="E2552" s="17" t="s">
        <v>5381</v>
      </c>
      <c r="F2552" s="17" t="s">
        <v>5380</v>
      </c>
    </row>
    <row r="2553" spans="5:6">
      <c r="E2553" s="17" t="s">
        <v>5383</v>
      </c>
      <c r="F2553" s="17" t="s">
        <v>5382</v>
      </c>
    </row>
    <row r="2554" spans="5:6">
      <c r="E2554" s="17" t="s">
        <v>5385</v>
      </c>
      <c r="F2554" s="17" t="s">
        <v>5384</v>
      </c>
    </row>
    <row r="2555" spans="5:6">
      <c r="E2555" s="17" t="s">
        <v>5387</v>
      </c>
      <c r="F2555" s="17" t="s">
        <v>5386</v>
      </c>
    </row>
    <row r="2556" spans="5:6">
      <c r="E2556" s="17" t="s">
        <v>5389</v>
      </c>
      <c r="F2556" s="17" t="s">
        <v>5388</v>
      </c>
    </row>
    <row r="2557" spans="5:6">
      <c r="E2557" s="17" t="s">
        <v>5391</v>
      </c>
      <c r="F2557" s="17" t="s">
        <v>5390</v>
      </c>
    </row>
    <row r="2558" spans="5:6">
      <c r="E2558" s="17" t="s">
        <v>5393</v>
      </c>
      <c r="F2558" s="17" t="s">
        <v>5392</v>
      </c>
    </row>
    <row r="2559" spans="5:6">
      <c r="E2559" s="17" t="s">
        <v>5395</v>
      </c>
      <c r="F2559" s="17" t="s">
        <v>5394</v>
      </c>
    </row>
    <row r="2560" spans="5:6">
      <c r="E2560" s="17" t="s">
        <v>5397</v>
      </c>
      <c r="F2560" s="17" t="s">
        <v>5396</v>
      </c>
    </row>
    <row r="2561" spans="5:6">
      <c r="E2561" s="17" t="s">
        <v>5399</v>
      </c>
      <c r="F2561" s="17" t="s">
        <v>5398</v>
      </c>
    </row>
    <row r="2562" spans="5:6">
      <c r="E2562" s="17" t="s">
        <v>5401</v>
      </c>
      <c r="F2562" s="17" t="s">
        <v>5400</v>
      </c>
    </row>
    <row r="2563" spans="5:6">
      <c r="E2563" s="17" t="s">
        <v>5403</v>
      </c>
      <c r="F2563" s="17" t="s">
        <v>5402</v>
      </c>
    </row>
    <row r="2564" spans="5:6">
      <c r="E2564" s="17" t="s">
        <v>5405</v>
      </c>
      <c r="F2564" s="17" t="s">
        <v>5404</v>
      </c>
    </row>
    <row r="2565" spans="5:6">
      <c r="E2565" s="17" t="s">
        <v>5407</v>
      </c>
      <c r="F2565" s="17" t="s">
        <v>5406</v>
      </c>
    </row>
    <row r="2566" spans="5:6">
      <c r="E2566" s="17" t="s">
        <v>5409</v>
      </c>
      <c r="F2566" s="17" t="s">
        <v>5408</v>
      </c>
    </row>
    <row r="2567" spans="5:6">
      <c r="E2567" s="17" t="s">
        <v>5411</v>
      </c>
      <c r="F2567" s="17" t="s">
        <v>5410</v>
      </c>
    </row>
    <row r="2568" spans="5:6">
      <c r="E2568" s="17" t="s">
        <v>5413</v>
      </c>
      <c r="F2568" s="17" t="s">
        <v>5412</v>
      </c>
    </row>
    <row r="2569" spans="5:6">
      <c r="E2569" s="17" t="s">
        <v>5415</v>
      </c>
      <c r="F2569" s="17" t="s">
        <v>5414</v>
      </c>
    </row>
    <row r="2570" spans="5:6">
      <c r="E2570" s="17" t="s">
        <v>5417</v>
      </c>
      <c r="F2570" s="17" t="s">
        <v>5416</v>
      </c>
    </row>
    <row r="2571" spans="5:6">
      <c r="E2571" s="17" t="s">
        <v>5419</v>
      </c>
      <c r="F2571" s="17" t="s">
        <v>5418</v>
      </c>
    </row>
    <row r="2572" spans="5:6">
      <c r="E2572" s="17" t="s">
        <v>5421</v>
      </c>
      <c r="F2572" s="17" t="s">
        <v>5420</v>
      </c>
    </row>
    <row r="2573" spans="5:6">
      <c r="E2573" s="17" t="s">
        <v>5423</v>
      </c>
      <c r="F2573" s="17" t="s">
        <v>5422</v>
      </c>
    </row>
    <row r="2574" spans="5:6">
      <c r="E2574" s="17" t="s">
        <v>5425</v>
      </c>
      <c r="F2574" s="17" t="s">
        <v>5424</v>
      </c>
    </row>
    <row r="2575" spans="5:6">
      <c r="E2575" s="17" t="s">
        <v>5427</v>
      </c>
      <c r="F2575" s="17" t="s">
        <v>5426</v>
      </c>
    </row>
    <row r="2576" spans="5:6">
      <c r="E2576" s="17" t="s">
        <v>5429</v>
      </c>
      <c r="F2576" s="17" t="s">
        <v>5428</v>
      </c>
    </row>
    <row r="2577" spans="5:6">
      <c r="E2577" s="17" t="s">
        <v>5431</v>
      </c>
      <c r="F2577" s="17" t="s">
        <v>5430</v>
      </c>
    </row>
    <row r="2578" spans="5:6">
      <c r="E2578" s="17" t="s">
        <v>5433</v>
      </c>
      <c r="F2578" s="17" t="s">
        <v>5432</v>
      </c>
    </row>
    <row r="2579" spans="5:6">
      <c r="E2579" s="17" t="s">
        <v>5435</v>
      </c>
      <c r="F2579" s="17" t="s">
        <v>5434</v>
      </c>
    </row>
    <row r="2580" spans="5:6">
      <c r="E2580" s="17" t="s">
        <v>5437</v>
      </c>
      <c r="F2580" s="17" t="s">
        <v>5436</v>
      </c>
    </row>
    <row r="2581" spans="5:6">
      <c r="E2581" s="17" t="s">
        <v>5439</v>
      </c>
      <c r="F2581" s="17" t="s">
        <v>5438</v>
      </c>
    </row>
    <row r="2582" spans="5:6">
      <c r="E2582" s="17" t="s">
        <v>5441</v>
      </c>
      <c r="F2582" s="17" t="s">
        <v>5440</v>
      </c>
    </row>
    <row r="2583" spans="5:6">
      <c r="E2583" s="17" t="s">
        <v>5443</v>
      </c>
      <c r="F2583" s="17" t="s">
        <v>5442</v>
      </c>
    </row>
    <row r="2584" spans="5:6">
      <c r="E2584" s="17" t="s">
        <v>5445</v>
      </c>
      <c r="F2584" s="17" t="s">
        <v>5444</v>
      </c>
    </row>
    <row r="2585" spans="5:6">
      <c r="E2585" s="17" t="s">
        <v>5447</v>
      </c>
      <c r="F2585" s="17" t="s">
        <v>5446</v>
      </c>
    </row>
    <row r="2586" spans="5:6">
      <c r="E2586" s="17" t="s">
        <v>5449</v>
      </c>
      <c r="F2586" s="17" t="s">
        <v>5448</v>
      </c>
    </row>
    <row r="2587" spans="5:6">
      <c r="E2587" s="17" t="s">
        <v>5451</v>
      </c>
      <c r="F2587" s="17" t="s">
        <v>5450</v>
      </c>
    </row>
    <row r="2588" spans="5:6">
      <c r="E2588" s="17" t="s">
        <v>5453</v>
      </c>
      <c r="F2588" s="17" t="s">
        <v>5452</v>
      </c>
    </row>
    <row r="2589" spans="5:6">
      <c r="E2589" s="17" t="s">
        <v>5455</v>
      </c>
      <c r="F2589" s="17" t="s">
        <v>5454</v>
      </c>
    </row>
    <row r="2590" spans="5:6">
      <c r="E2590" s="17" t="s">
        <v>5457</v>
      </c>
      <c r="F2590" s="17" t="s">
        <v>5456</v>
      </c>
    </row>
    <row r="2591" spans="5:6">
      <c r="E2591" s="17" t="s">
        <v>5459</v>
      </c>
      <c r="F2591" s="17" t="s">
        <v>5458</v>
      </c>
    </row>
    <row r="2592" spans="5:6">
      <c r="E2592" s="17" t="s">
        <v>5461</v>
      </c>
      <c r="F2592" s="17" t="s">
        <v>5460</v>
      </c>
    </row>
    <row r="2593" spans="5:6">
      <c r="E2593" s="17" t="s">
        <v>5463</v>
      </c>
      <c r="F2593" s="17" t="s">
        <v>5462</v>
      </c>
    </row>
    <row r="2594" spans="5:6">
      <c r="E2594" s="17" t="s">
        <v>5465</v>
      </c>
      <c r="F2594" s="17" t="s">
        <v>5464</v>
      </c>
    </row>
    <row r="2595" spans="5:6">
      <c r="E2595" s="17" t="s">
        <v>5467</v>
      </c>
      <c r="F2595" s="17" t="s">
        <v>5466</v>
      </c>
    </row>
    <row r="2596" spans="5:6">
      <c r="E2596" s="17" t="s">
        <v>5469</v>
      </c>
      <c r="F2596" s="17" t="s">
        <v>5468</v>
      </c>
    </row>
    <row r="2597" spans="5:6">
      <c r="E2597" s="17" t="s">
        <v>5471</v>
      </c>
      <c r="F2597" s="17" t="s">
        <v>5470</v>
      </c>
    </row>
    <row r="2598" spans="5:6">
      <c r="E2598" s="17" t="s">
        <v>5473</v>
      </c>
      <c r="F2598" s="17" t="s">
        <v>5472</v>
      </c>
    </row>
    <row r="2599" spans="5:6">
      <c r="E2599" s="17" t="s">
        <v>5475</v>
      </c>
      <c r="F2599" s="17" t="s">
        <v>5474</v>
      </c>
    </row>
    <row r="2600" spans="5:6">
      <c r="E2600" s="17" t="s">
        <v>5477</v>
      </c>
      <c r="F2600" s="17" t="s">
        <v>5476</v>
      </c>
    </row>
    <row r="2601" spans="5:6">
      <c r="E2601" s="17" t="s">
        <v>5479</v>
      </c>
      <c r="F2601" s="17" t="s">
        <v>5478</v>
      </c>
    </row>
    <row r="2602" spans="5:6">
      <c r="E2602" s="17" t="s">
        <v>5481</v>
      </c>
      <c r="F2602" s="17" t="s">
        <v>5480</v>
      </c>
    </row>
    <row r="2603" spans="5:6">
      <c r="E2603" s="17" t="s">
        <v>5483</v>
      </c>
      <c r="F2603" s="17" t="s">
        <v>5482</v>
      </c>
    </row>
    <row r="2604" spans="5:6">
      <c r="E2604" s="17" t="s">
        <v>5485</v>
      </c>
      <c r="F2604" s="17" t="s">
        <v>5484</v>
      </c>
    </row>
    <row r="2605" spans="5:6">
      <c r="E2605" s="17" t="s">
        <v>5487</v>
      </c>
      <c r="F2605" s="17" t="s">
        <v>5486</v>
      </c>
    </row>
    <row r="2606" spans="5:6">
      <c r="E2606" s="17" t="s">
        <v>5489</v>
      </c>
      <c r="F2606" s="17" t="s">
        <v>5488</v>
      </c>
    </row>
    <row r="2607" spans="5:6">
      <c r="E2607" s="17" t="s">
        <v>5491</v>
      </c>
      <c r="F2607" s="17" t="s">
        <v>5490</v>
      </c>
    </row>
    <row r="2608" spans="5:6">
      <c r="E2608" s="17" t="s">
        <v>5493</v>
      </c>
      <c r="F2608" s="17" t="s">
        <v>5492</v>
      </c>
    </row>
    <row r="2609" spans="5:6">
      <c r="E2609" s="17" t="s">
        <v>5495</v>
      </c>
      <c r="F2609" s="17" t="s">
        <v>5494</v>
      </c>
    </row>
    <row r="2610" spans="5:6">
      <c r="E2610" s="17" t="s">
        <v>5497</v>
      </c>
      <c r="F2610" s="17" t="s">
        <v>5496</v>
      </c>
    </row>
    <row r="2611" spans="5:6">
      <c r="E2611" s="17" t="s">
        <v>5499</v>
      </c>
      <c r="F2611" s="17" t="s">
        <v>5498</v>
      </c>
    </row>
    <row r="2612" spans="5:6">
      <c r="E2612" s="17" t="s">
        <v>5501</v>
      </c>
      <c r="F2612" s="17" t="s">
        <v>5500</v>
      </c>
    </row>
    <row r="2613" spans="5:6">
      <c r="E2613" s="17" t="s">
        <v>5503</v>
      </c>
      <c r="F2613" s="17" t="s">
        <v>5502</v>
      </c>
    </row>
    <row r="2614" spans="5:6">
      <c r="E2614" s="17" t="s">
        <v>5505</v>
      </c>
      <c r="F2614" s="17" t="s">
        <v>5504</v>
      </c>
    </row>
    <row r="2615" spans="5:6">
      <c r="E2615" s="17" t="s">
        <v>5507</v>
      </c>
      <c r="F2615" s="17" t="s">
        <v>5506</v>
      </c>
    </row>
    <row r="2616" spans="5:6">
      <c r="E2616" s="17" t="s">
        <v>5509</v>
      </c>
      <c r="F2616" s="17" t="s">
        <v>5508</v>
      </c>
    </row>
    <row r="2617" spans="5:6">
      <c r="E2617" s="17" t="s">
        <v>5511</v>
      </c>
      <c r="F2617" s="17" t="s">
        <v>5510</v>
      </c>
    </row>
    <row r="2618" spans="5:6">
      <c r="E2618" s="17" t="s">
        <v>5513</v>
      </c>
      <c r="F2618" s="17" t="s">
        <v>5512</v>
      </c>
    </row>
    <row r="2619" spans="5:6">
      <c r="E2619" s="17" t="s">
        <v>5515</v>
      </c>
      <c r="F2619" s="17" t="s">
        <v>5514</v>
      </c>
    </row>
    <row r="2620" spans="5:6">
      <c r="E2620" s="17" t="s">
        <v>5517</v>
      </c>
      <c r="F2620" s="17" t="s">
        <v>5516</v>
      </c>
    </row>
    <row r="2621" spans="5:6">
      <c r="E2621" s="17" t="s">
        <v>5519</v>
      </c>
      <c r="F2621" s="17" t="s">
        <v>5518</v>
      </c>
    </row>
    <row r="2622" spans="5:6">
      <c r="E2622" s="17" t="s">
        <v>5521</v>
      </c>
      <c r="F2622" s="17" t="s">
        <v>5520</v>
      </c>
    </row>
    <row r="2623" spans="5:6">
      <c r="E2623" s="17" t="s">
        <v>5523</v>
      </c>
      <c r="F2623" s="17" t="s">
        <v>5522</v>
      </c>
    </row>
    <row r="2624" spans="5:6">
      <c r="E2624" s="17" t="s">
        <v>5525</v>
      </c>
      <c r="F2624" s="17" t="s">
        <v>5524</v>
      </c>
    </row>
    <row r="2625" spans="5:6">
      <c r="E2625" s="17" t="s">
        <v>5527</v>
      </c>
      <c r="F2625" s="17" t="s">
        <v>5526</v>
      </c>
    </row>
    <row r="2626" spans="5:6">
      <c r="E2626" s="17" t="s">
        <v>5529</v>
      </c>
      <c r="F2626" s="17" t="s">
        <v>5528</v>
      </c>
    </row>
    <row r="2627" spans="5:6">
      <c r="E2627" s="17" t="s">
        <v>5531</v>
      </c>
      <c r="F2627" s="17" t="s">
        <v>5530</v>
      </c>
    </row>
    <row r="2628" spans="5:6">
      <c r="E2628" s="17" t="s">
        <v>5533</v>
      </c>
      <c r="F2628" s="17" t="s">
        <v>5532</v>
      </c>
    </row>
    <row r="2629" spans="5:6">
      <c r="E2629" s="17" t="s">
        <v>5535</v>
      </c>
      <c r="F2629" s="17" t="s">
        <v>5534</v>
      </c>
    </row>
    <row r="2630" spans="5:6">
      <c r="E2630" s="17" t="s">
        <v>5537</v>
      </c>
      <c r="F2630" s="17" t="s">
        <v>5536</v>
      </c>
    </row>
    <row r="2631" spans="5:6">
      <c r="E2631" s="17" t="s">
        <v>5539</v>
      </c>
      <c r="F2631" s="17" t="s">
        <v>5538</v>
      </c>
    </row>
    <row r="2632" spans="5:6">
      <c r="E2632" s="17" t="s">
        <v>5541</v>
      </c>
      <c r="F2632" s="17" t="s">
        <v>5540</v>
      </c>
    </row>
    <row r="2633" spans="5:6">
      <c r="E2633" s="17" t="s">
        <v>5543</v>
      </c>
      <c r="F2633" s="17" t="s">
        <v>5542</v>
      </c>
    </row>
    <row r="2634" spans="5:6">
      <c r="E2634" s="17" t="s">
        <v>5545</v>
      </c>
      <c r="F2634" s="17" t="s">
        <v>5544</v>
      </c>
    </row>
    <row r="2635" spans="5:6">
      <c r="E2635" s="17" t="s">
        <v>5547</v>
      </c>
      <c r="F2635" s="17" t="s">
        <v>5546</v>
      </c>
    </row>
    <row r="2636" spans="5:6">
      <c r="E2636" s="17" t="s">
        <v>5549</v>
      </c>
      <c r="F2636" s="17" t="s">
        <v>5548</v>
      </c>
    </row>
    <row r="2637" spans="5:6">
      <c r="E2637" s="17" t="s">
        <v>5551</v>
      </c>
      <c r="F2637" s="17" t="s">
        <v>5550</v>
      </c>
    </row>
    <row r="2638" spans="5:6">
      <c r="E2638" s="17" t="s">
        <v>5553</v>
      </c>
      <c r="F2638" s="17" t="s">
        <v>5552</v>
      </c>
    </row>
    <row r="2639" spans="5:6">
      <c r="E2639" s="17" t="s">
        <v>5555</v>
      </c>
      <c r="F2639" s="17" t="s">
        <v>5554</v>
      </c>
    </row>
    <row r="2640" spans="5:6">
      <c r="E2640" s="17" t="s">
        <v>5557</v>
      </c>
      <c r="F2640" s="17" t="s">
        <v>5556</v>
      </c>
    </row>
    <row r="2641" spans="5:6">
      <c r="E2641" s="17" t="s">
        <v>5559</v>
      </c>
      <c r="F2641" s="17" t="s">
        <v>5558</v>
      </c>
    </row>
    <row r="2642" spans="5:6">
      <c r="E2642" s="17" t="s">
        <v>5561</v>
      </c>
      <c r="F2642" s="17" t="s">
        <v>5560</v>
      </c>
    </row>
    <row r="2643" spans="5:6">
      <c r="E2643" s="17" t="s">
        <v>5563</v>
      </c>
      <c r="F2643" s="17" t="s">
        <v>5562</v>
      </c>
    </row>
    <row r="2644" spans="5:6">
      <c r="E2644" s="17" t="s">
        <v>5565</v>
      </c>
      <c r="F2644" s="17" t="s">
        <v>5564</v>
      </c>
    </row>
    <row r="2645" spans="5:6">
      <c r="E2645" s="17" t="s">
        <v>5567</v>
      </c>
      <c r="F2645" s="17" t="s">
        <v>5566</v>
      </c>
    </row>
    <row r="2646" spans="5:6">
      <c r="E2646" s="17" t="s">
        <v>5569</v>
      </c>
      <c r="F2646" s="17" t="s">
        <v>5568</v>
      </c>
    </row>
    <row r="2647" spans="5:6">
      <c r="E2647" s="17" t="s">
        <v>5571</v>
      </c>
      <c r="F2647" s="17" t="s">
        <v>5570</v>
      </c>
    </row>
    <row r="2648" spans="5:6">
      <c r="E2648" s="17" t="s">
        <v>5573</v>
      </c>
      <c r="F2648" s="17" t="s">
        <v>5572</v>
      </c>
    </row>
    <row r="2649" spans="5:6">
      <c r="E2649" s="17" t="s">
        <v>5575</v>
      </c>
      <c r="F2649" s="17" t="s">
        <v>5574</v>
      </c>
    </row>
    <row r="2650" spans="5:6">
      <c r="E2650" s="17" t="s">
        <v>5577</v>
      </c>
      <c r="F2650" s="17" t="s">
        <v>5576</v>
      </c>
    </row>
    <row r="2651" spans="5:6">
      <c r="E2651" s="17" t="s">
        <v>5579</v>
      </c>
      <c r="F2651" s="17" t="s">
        <v>5578</v>
      </c>
    </row>
    <row r="2652" spans="5:6">
      <c r="E2652" s="17" t="s">
        <v>5581</v>
      </c>
      <c r="F2652" s="17" t="s">
        <v>5580</v>
      </c>
    </row>
    <row r="2653" spans="5:6">
      <c r="E2653" s="17" t="s">
        <v>5583</v>
      </c>
      <c r="F2653" s="17" t="s">
        <v>5582</v>
      </c>
    </row>
    <row r="2654" spans="5:6">
      <c r="E2654" s="17" t="s">
        <v>5585</v>
      </c>
      <c r="F2654" s="17" t="s">
        <v>5584</v>
      </c>
    </row>
    <row r="2655" spans="5:6">
      <c r="E2655" s="17" t="s">
        <v>5587</v>
      </c>
      <c r="F2655" s="17" t="s">
        <v>5586</v>
      </c>
    </row>
    <row r="2656" spans="5:6">
      <c r="E2656" s="17" t="s">
        <v>5589</v>
      </c>
      <c r="F2656" s="17" t="s">
        <v>5588</v>
      </c>
    </row>
    <row r="2657" spans="5:6">
      <c r="E2657" s="17" t="s">
        <v>5591</v>
      </c>
      <c r="F2657" s="17" t="s">
        <v>5590</v>
      </c>
    </row>
    <row r="2658" spans="5:6">
      <c r="E2658" s="17" t="s">
        <v>5593</v>
      </c>
      <c r="F2658" s="17" t="s">
        <v>5592</v>
      </c>
    </row>
    <row r="2659" spans="5:6">
      <c r="E2659" s="17" t="s">
        <v>5595</v>
      </c>
      <c r="F2659" s="17" t="s">
        <v>5594</v>
      </c>
    </row>
    <row r="2660" spans="5:6">
      <c r="E2660" s="17" t="s">
        <v>5597</v>
      </c>
      <c r="F2660" s="17" t="s">
        <v>5596</v>
      </c>
    </row>
    <row r="2661" spans="5:6">
      <c r="E2661" s="17" t="s">
        <v>5599</v>
      </c>
      <c r="F2661" s="17" t="s">
        <v>5598</v>
      </c>
    </row>
    <row r="2662" spans="5:6">
      <c r="E2662" s="17" t="s">
        <v>5601</v>
      </c>
      <c r="F2662" s="17" t="s">
        <v>5600</v>
      </c>
    </row>
    <row r="2663" spans="5:6">
      <c r="E2663" s="17" t="s">
        <v>5603</v>
      </c>
      <c r="F2663" s="17" t="s">
        <v>5602</v>
      </c>
    </row>
    <row r="2664" spans="5:6">
      <c r="E2664" s="17" t="s">
        <v>5605</v>
      </c>
      <c r="F2664" s="17" t="s">
        <v>5604</v>
      </c>
    </row>
    <row r="2665" spans="5:6">
      <c r="E2665" s="17" t="s">
        <v>5607</v>
      </c>
      <c r="F2665" s="17" t="s">
        <v>5606</v>
      </c>
    </row>
    <row r="2666" spans="5:6">
      <c r="E2666" s="17" t="s">
        <v>5609</v>
      </c>
      <c r="F2666" s="17" t="s">
        <v>5608</v>
      </c>
    </row>
    <row r="2667" spans="5:6">
      <c r="E2667" s="17" t="s">
        <v>5611</v>
      </c>
      <c r="F2667" s="17" t="s">
        <v>5610</v>
      </c>
    </row>
    <row r="2668" spans="5:6">
      <c r="E2668" s="17" t="s">
        <v>5613</v>
      </c>
      <c r="F2668" s="17" t="s">
        <v>5612</v>
      </c>
    </row>
    <row r="2669" spans="5:6">
      <c r="E2669" s="17" t="s">
        <v>5615</v>
      </c>
      <c r="F2669" s="17" t="s">
        <v>5614</v>
      </c>
    </row>
    <row r="2670" spans="5:6">
      <c r="E2670" s="17" t="s">
        <v>5617</v>
      </c>
      <c r="F2670" s="17" t="s">
        <v>5616</v>
      </c>
    </row>
    <row r="2671" spans="5:6">
      <c r="E2671" s="17" t="s">
        <v>5619</v>
      </c>
      <c r="F2671" s="17" t="s">
        <v>5618</v>
      </c>
    </row>
    <row r="2672" spans="5:6">
      <c r="E2672" s="17" t="s">
        <v>5621</v>
      </c>
      <c r="F2672" s="17" t="s">
        <v>5620</v>
      </c>
    </row>
    <row r="2673" spans="5:6">
      <c r="E2673" s="17" t="s">
        <v>5623</v>
      </c>
      <c r="F2673" s="17" t="s">
        <v>5622</v>
      </c>
    </row>
    <row r="2674" spans="5:6">
      <c r="E2674" s="17" t="s">
        <v>5625</v>
      </c>
      <c r="F2674" s="17" t="s">
        <v>5624</v>
      </c>
    </row>
    <row r="2675" spans="5:6">
      <c r="E2675" s="17" t="s">
        <v>5627</v>
      </c>
      <c r="F2675" s="17" t="s">
        <v>5626</v>
      </c>
    </row>
    <row r="2676" spans="5:6">
      <c r="E2676" s="17" t="s">
        <v>5629</v>
      </c>
      <c r="F2676" s="17" t="s">
        <v>5628</v>
      </c>
    </row>
    <row r="2677" spans="5:6">
      <c r="E2677" s="17" t="s">
        <v>5631</v>
      </c>
      <c r="F2677" s="17" t="s">
        <v>5630</v>
      </c>
    </row>
    <row r="2678" spans="5:6">
      <c r="E2678" s="17" t="s">
        <v>5633</v>
      </c>
      <c r="F2678" s="17" t="s">
        <v>5632</v>
      </c>
    </row>
    <row r="2679" spans="5:6">
      <c r="E2679" s="17" t="s">
        <v>5635</v>
      </c>
      <c r="F2679" s="17" t="s">
        <v>5634</v>
      </c>
    </row>
    <row r="2680" spans="5:6">
      <c r="E2680" s="17" t="s">
        <v>5637</v>
      </c>
      <c r="F2680" s="17" t="s">
        <v>5636</v>
      </c>
    </row>
    <row r="2681" spans="5:6">
      <c r="E2681" s="17" t="s">
        <v>5639</v>
      </c>
      <c r="F2681" s="17" t="s">
        <v>5638</v>
      </c>
    </row>
    <row r="2682" spans="5:6">
      <c r="E2682" s="17" t="s">
        <v>5641</v>
      </c>
      <c r="F2682" s="17" t="s">
        <v>5640</v>
      </c>
    </row>
    <row r="2683" spans="5:6">
      <c r="E2683" s="17" t="s">
        <v>5643</v>
      </c>
      <c r="F2683" s="17" t="s">
        <v>5642</v>
      </c>
    </row>
    <row r="2684" spans="5:6">
      <c r="E2684" s="17" t="s">
        <v>5645</v>
      </c>
      <c r="F2684" s="17" t="s">
        <v>5644</v>
      </c>
    </row>
    <row r="2685" spans="5:6">
      <c r="E2685" s="17" t="s">
        <v>5647</v>
      </c>
      <c r="F2685" s="17" t="s">
        <v>5646</v>
      </c>
    </row>
    <row r="2686" spans="5:6">
      <c r="E2686" s="17" t="s">
        <v>5649</v>
      </c>
      <c r="F2686" s="17" t="s">
        <v>5648</v>
      </c>
    </row>
    <row r="2687" spans="5:6">
      <c r="E2687" s="17" t="s">
        <v>5651</v>
      </c>
      <c r="F2687" s="17" t="s">
        <v>5650</v>
      </c>
    </row>
    <row r="2688" spans="5:6">
      <c r="E2688" s="17" t="s">
        <v>5653</v>
      </c>
      <c r="F2688" s="17" t="s">
        <v>5652</v>
      </c>
    </row>
    <row r="2689" spans="5:6">
      <c r="E2689" s="17" t="s">
        <v>5655</v>
      </c>
      <c r="F2689" s="17" t="s">
        <v>5654</v>
      </c>
    </row>
    <row r="2690" spans="5:6">
      <c r="E2690" s="17" t="s">
        <v>5657</v>
      </c>
      <c r="F2690" s="17" t="s">
        <v>5656</v>
      </c>
    </row>
    <row r="2691" spans="5:6">
      <c r="E2691" s="17" t="s">
        <v>5659</v>
      </c>
      <c r="F2691" s="17" t="s">
        <v>5658</v>
      </c>
    </row>
    <row r="2692" spans="5:6">
      <c r="E2692" s="17" t="s">
        <v>5661</v>
      </c>
      <c r="F2692" s="17" t="s">
        <v>5660</v>
      </c>
    </row>
    <row r="2693" spans="5:6">
      <c r="E2693" s="17" t="s">
        <v>5663</v>
      </c>
      <c r="F2693" s="17" t="s">
        <v>5662</v>
      </c>
    </row>
    <row r="2694" spans="5:6">
      <c r="E2694" s="17" t="s">
        <v>5665</v>
      </c>
      <c r="F2694" s="17" t="s">
        <v>5664</v>
      </c>
    </row>
    <row r="2695" spans="5:6">
      <c r="E2695" s="17" t="s">
        <v>5667</v>
      </c>
      <c r="F2695" s="17" t="s">
        <v>5666</v>
      </c>
    </row>
    <row r="2696" spans="5:6">
      <c r="E2696" s="17" t="s">
        <v>5669</v>
      </c>
      <c r="F2696" s="17" t="s">
        <v>5668</v>
      </c>
    </row>
    <row r="2697" spans="5:6">
      <c r="E2697" s="17" t="s">
        <v>5671</v>
      </c>
      <c r="F2697" s="17" t="s">
        <v>5670</v>
      </c>
    </row>
    <row r="2698" spans="5:6">
      <c r="E2698" s="17" t="s">
        <v>5673</v>
      </c>
      <c r="F2698" s="17" t="s">
        <v>5672</v>
      </c>
    </row>
    <row r="2699" spans="5:6">
      <c r="E2699" s="17" t="s">
        <v>5675</v>
      </c>
      <c r="F2699" s="17" t="s">
        <v>5674</v>
      </c>
    </row>
    <row r="2700" spans="5:6">
      <c r="E2700" s="17" t="s">
        <v>5677</v>
      </c>
      <c r="F2700" s="17" t="s">
        <v>5676</v>
      </c>
    </row>
    <row r="2701" spans="5:6">
      <c r="E2701" s="17" t="s">
        <v>5679</v>
      </c>
      <c r="F2701" s="17" t="s">
        <v>5678</v>
      </c>
    </row>
    <row r="2702" spans="5:6">
      <c r="E2702" s="17" t="s">
        <v>5681</v>
      </c>
      <c r="F2702" s="17" t="s">
        <v>5680</v>
      </c>
    </row>
    <row r="2703" spans="5:6">
      <c r="E2703" s="17" t="s">
        <v>5683</v>
      </c>
      <c r="F2703" s="17" t="s">
        <v>5682</v>
      </c>
    </row>
    <row r="2704" spans="5:6">
      <c r="E2704" s="17" t="s">
        <v>5685</v>
      </c>
      <c r="F2704" s="17" t="s">
        <v>5684</v>
      </c>
    </row>
    <row r="2705" spans="5:6">
      <c r="E2705" s="17" t="s">
        <v>5687</v>
      </c>
      <c r="F2705" s="17" t="s">
        <v>5686</v>
      </c>
    </row>
    <row r="2706" spans="5:6">
      <c r="E2706" s="17" t="s">
        <v>5689</v>
      </c>
      <c r="F2706" s="17" t="s">
        <v>5688</v>
      </c>
    </row>
    <row r="2707" spans="5:6">
      <c r="E2707" s="17" t="s">
        <v>5691</v>
      </c>
      <c r="F2707" s="17" t="s">
        <v>5690</v>
      </c>
    </row>
    <row r="2708" spans="5:6">
      <c r="E2708" s="17" t="s">
        <v>2556</v>
      </c>
      <c r="F2708" s="17" t="s">
        <v>5692</v>
      </c>
    </row>
    <row r="2709" spans="5:6">
      <c r="E2709" s="17" t="s">
        <v>5694</v>
      </c>
      <c r="F2709" s="17" t="s">
        <v>5693</v>
      </c>
    </row>
    <row r="2710" spans="5:6">
      <c r="E2710" s="17" t="s">
        <v>5696</v>
      </c>
      <c r="F2710" s="17" t="s">
        <v>5695</v>
      </c>
    </row>
    <row r="2711" spans="5:6">
      <c r="E2711" s="17" t="s">
        <v>5698</v>
      </c>
      <c r="F2711" s="17" t="s">
        <v>5697</v>
      </c>
    </row>
    <row r="2712" spans="5:6">
      <c r="E2712" s="17" t="s">
        <v>5700</v>
      </c>
      <c r="F2712" s="17" t="s">
        <v>5699</v>
      </c>
    </row>
    <row r="2713" spans="5:6">
      <c r="E2713" s="17" t="s">
        <v>5702</v>
      </c>
      <c r="F2713" s="17" t="s">
        <v>5701</v>
      </c>
    </row>
    <row r="2714" spans="5:6">
      <c r="E2714" s="17" t="s">
        <v>5704</v>
      </c>
      <c r="F2714" s="17" t="s">
        <v>5703</v>
      </c>
    </row>
    <row r="2715" spans="5:6">
      <c r="E2715" s="17" t="s">
        <v>5706</v>
      </c>
      <c r="F2715" s="17" t="s">
        <v>5705</v>
      </c>
    </row>
    <row r="2716" spans="5:6">
      <c r="E2716" s="17" t="s">
        <v>5708</v>
      </c>
      <c r="F2716" s="17" t="s">
        <v>5707</v>
      </c>
    </row>
    <row r="2717" spans="5:6">
      <c r="E2717" s="17" t="s">
        <v>5710</v>
      </c>
      <c r="F2717" s="17" t="s">
        <v>5709</v>
      </c>
    </row>
    <row r="2718" spans="5:6">
      <c r="E2718" s="17" t="s">
        <v>5712</v>
      </c>
      <c r="F2718" s="17" t="s">
        <v>5711</v>
      </c>
    </row>
    <row r="2719" spans="5:6">
      <c r="E2719" s="17" t="s">
        <v>5714</v>
      </c>
      <c r="F2719" s="17" t="s">
        <v>5713</v>
      </c>
    </row>
    <row r="2720" spans="5:6">
      <c r="E2720" s="17" t="s">
        <v>5716</v>
      </c>
      <c r="F2720" s="17" t="s">
        <v>5715</v>
      </c>
    </row>
    <row r="2721" spans="5:6">
      <c r="E2721" s="17" t="s">
        <v>5718</v>
      </c>
      <c r="F2721" s="17" t="s">
        <v>5717</v>
      </c>
    </row>
    <row r="2722" spans="5:6">
      <c r="E2722" s="17" t="s">
        <v>5720</v>
      </c>
      <c r="F2722" s="17" t="s">
        <v>5719</v>
      </c>
    </row>
    <row r="2723" spans="5:6">
      <c r="E2723" s="17" t="s">
        <v>5722</v>
      </c>
      <c r="F2723" s="17" t="s">
        <v>5721</v>
      </c>
    </row>
    <row r="2724" spans="5:6">
      <c r="E2724" s="17" t="s">
        <v>5724</v>
      </c>
      <c r="F2724" s="17" t="s">
        <v>5723</v>
      </c>
    </row>
    <row r="2725" spans="5:6">
      <c r="E2725" s="17" t="s">
        <v>5726</v>
      </c>
      <c r="F2725" s="17" t="s">
        <v>5725</v>
      </c>
    </row>
    <row r="2726" spans="5:6">
      <c r="E2726" s="17" t="s">
        <v>5728</v>
      </c>
      <c r="F2726" s="17" t="s">
        <v>5727</v>
      </c>
    </row>
    <row r="2727" spans="5:6">
      <c r="E2727" s="17" t="s">
        <v>5730</v>
      </c>
      <c r="F2727" s="17" t="s">
        <v>5729</v>
      </c>
    </row>
    <row r="2728" spans="5:6">
      <c r="E2728" s="17" t="s">
        <v>5732</v>
      </c>
      <c r="F2728" s="17" t="s">
        <v>5731</v>
      </c>
    </row>
    <row r="2729" spans="5:6">
      <c r="E2729" s="17" t="s">
        <v>5734</v>
      </c>
      <c r="F2729" s="17" t="s">
        <v>5733</v>
      </c>
    </row>
    <row r="2730" spans="5:6">
      <c r="E2730" s="17" t="s">
        <v>5736</v>
      </c>
      <c r="F2730" s="17" t="s">
        <v>5735</v>
      </c>
    </row>
    <row r="2731" spans="5:6">
      <c r="E2731" s="17" t="s">
        <v>5738</v>
      </c>
      <c r="F2731" s="17" t="s">
        <v>5737</v>
      </c>
    </row>
    <row r="2732" spans="5:6">
      <c r="E2732" s="17" t="s">
        <v>5740</v>
      </c>
      <c r="F2732" s="17" t="s">
        <v>5739</v>
      </c>
    </row>
    <row r="2733" spans="5:6">
      <c r="E2733" s="17" t="s">
        <v>5742</v>
      </c>
      <c r="F2733" s="17" t="s">
        <v>5741</v>
      </c>
    </row>
    <row r="2734" spans="5:6">
      <c r="E2734" s="17" t="s">
        <v>5744</v>
      </c>
      <c r="F2734" s="17" t="s">
        <v>5743</v>
      </c>
    </row>
    <row r="2735" spans="5:6">
      <c r="E2735" s="17" t="s">
        <v>5746</v>
      </c>
      <c r="F2735" s="17" t="s">
        <v>5745</v>
      </c>
    </row>
    <row r="2736" spans="5:6">
      <c r="E2736" s="17" t="s">
        <v>5748</v>
      </c>
      <c r="F2736" s="17" t="s">
        <v>5747</v>
      </c>
    </row>
    <row r="2737" spans="5:6">
      <c r="E2737" s="17" t="s">
        <v>5750</v>
      </c>
      <c r="F2737" s="17" t="s">
        <v>5749</v>
      </c>
    </row>
    <row r="2738" spans="5:6">
      <c r="E2738" s="17" t="s">
        <v>5752</v>
      </c>
      <c r="F2738" s="17" t="s">
        <v>5751</v>
      </c>
    </row>
    <row r="2739" spans="5:6">
      <c r="E2739" s="17" t="s">
        <v>5754</v>
      </c>
      <c r="F2739" s="17" t="s">
        <v>5753</v>
      </c>
    </row>
    <row r="2740" spans="5:6">
      <c r="E2740" s="17" t="s">
        <v>5756</v>
      </c>
      <c r="F2740" s="17" t="s">
        <v>5755</v>
      </c>
    </row>
    <row r="2741" spans="5:6">
      <c r="E2741" s="17" t="s">
        <v>5758</v>
      </c>
      <c r="F2741" s="17" t="s">
        <v>5757</v>
      </c>
    </row>
    <row r="2742" spans="5:6">
      <c r="E2742" s="17" t="s">
        <v>5760</v>
      </c>
      <c r="F2742" s="17" t="s">
        <v>5759</v>
      </c>
    </row>
    <row r="2743" spans="5:6">
      <c r="E2743" s="17" t="s">
        <v>5762</v>
      </c>
      <c r="F2743" s="17" t="s">
        <v>5761</v>
      </c>
    </row>
    <row r="2744" spans="5:6">
      <c r="E2744" s="17" t="s">
        <v>5764</v>
      </c>
      <c r="F2744" s="17" t="s">
        <v>5763</v>
      </c>
    </row>
    <row r="2745" spans="5:6">
      <c r="E2745" s="17" t="s">
        <v>5766</v>
      </c>
      <c r="F2745" s="17" t="s">
        <v>5765</v>
      </c>
    </row>
    <row r="2746" spans="5:6">
      <c r="E2746" s="17" t="s">
        <v>5768</v>
      </c>
      <c r="F2746" s="17" t="s">
        <v>5767</v>
      </c>
    </row>
    <row r="2747" spans="5:6">
      <c r="E2747" s="17" t="s">
        <v>5770</v>
      </c>
      <c r="F2747" s="17" t="s">
        <v>5769</v>
      </c>
    </row>
    <row r="2748" spans="5:6">
      <c r="E2748" s="17" t="s">
        <v>5772</v>
      </c>
      <c r="F2748" s="17" t="s">
        <v>5771</v>
      </c>
    </row>
    <row r="2749" spans="5:6">
      <c r="E2749" s="17" t="s">
        <v>5774</v>
      </c>
      <c r="F2749" s="17" t="s">
        <v>5773</v>
      </c>
    </row>
    <row r="2750" spans="5:6">
      <c r="E2750" s="17" t="s">
        <v>5776</v>
      </c>
      <c r="F2750" s="17" t="s">
        <v>5775</v>
      </c>
    </row>
    <row r="2751" spans="5:6">
      <c r="E2751" s="17" t="s">
        <v>5778</v>
      </c>
      <c r="F2751" s="17" t="s">
        <v>5777</v>
      </c>
    </row>
    <row r="2752" spans="5:6">
      <c r="E2752" s="17" t="s">
        <v>5780</v>
      </c>
      <c r="F2752" s="17" t="s">
        <v>5779</v>
      </c>
    </row>
    <row r="2753" spans="5:6">
      <c r="E2753" s="17" t="s">
        <v>5782</v>
      </c>
      <c r="F2753" s="17" t="s">
        <v>5781</v>
      </c>
    </row>
    <row r="2754" spans="5:6">
      <c r="E2754" s="17" t="s">
        <v>5784</v>
      </c>
      <c r="F2754" s="17" t="s">
        <v>5783</v>
      </c>
    </row>
    <row r="2755" spans="5:6">
      <c r="E2755" s="17" t="s">
        <v>5786</v>
      </c>
      <c r="F2755" s="17" t="s">
        <v>5785</v>
      </c>
    </row>
    <row r="2756" spans="5:6">
      <c r="E2756" s="17" t="s">
        <v>5788</v>
      </c>
      <c r="F2756" s="17" t="s">
        <v>5787</v>
      </c>
    </row>
    <row r="2757" spans="5:6">
      <c r="E2757" s="17" t="s">
        <v>5790</v>
      </c>
      <c r="F2757" s="17" t="s">
        <v>5789</v>
      </c>
    </row>
    <row r="2758" spans="5:6">
      <c r="E2758" s="17" t="s">
        <v>5792</v>
      </c>
      <c r="F2758" s="17" t="s">
        <v>5791</v>
      </c>
    </row>
    <row r="2759" spans="5:6">
      <c r="E2759" s="17" t="s">
        <v>5794</v>
      </c>
      <c r="F2759" s="17" t="s">
        <v>5793</v>
      </c>
    </row>
    <row r="2760" spans="5:6">
      <c r="E2760" s="17" t="s">
        <v>5796</v>
      </c>
      <c r="F2760" s="17" t="s">
        <v>5795</v>
      </c>
    </row>
    <row r="2761" spans="5:6">
      <c r="E2761" s="17" t="s">
        <v>5798</v>
      </c>
      <c r="F2761" s="17" t="s">
        <v>5797</v>
      </c>
    </row>
    <row r="2762" spans="5:6">
      <c r="E2762" s="17" t="s">
        <v>5800</v>
      </c>
      <c r="F2762" s="17" t="s">
        <v>5799</v>
      </c>
    </row>
    <row r="2763" spans="5:6">
      <c r="E2763" s="17" t="s">
        <v>5802</v>
      </c>
      <c r="F2763" s="17" t="s">
        <v>5801</v>
      </c>
    </row>
    <row r="2764" spans="5:6">
      <c r="E2764" s="17" t="s">
        <v>5804</v>
      </c>
      <c r="F2764" s="17" t="s">
        <v>5803</v>
      </c>
    </row>
    <row r="2765" spans="5:6">
      <c r="E2765" s="17" t="s">
        <v>5806</v>
      </c>
      <c r="F2765" s="17" t="s">
        <v>5805</v>
      </c>
    </row>
    <row r="2766" spans="5:6">
      <c r="E2766" s="17" t="s">
        <v>5808</v>
      </c>
      <c r="F2766" s="17" t="s">
        <v>5807</v>
      </c>
    </row>
    <row r="2767" spans="5:6">
      <c r="E2767" s="17" t="s">
        <v>5810</v>
      </c>
      <c r="F2767" s="17" t="s">
        <v>5809</v>
      </c>
    </row>
    <row r="2768" spans="5:6">
      <c r="E2768" s="17" t="s">
        <v>5812</v>
      </c>
      <c r="F2768" s="17" t="s">
        <v>5811</v>
      </c>
    </row>
    <row r="2769" spans="5:6">
      <c r="E2769" s="17" t="s">
        <v>5814</v>
      </c>
      <c r="F2769" s="17" t="s">
        <v>5813</v>
      </c>
    </row>
    <row r="2770" spans="5:6">
      <c r="E2770" s="17" t="s">
        <v>5816</v>
      </c>
      <c r="F2770" s="17" t="s">
        <v>5815</v>
      </c>
    </row>
    <row r="2771" spans="5:6">
      <c r="E2771" s="17" t="s">
        <v>5818</v>
      </c>
      <c r="F2771" s="17" t="s">
        <v>5817</v>
      </c>
    </row>
    <row r="2772" spans="5:6">
      <c r="E2772" s="17" t="s">
        <v>5820</v>
      </c>
      <c r="F2772" s="17" t="s">
        <v>5819</v>
      </c>
    </row>
    <row r="2773" spans="5:6">
      <c r="E2773" s="17" t="s">
        <v>5822</v>
      </c>
      <c r="F2773" s="17" t="s">
        <v>5821</v>
      </c>
    </row>
    <row r="2774" spans="5:6">
      <c r="E2774" s="17" t="s">
        <v>5824</v>
      </c>
      <c r="F2774" s="17" t="s">
        <v>5823</v>
      </c>
    </row>
    <row r="2775" spans="5:6">
      <c r="E2775" s="17" t="s">
        <v>5826</v>
      </c>
      <c r="F2775" s="17" t="s">
        <v>5825</v>
      </c>
    </row>
    <row r="2776" spans="5:6">
      <c r="E2776" s="17" t="s">
        <v>5828</v>
      </c>
      <c r="F2776" s="17" t="s">
        <v>5827</v>
      </c>
    </row>
    <row r="2777" spans="5:6">
      <c r="E2777" s="17" t="s">
        <v>5830</v>
      </c>
      <c r="F2777" s="17" t="s">
        <v>5829</v>
      </c>
    </row>
    <row r="2778" spans="5:6">
      <c r="E2778" s="17" t="s">
        <v>5832</v>
      </c>
      <c r="F2778" s="17" t="s">
        <v>5831</v>
      </c>
    </row>
    <row r="2779" spans="5:6">
      <c r="E2779" s="17" t="s">
        <v>5834</v>
      </c>
      <c r="F2779" s="17" t="s">
        <v>5833</v>
      </c>
    </row>
    <row r="2780" spans="5:6">
      <c r="E2780" s="17" t="s">
        <v>5836</v>
      </c>
      <c r="F2780" s="17" t="s">
        <v>5835</v>
      </c>
    </row>
    <row r="2781" spans="5:6">
      <c r="E2781" s="17" t="s">
        <v>5838</v>
      </c>
      <c r="F2781" s="17" t="s">
        <v>5837</v>
      </c>
    </row>
    <row r="2782" spans="5:6">
      <c r="E2782" s="17" t="s">
        <v>5840</v>
      </c>
      <c r="F2782" s="17" t="s">
        <v>5839</v>
      </c>
    </row>
    <row r="2783" spans="5:6">
      <c r="E2783" s="17" t="s">
        <v>5842</v>
      </c>
      <c r="F2783" s="17" t="s">
        <v>5841</v>
      </c>
    </row>
    <row r="2784" spans="5:6">
      <c r="E2784" s="17" t="s">
        <v>5844</v>
      </c>
      <c r="F2784" s="17" t="s">
        <v>5843</v>
      </c>
    </row>
    <row r="2785" spans="5:6">
      <c r="E2785" s="17" t="s">
        <v>5846</v>
      </c>
      <c r="F2785" s="17" t="s">
        <v>5845</v>
      </c>
    </row>
    <row r="2786" spans="5:6">
      <c r="E2786" s="17" t="s">
        <v>5848</v>
      </c>
      <c r="F2786" s="17" t="s">
        <v>5847</v>
      </c>
    </row>
    <row r="2787" spans="5:6">
      <c r="E2787" s="17" t="s">
        <v>5850</v>
      </c>
      <c r="F2787" s="17" t="s">
        <v>5849</v>
      </c>
    </row>
    <row r="2788" spans="5:6">
      <c r="E2788" s="17" t="s">
        <v>5852</v>
      </c>
      <c r="F2788" s="17" t="s">
        <v>5851</v>
      </c>
    </row>
    <row r="2789" spans="5:6">
      <c r="E2789" s="17" t="s">
        <v>5854</v>
      </c>
      <c r="F2789" s="17" t="s">
        <v>5853</v>
      </c>
    </row>
    <row r="2790" spans="5:6">
      <c r="E2790" s="17" t="s">
        <v>5856</v>
      </c>
      <c r="F2790" s="17" t="s">
        <v>5855</v>
      </c>
    </row>
    <row r="2791" spans="5:6">
      <c r="E2791" s="17" t="s">
        <v>5858</v>
      </c>
      <c r="F2791" s="17" t="s">
        <v>5857</v>
      </c>
    </row>
    <row r="2792" spans="5:6">
      <c r="E2792" s="17" t="s">
        <v>5860</v>
      </c>
      <c r="F2792" s="17" t="s">
        <v>5859</v>
      </c>
    </row>
    <row r="2793" spans="5:6">
      <c r="E2793" s="17" t="s">
        <v>5862</v>
      </c>
      <c r="F2793" s="17" t="s">
        <v>5861</v>
      </c>
    </row>
    <row r="2794" spans="5:6">
      <c r="E2794" s="17" t="s">
        <v>5864</v>
      </c>
      <c r="F2794" s="17" t="s">
        <v>5863</v>
      </c>
    </row>
    <row r="2795" spans="5:6">
      <c r="E2795" s="17" t="s">
        <v>5866</v>
      </c>
      <c r="F2795" s="17" t="s">
        <v>5865</v>
      </c>
    </row>
    <row r="2796" spans="5:6">
      <c r="E2796" s="17" t="s">
        <v>5868</v>
      </c>
      <c r="F2796" s="17" t="s">
        <v>5867</v>
      </c>
    </row>
    <row r="2797" spans="5:6">
      <c r="E2797" s="17" t="s">
        <v>5870</v>
      </c>
      <c r="F2797" s="17" t="s">
        <v>5869</v>
      </c>
    </row>
    <row r="2798" spans="5:6">
      <c r="E2798" s="17" t="s">
        <v>5872</v>
      </c>
      <c r="F2798" s="17" t="s">
        <v>5871</v>
      </c>
    </row>
    <row r="2799" spans="5:6">
      <c r="E2799" s="17" t="s">
        <v>5874</v>
      </c>
      <c r="F2799" s="17" t="s">
        <v>5873</v>
      </c>
    </row>
    <row r="2800" spans="5:6">
      <c r="E2800" s="17" t="s">
        <v>5876</v>
      </c>
      <c r="F2800" s="17" t="s">
        <v>5875</v>
      </c>
    </row>
    <row r="2801" spans="5:6">
      <c r="E2801" s="17" t="s">
        <v>5878</v>
      </c>
      <c r="F2801" s="17" t="s">
        <v>5877</v>
      </c>
    </row>
    <row r="2802" spans="5:6">
      <c r="E2802" s="17" t="s">
        <v>5880</v>
      </c>
      <c r="F2802" s="17" t="s">
        <v>5879</v>
      </c>
    </row>
    <row r="2803" spans="5:6">
      <c r="E2803" s="17" t="s">
        <v>5882</v>
      </c>
      <c r="F2803" s="17" t="s">
        <v>5881</v>
      </c>
    </row>
    <row r="2804" spans="5:6">
      <c r="E2804" s="17" t="s">
        <v>5884</v>
      </c>
      <c r="F2804" s="17" t="s">
        <v>5883</v>
      </c>
    </row>
    <row r="2805" spans="5:6">
      <c r="E2805" s="17" t="s">
        <v>5886</v>
      </c>
      <c r="F2805" s="17" t="s">
        <v>5885</v>
      </c>
    </row>
    <row r="2806" spans="5:6">
      <c r="E2806" s="17" t="s">
        <v>5888</v>
      </c>
      <c r="F2806" s="17" t="s">
        <v>5887</v>
      </c>
    </row>
    <row r="2807" spans="5:6">
      <c r="E2807" s="17" t="s">
        <v>5890</v>
      </c>
      <c r="F2807" s="17" t="s">
        <v>5889</v>
      </c>
    </row>
    <row r="2808" spans="5:6">
      <c r="E2808" s="17" t="s">
        <v>5892</v>
      </c>
      <c r="F2808" s="17" t="s">
        <v>5891</v>
      </c>
    </row>
    <row r="2809" spans="5:6">
      <c r="E2809" s="17" t="s">
        <v>5894</v>
      </c>
      <c r="F2809" s="17" t="s">
        <v>5893</v>
      </c>
    </row>
    <row r="2810" spans="5:6">
      <c r="E2810" s="17" t="s">
        <v>5896</v>
      </c>
      <c r="F2810" s="17" t="s">
        <v>5895</v>
      </c>
    </row>
    <row r="2811" spans="5:6">
      <c r="E2811" s="17" t="s">
        <v>5898</v>
      </c>
      <c r="F2811" s="17" t="s">
        <v>5897</v>
      </c>
    </row>
    <row r="2812" spans="5:6">
      <c r="E2812" s="17" t="s">
        <v>5900</v>
      </c>
      <c r="F2812" s="17" t="s">
        <v>5899</v>
      </c>
    </row>
    <row r="2813" spans="5:6">
      <c r="E2813" s="17" t="s">
        <v>5902</v>
      </c>
      <c r="F2813" s="17" t="s">
        <v>5901</v>
      </c>
    </row>
    <row r="2814" spans="5:6">
      <c r="E2814" s="17" t="s">
        <v>5904</v>
      </c>
      <c r="F2814" s="17" t="s">
        <v>5903</v>
      </c>
    </row>
    <row r="2815" spans="5:6">
      <c r="E2815" s="17" t="s">
        <v>5906</v>
      </c>
      <c r="F2815" s="17" t="s">
        <v>5905</v>
      </c>
    </row>
    <row r="2816" spans="5:6">
      <c r="E2816" s="17" t="s">
        <v>5908</v>
      </c>
      <c r="F2816" s="17" t="s">
        <v>5907</v>
      </c>
    </row>
    <row r="2817" spans="5:6">
      <c r="E2817" s="17" t="s">
        <v>5910</v>
      </c>
      <c r="F2817" s="17" t="s">
        <v>5909</v>
      </c>
    </row>
    <row r="2818" spans="5:6">
      <c r="E2818" s="17" t="s">
        <v>5912</v>
      </c>
      <c r="F2818" s="17" t="s">
        <v>5911</v>
      </c>
    </row>
    <row r="2819" spans="5:6">
      <c r="E2819" s="17" t="s">
        <v>5914</v>
      </c>
      <c r="F2819" s="17" t="s">
        <v>5913</v>
      </c>
    </row>
    <row r="2820" spans="5:6">
      <c r="E2820" s="17" t="s">
        <v>5916</v>
      </c>
      <c r="F2820" s="17" t="s">
        <v>5915</v>
      </c>
    </row>
    <row r="2821" spans="5:6">
      <c r="E2821" s="17" t="s">
        <v>5918</v>
      </c>
      <c r="F2821" s="17" t="s">
        <v>5917</v>
      </c>
    </row>
    <row r="2822" spans="5:6">
      <c r="E2822" s="17" t="s">
        <v>5920</v>
      </c>
      <c r="F2822" s="17" t="s">
        <v>5919</v>
      </c>
    </row>
    <row r="2823" spans="5:6">
      <c r="E2823" s="17" t="s">
        <v>5922</v>
      </c>
      <c r="F2823" s="17" t="s">
        <v>5921</v>
      </c>
    </row>
    <row r="2824" spans="5:6">
      <c r="E2824" s="17" t="s">
        <v>5924</v>
      </c>
      <c r="F2824" s="17" t="s">
        <v>5923</v>
      </c>
    </row>
    <row r="2825" spans="5:6">
      <c r="E2825" s="17" t="s">
        <v>5926</v>
      </c>
      <c r="F2825" s="17" t="s">
        <v>5925</v>
      </c>
    </row>
    <row r="2826" spans="5:6">
      <c r="E2826" s="17" t="s">
        <v>5928</v>
      </c>
      <c r="F2826" s="17" t="s">
        <v>5927</v>
      </c>
    </row>
    <row r="2827" spans="5:6">
      <c r="E2827" s="17" t="s">
        <v>5930</v>
      </c>
      <c r="F2827" s="17" t="s">
        <v>5929</v>
      </c>
    </row>
    <row r="2828" spans="5:6">
      <c r="E2828" s="17" t="s">
        <v>5932</v>
      </c>
      <c r="F2828" s="17" t="s">
        <v>5931</v>
      </c>
    </row>
    <row r="2829" spans="5:6">
      <c r="E2829" s="17" t="s">
        <v>5934</v>
      </c>
      <c r="F2829" s="17" t="s">
        <v>5933</v>
      </c>
    </row>
    <row r="2830" spans="5:6">
      <c r="E2830" s="17" t="s">
        <v>5936</v>
      </c>
      <c r="F2830" s="17" t="s">
        <v>5935</v>
      </c>
    </row>
    <row r="2831" spans="5:6">
      <c r="E2831" s="17" t="s">
        <v>5938</v>
      </c>
      <c r="F2831" s="17" t="s">
        <v>5937</v>
      </c>
    </row>
    <row r="2832" spans="5:6">
      <c r="E2832" s="17" t="s">
        <v>5940</v>
      </c>
      <c r="F2832" s="17" t="s">
        <v>5939</v>
      </c>
    </row>
    <row r="2833" spans="5:6">
      <c r="E2833" s="17" t="s">
        <v>5942</v>
      </c>
      <c r="F2833" s="17" t="s">
        <v>5941</v>
      </c>
    </row>
    <row r="2834" spans="5:6">
      <c r="E2834" s="17" t="s">
        <v>5944</v>
      </c>
      <c r="F2834" s="17" t="s">
        <v>5943</v>
      </c>
    </row>
    <row r="2835" spans="5:6">
      <c r="E2835" s="17" t="s">
        <v>5946</v>
      </c>
      <c r="F2835" s="17" t="s">
        <v>5945</v>
      </c>
    </row>
    <row r="2836" spans="5:6">
      <c r="E2836" s="17" t="s">
        <v>5948</v>
      </c>
      <c r="F2836" s="17" t="s">
        <v>5947</v>
      </c>
    </row>
    <row r="2837" spans="5:6">
      <c r="E2837" s="17" t="s">
        <v>5950</v>
      </c>
      <c r="F2837" s="17" t="s">
        <v>5949</v>
      </c>
    </row>
    <row r="2838" spans="5:6">
      <c r="E2838" s="17" t="s">
        <v>5952</v>
      </c>
      <c r="F2838" s="17" t="s">
        <v>5951</v>
      </c>
    </row>
    <row r="2839" spans="5:6">
      <c r="E2839" s="17" t="s">
        <v>5954</v>
      </c>
      <c r="F2839" s="17" t="s">
        <v>5953</v>
      </c>
    </row>
    <row r="2840" spans="5:6">
      <c r="E2840" s="17" t="s">
        <v>5956</v>
      </c>
      <c r="F2840" s="17" t="s">
        <v>5955</v>
      </c>
    </row>
    <row r="2841" spans="5:6">
      <c r="E2841" s="17" t="s">
        <v>5958</v>
      </c>
      <c r="F2841" s="17" t="s">
        <v>5957</v>
      </c>
    </row>
    <row r="2842" spans="5:6">
      <c r="E2842" s="17" t="s">
        <v>5960</v>
      </c>
      <c r="F2842" s="17" t="s">
        <v>5959</v>
      </c>
    </row>
    <row r="2843" spans="5:6">
      <c r="E2843" s="17" t="s">
        <v>5962</v>
      </c>
      <c r="F2843" s="17" t="s">
        <v>5961</v>
      </c>
    </row>
    <row r="2844" spans="5:6">
      <c r="E2844" s="17" t="s">
        <v>5964</v>
      </c>
      <c r="F2844" s="17" t="s">
        <v>5963</v>
      </c>
    </row>
    <row r="2845" spans="5:6">
      <c r="E2845" s="17" t="s">
        <v>5966</v>
      </c>
      <c r="F2845" s="17" t="s">
        <v>5965</v>
      </c>
    </row>
    <row r="2846" spans="5:6">
      <c r="E2846" s="17" t="s">
        <v>5968</v>
      </c>
      <c r="F2846" s="17" t="s">
        <v>5967</v>
      </c>
    </row>
    <row r="2847" spans="5:6">
      <c r="E2847" s="17" t="s">
        <v>5970</v>
      </c>
      <c r="F2847" s="17" t="s">
        <v>5969</v>
      </c>
    </row>
    <row r="2848" spans="5:6">
      <c r="E2848" s="17" t="s">
        <v>5972</v>
      </c>
      <c r="F2848" s="17" t="s">
        <v>5971</v>
      </c>
    </row>
    <row r="2849" spans="5:6">
      <c r="E2849" s="17" t="s">
        <v>5974</v>
      </c>
      <c r="F2849" s="17" t="s">
        <v>5973</v>
      </c>
    </row>
    <row r="2850" spans="5:6">
      <c r="E2850" s="17" t="s">
        <v>5976</v>
      </c>
      <c r="F2850" s="17" t="s">
        <v>5975</v>
      </c>
    </row>
    <row r="2851" spans="5:6">
      <c r="E2851" s="17" t="s">
        <v>5978</v>
      </c>
      <c r="F2851" s="17" t="s">
        <v>5977</v>
      </c>
    </row>
    <row r="2852" spans="5:6">
      <c r="E2852" s="17" t="s">
        <v>5980</v>
      </c>
      <c r="F2852" s="17" t="s">
        <v>5979</v>
      </c>
    </row>
    <row r="2853" spans="5:6">
      <c r="E2853" s="17" t="s">
        <v>5982</v>
      </c>
      <c r="F2853" s="17" t="s">
        <v>5981</v>
      </c>
    </row>
    <row r="2854" spans="5:6">
      <c r="E2854" s="17" t="s">
        <v>5984</v>
      </c>
      <c r="F2854" s="17" t="s">
        <v>5983</v>
      </c>
    </row>
    <row r="2855" spans="5:6">
      <c r="E2855" s="17" t="s">
        <v>5986</v>
      </c>
      <c r="F2855" s="17" t="s">
        <v>5985</v>
      </c>
    </row>
    <row r="2856" spans="5:6">
      <c r="E2856" s="17" t="s">
        <v>5988</v>
      </c>
      <c r="F2856" s="17" t="s">
        <v>5987</v>
      </c>
    </row>
    <row r="2857" spans="5:6">
      <c r="E2857" s="17" t="s">
        <v>5990</v>
      </c>
      <c r="F2857" s="17" t="s">
        <v>5989</v>
      </c>
    </row>
    <row r="2858" spans="5:6">
      <c r="E2858" s="17" t="s">
        <v>5992</v>
      </c>
      <c r="F2858" s="17" t="s">
        <v>5991</v>
      </c>
    </row>
    <row r="2859" spans="5:6">
      <c r="E2859" s="17" t="s">
        <v>5994</v>
      </c>
      <c r="F2859" s="17" t="s">
        <v>5993</v>
      </c>
    </row>
    <row r="2860" spans="5:6">
      <c r="E2860" s="17" t="s">
        <v>5996</v>
      </c>
      <c r="F2860" s="17" t="s">
        <v>5995</v>
      </c>
    </row>
    <row r="2861" spans="5:6">
      <c r="E2861" s="17" t="s">
        <v>5998</v>
      </c>
      <c r="F2861" s="17" t="s">
        <v>5997</v>
      </c>
    </row>
    <row r="2862" spans="5:6">
      <c r="E2862" s="17" t="s">
        <v>6000</v>
      </c>
      <c r="F2862" s="17" t="s">
        <v>5999</v>
      </c>
    </row>
    <row r="2863" spans="5:6">
      <c r="E2863" s="17" t="s">
        <v>6002</v>
      </c>
      <c r="F2863" s="17" t="s">
        <v>6001</v>
      </c>
    </row>
    <row r="2864" spans="5:6">
      <c r="E2864" s="17" t="s">
        <v>6004</v>
      </c>
      <c r="F2864" s="17" t="s">
        <v>6003</v>
      </c>
    </row>
    <row r="2865" spans="5:6">
      <c r="E2865" s="17" t="s">
        <v>6006</v>
      </c>
      <c r="F2865" s="17" t="s">
        <v>6005</v>
      </c>
    </row>
    <row r="2866" spans="5:6">
      <c r="E2866" s="17" t="s">
        <v>6008</v>
      </c>
      <c r="F2866" s="17" t="s">
        <v>6007</v>
      </c>
    </row>
    <row r="2867" spans="5:6">
      <c r="E2867" s="17" t="s">
        <v>6010</v>
      </c>
      <c r="F2867" s="17" t="s">
        <v>6009</v>
      </c>
    </row>
    <row r="2868" spans="5:6">
      <c r="E2868" s="17" t="s">
        <v>6012</v>
      </c>
      <c r="F2868" s="17" t="s">
        <v>6011</v>
      </c>
    </row>
    <row r="2869" spans="5:6">
      <c r="E2869" s="17" t="s">
        <v>6014</v>
      </c>
      <c r="F2869" s="17" t="s">
        <v>6013</v>
      </c>
    </row>
    <row r="2870" spans="5:6">
      <c r="E2870" s="17" t="s">
        <v>6016</v>
      </c>
      <c r="F2870" s="17" t="s">
        <v>6015</v>
      </c>
    </row>
    <row r="2871" spans="5:6">
      <c r="E2871" s="17" t="s">
        <v>6018</v>
      </c>
      <c r="F2871" s="17" t="s">
        <v>6017</v>
      </c>
    </row>
    <row r="2872" spans="5:6">
      <c r="E2872" s="17" t="s">
        <v>5181</v>
      </c>
      <c r="F2872" s="17" t="s">
        <v>6019</v>
      </c>
    </row>
    <row r="2873" spans="5:6">
      <c r="E2873" s="17" t="s">
        <v>6021</v>
      </c>
      <c r="F2873" s="17" t="s">
        <v>6020</v>
      </c>
    </row>
    <row r="2874" spans="5:6">
      <c r="E2874" s="17" t="s">
        <v>6023</v>
      </c>
      <c r="F2874" s="17" t="s">
        <v>6022</v>
      </c>
    </row>
    <row r="2875" spans="5:6">
      <c r="E2875" s="17" t="s">
        <v>6025</v>
      </c>
      <c r="F2875" s="17" t="s">
        <v>6024</v>
      </c>
    </row>
    <row r="2876" spans="5:6">
      <c r="E2876" s="17" t="s">
        <v>6027</v>
      </c>
      <c r="F2876" s="17" t="s">
        <v>6026</v>
      </c>
    </row>
    <row r="2877" spans="5:6">
      <c r="E2877" s="17" t="s">
        <v>6029</v>
      </c>
      <c r="F2877" s="17" t="s">
        <v>6028</v>
      </c>
    </row>
    <row r="2878" spans="5:6">
      <c r="E2878" s="17" t="s">
        <v>6031</v>
      </c>
      <c r="F2878" s="17" t="s">
        <v>6030</v>
      </c>
    </row>
    <row r="2879" spans="5:6">
      <c r="E2879" s="17" t="s">
        <v>6033</v>
      </c>
      <c r="F2879" s="17" t="s">
        <v>6032</v>
      </c>
    </row>
    <row r="2880" spans="5:6">
      <c r="E2880" s="17" t="s">
        <v>6035</v>
      </c>
      <c r="F2880" s="17" t="s">
        <v>6034</v>
      </c>
    </row>
    <row r="2881" spans="5:6">
      <c r="E2881" s="17" t="s">
        <v>6037</v>
      </c>
      <c r="F2881" s="17" t="s">
        <v>6036</v>
      </c>
    </row>
    <row r="2882" spans="5:6">
      <c r="E2882" s="17" t="s">
        <v>6039</v>
      </c>
      <c r="F2882" s="17" t="s">
        <v>6038</v>
      </c>
    </row>
    <row r="2883" spans="5:6">
      <c r="E2883" s="17" t="s">
        <v>6041</v>
      </c>
      <c r="F2883" s="17" t="s">
        <v>6040</v>
      </c>
    </row>
    <row r="2884" spans="5:6">
      <c r="E2884" s="17" t="s">
        <v>6043</v>
      </c>
      <c r="F2884" s="17" t="s">
        <v>6042</v>
      </c>
    </row>
    <row r="2885" spans="5:6">
      <c r="E2885" s="17" t="s">
        <v>6045</v>
      </c>
      <c r="F2885" s="17" t="s">
        <v>6044</v>
      </c>
    </row>
    <row r="2886" spans="5:6">
      <c r="E2886" s="17" t="s">
        <v>6047</v>
      </c>
      <c r="F2886" s="17" t="s">
        <v>6046</v>
      </c>
    </row>
    <row r="2887" spans="5:6">
      <c r="E2887" s="17" t="s">
        <v>6049</v>
      </c>
      <c r="F2887" s="17" t="s">
        <v>6048</v>
      </c>
    </row>
    <row r="2888" spans="5:6">
      <c r="E2888" s="17" t="s">
        <v>6051</v>
      </c>
      <c r="F2888" s="17" t="s">
        <v>6050</v>
      </c>
    </row>
    <row r="2889" spans="5:6">
      <c r="E2889" s="17" t="s">
        <v>6053</v>
      </c>
      <c r="F2889" s="17" t="s">
        <v>6052</v>
      </c>
    </row>
    <row r="2890" spans="5:6">
      <c r="E2890" s="17" t="s">
        <v>6055</v>
      </c>
      <c r="F2890" s="17" t="s">
        <v>6054</v>
      </c>
    </row>
    <row r="2891" spans="5:6">
      <c r="E2891" s="17" t="s">
        <v>6057</v>
      </c>
      <c r="F2891" s="17" t="s">
        <v>6056</v>
      </c>
    </row>
    <row r="2892" spans="5:6">
      <c r="E2892" s="17" t="s">
        <v>6059</v>
      </c>
      <c r="F2892" s="17" t="s">
        <v>6058</v>
      </c>
    </row>
    <row r="2893" spans="5:6">
      <c r="E2893" s="17" t="s">
        <v>6061</v>
      </c>
      <c r="F2893" s="17" t="s">
        <v>6060</v>
      </c>
    </row>
    <row r="2894" spans="5:6">
      <c r="E2894" s="17" t="s">
        <v>6063</v>
      </c>
      <c r="F2894" s="17" t="s">
        <v>6062</v>
      </c>
    </row>
    <row r="2895" spans="5:6">
      <c r="E2895" s="17" t="s">
        <v>6065</v>
      </c>
      <c r="F2895" s="17" t="s">
        <v>6064</v>
      </c>
    </row>
    <row r="2896" spans="5:6">
      <c r="E2896" s="17" t="s">
        <v>6067</v>
      </c>
      <c r="F2896" s="17" t="s">
        <v>6066</v>
      </c>
    </row>
    <row r="2897" spans="5:6">
      <c r="E2897" s="17" t="s">
        <v>6069</v>
      </c>
      <c r="F2897" s="17" t="s">
        <v>6068</v>
      </c>
    </row>
    <row r="2898" spans="5:6">
      <c r="E2898" s="17" t="s">
        <v>6071</v>
      </c>
      <c r="F2898" s="17" t="s">
        <v>6070</v>
      </c>
    </row>
    <row r="2899" spans="5:6">
      <c r="E2899" s="17" t="s">
        <v>6073</v>
      </c>
      <c r="F2899" s="17" t="s">
        <v>6072</v>
      </c>
    </row>
    <row r="2900" spans="5:6">
      <c r="E2900" s="17" t="s">
        <v>6075</v>
      </c>
      <c r="F2900" s="17" t="s">
        <v>6074</v>
      </c>
    </row>
    <row r="2901" spans="5:6">
      <c r="E2901" s="17" t="s">
        <v>6077</v>
      </c>
      <c r="F2901" s="17" t="s">
        <v>6076</v>
      </c>
    </row>
    <row r="2902" spans="5:6">
      <c r="E2902" s="17" t="s">
        <v>6079</v>
      </c>
      <c r="F2902" s="17" t="s">
        <v>6078</v>
      </c>
    </row>
    <row r="2903" spans="5:6">
      <c r="E2903" s="17" t="s">
        <v>6081</v>
      </c>
      <c r="F2903" s="17" t="s">
        <v>6080</v>
      </c>
    </row>
    <row r="2904" spans="5:6">
      <c r="E2904" s="17" t="s">
        <v>6083</v>
      </c>
      <c r="F2904" s="17" t="s">
        <v>6082</v>
      </c>
    </row>
    <row r="2905" spans="5:6">
      <c r="E2905" s="17" t="s">
        <v>6085</v>
      </c>
      <c r="F2905" s="17" t="s">
        <v>6084</v>
      </c>
    </row>
    <row r="2906" spans="5:6">
      <c r="E2906" s="17" t="s">
        <v>6087</v>
      </c>
      <c r="F2906" s="17" t="s">
        <v>6086</v>
      </c>
    </row>
    <row r="2907" spans="5:6">
      <c r="E2907" s="17" t="s">
        <v>6089</v>
      </c>
      <c r="F2907" s="17" t="s">
        <v>6088</v>
      </c>
    </row>
    <row r="2908" spans="5:6">
      <c r="E2908" s="17" t="s">
        <v>6091</v>
      </c>
      <c r="F2908" s="17" t="s">
        <v>6090</v>
      </c>
    </row>
    <row r="2909" spans="5:6">
      <c r="E2909" s="17" t="s">
        <v>6093</v>
      </c>
      <c r="F2909" s="17" t="s">
        <v>6092</v>
      </c>
    </row>
    <row r="2910" spans="5:6">
      <c r="E2910" s="17" t="s">
        <v>6095</v>
      </c>
      <c r="F2910" s="17" t="s">
        <v>6094</v>
      </c>
    </row>
    <row r="2911" spans="5:6">
      <c r="E2911" s="17" t="s">
        <v>6097</v>
      </c>
      <c r="F2911" s="17" t="s">
        <v>6096</v>
      </c>
    </row>
    <row r="2912" spans="5:6">
      <c r="E2912" s="17" t="s">
        <v>6099</v>
      </c>
      <c r="F2912" s="17" t="s">
        <v>6098</v>
      </c>
    </row>
    <row r="2913" spans="5:6">
      <c r="E2913" s="17" t="s">
        <v>6101</v>
      </c>
      <c r="F2913" s="17" t="s">
        <v>6100</v>
      </c>
    </row>
    <row r="2914" spans="5:6">
      <c r="E2914" s="17" t="s">
        <v>6103</v>
      </c>
      <c r="F2914" s="17" t="s">
        <v>6102</v>
      </c>
    </row>
    <row r="2915" spans="5:6">
      <c r="E2915" s="17" t="s">
        <v>6105</v>
      </c>
      <c r="F2915" s="17" t="s">
        <v>6104</v>
      </c>
    </row>
    <row r="2916" spans="5:6">
      <c r="E2916" s="17" t="s">
        <v>6107</v>
      </c>
      <c r="F2916" s="17" t="s">
        <v>6106</v>
      </c>
    </row>
    <row r="2917" spans="5:6">
      <c r="E2917" s="17" t="s">
        <v>6109</v>
      </c>
      <c r="F2917" s="17" t="s">
        <v>6108</v>
      </c>
    </row>
    <row r="2918" spans="5:6">
      <c r="E2918" s="17" t="s">
        <v>6111</v>
      </c>
      <c r="F2918" s="17" t="s">
        <v>6110</v>
      </c>
    </row>
    <row r="2919" spans="5:6">
      <c r="E2919" s="17" t="s">
        <v>6113</v>
      </c>
      <c r="F2919" s="17" t="s">
        <v>6112</v>
      </c>
    </row>
    <row r="2920" spans="5:6">
      <c r="E2920" s="17" t="s">
        <v>6115</v>
      </c>
      <c r="F2920" s="17" t="s">
        <v>6114</v>
      </c>
    </row>
    <row r="2921" spans="5:6">
      <c r="E2921" s="17" t="s">
        <v>6117</v>
      </c>
      <c r="F2921" s="17" t="s">
        <v>6116</v>
      </c>
    </row>
    <row r="2922" spans="5:6">
      <c r="E2922" s="17" t="s">
        <v>6119</v>
      </c>
      <c r="F2922" s="17" t="s">
        <v>6118</v>
      </c>
    </row>
    <row r="2923" spans="5:6">
      <c r="E2923" s="17" t="s">
        <v>6121</v>
      </c>
      <c r="F2923" s="17" t="s">
        <v>6120</v>
      </c>
    </row>
    <row r="2924" spans="5:6">
      <c r="E2924" s="17" t="s">
        <v>6123</v>
      </c>
      <c r="F2924" s="17" t="s">
        <v>6122</v>
      </c>
    </row>
    <row r="2925" spans="5:6">
      <c r="E2925" s="17" t="s">
        <v>6125</v>
      </c>
      <c r="F2925" s="17" t="s">
        <v>6124</v>
      </c>
    </row>
    <row r="2926" spans="5:6">
      <c r="E2926" s="17" t="s">
        <v>6127</v>
      </c>
      <c r="F2926" s="17" t="s">
        <v>6126</v>
      </c>
    </row>
    <row r="2927" spans="5:6">
      <c r="E2927" s="17" t="s">
        <v>6129</v>
      </c>
      <c r="F2927" s="17" t="s">
        <v>6128</v>
      </c>
    </row>
    <row r="2928" spans="5:6">
      <c r="E2928" s="17" t="s">
        <v>6131</v>
      </c>
      <c r="F2928" s="17" t="s">
        <v>6130</v>
      </c>
    </row>
    <row r="2929" spans="5:6">
      <c r="E2929" s="17" t="s">
        <v>6133</v>
      </c>
      <c r="F2929" s="17" t="s">
        <v>6132</v>
      </c>
    </row>
    <row r="2930" spans="5:6">
      <c r="E2930" s="17" t="s">
        <v>6135</v>
      </c>
      <c r="F2930" s="17" t="s">
        <v>6134</v>
      </c>
    </row>
    <row r="2931" spans="5:6">
      <c r="E2931" s="17" t="s">
        <v>6137</v>
      </c>
      <c r="F2931" s="17" t="s">
        <v>6136</v>
      </c>
    </row>
    <row r="2932" spans="5:6">
      <c r="E2932" s="17" t="s">
        <v>6139</v>
      </c>
      <c r="F2932" s="17" t="s">
        <v>6138</v>
      </c>
    </row>
    <row r="2933" spans="5:6">
      <c r="E2933" s="17" t="s">
        <v>6141</v>
      </c>
      <c r="F2933" s="17" t="s">
        <v>6140</v>
      </c>
    </row>
    <row r="2934" spans="5:6">
      <c r="E2934" s="17" t="s">
        <v>6143</v>
      </c>
      <c r="F2934" s="17" t="s">
        <v>6142</v>
      </c>
    </row>
    <row r="2935" spans="5:6">
      <c r="E2935" s="17" t="s">
        <v>6145</v>
      </c>
      <c r="F2935" s="17" t="s">
        <v>6144</v>
      </c>
    </row>
    <row r="2936" spans="5:6">
      <c r="E2936" s="17" t="s">
        <v>6147</v>
      </c>
      <c r="F2936" s="17" t="s">
        <v>6146</v>
      </c>
    </row>
    <row r="2937" spans="5:6">
      <c r="E2937" s="17" t="s">
        <v>6149</v>
      </c>
      <c r="F2937" s="17" t="s">
        <v>6148</v>
      </c>
    </row>
    <row r="2938" spans="5:6">
      <c r="E2938" s="17" t="s">
        <v>6151</v>
      </c>
      <c r="F2938" s="17" t="s">
        <v>6150</v>
      </c>
    </row>
    <row r="2939" spans="5:6">
      <c r="E2939" s="17" t="s">
        <v>6153</v>
      </c>
      <c r="F2939" s="17" t="s">
        <v>6152</v>
      </c>
    </row>
    <row r="2940" spans="5:6">
      <c r="E2940" s="17" t="s">
        <v>6155</v>
      </c>
      <c r="F2940" s="17" t="s">
        <v>6154</v>
      </c>
    </row>
    <row r="2941" spans="5:6">
      <c r="E2941" s="17" t="s">
        <v>6157</v>
      </c>
      <c r="F2941" s="17" t="s">
        <v>6156</v>
      </c>
    </row>
    <row r="2942" spans="5:6">
      <c r="E2942" s="17" t="s">
        <v>6159</v>
      </c>
      <c r="F2942" s="17" t="s">
        <v>6158</v>
      </c>
    </row>
    <row r="2943" spans="5:6">
      <c r="E2943" s="17" t="s">
        <v>6161</v>
      </c>
      <c r="F2943" s="17" t="s">
        <v>6160</v>
      </c>
    </row>
    <row r="2944" spans="5:6">
      <c r="E2944" s="17" t="s">
        <v>6163</v>
      </c>
      <c r="F2944" s="17" t="s">
        <v>6162</v>
      </c>
    </row>
    <row r="2945" spans="5:6">
      <c r="E2945" s="17" t="s">
        <v>6165</v>
      </c>
      <c r="F2945" s="17" t="s">
        <v>6164</v>
      </c>
    </row>
    <row r="2946" spans="5:6">
      <c r="E2946" s="17" t="s">
        <v>6167</v>
      </c>
      <c r="F2946" s="17" t="s">
        <v>6166</v>
      </c>
    </row>
    <row r="2947" spans="5:6">
      <c r="E2947" s="17" t="s">
        <v>6169</v>
      </c>
      <c r="F2947" s="17" t="s">
        <v>6168</v>
      </c>
    </row>
    <row r="2948" spans="5:6">
      <c r="E2948" s="17" t="s">
        <v>6171</v>
      </c>
      <c r="F2948" s="17" t="s">
        <v>6170</v>
      </c>
    </row>
    <row r="2949" spans="5:6">
      <c r="E2949" s="17" t="s">
        <v>6173</v>
      </c>
      <c r="F2949" s="17" t="s">
        <v>6172</v>
      </c>
    </row>
    <row r="2950" spans="5:6">
      <c r="E2950" s="17" t="s">
        <v>6175</v>
      </c>
      <c r="F2950" s="17" t="s">
        <v>6174</v>
      </c>
    </row>
    <row r="2951" spans="5:6">
      <c r="E2951" s="17" t="s">
        <v>6177</v>
      </c>
      <c r="F2951" s="17" t="s">
        <v>6176</v>
      </c>
    </row>
    <row r="2952" spans="5:6">
      <c r="E2952" s="17" t="s">
        <v>6179</v>
      </c>
      <c r="F2952" s="17" t="s">
        <v>6178</v>
      </c>
    </row>
    <row r="2953" spans="5:6">
      <c r="E2953" s="17" t="s">
        <v>6181</v>
      </c>
      <c r="F2953" s="17" t="s">
        <v>6180</v>
      </c>
    </row>
    <row r="2954" spans="5:6">
      <c r="E2954" s="17" t="s">
        <v>6183</v>
      </c>
      <c r="F2954" s="17" t="s">
        <v>6182</v>
      </c>
    </row>
    <row r="2955" spans="5:6">
      <c r="E2955" s="17" t="s">
        <v>6185</v>
      </c>
      <c r="F2955" s="17" t="s">
        <v>6184</v>
      </c>
    </row>
    <row r="2956" spans="5:6">
      <c r="E2956" s="17" t="s">
        <v>6187</v>
      </c>
      <c r="F2956" s="17" t="s">
        <v>6186</v>
      </c>
    </row>
    <row r="2957" spans="5:6">
      <c r="E2957" s="17" t="s">
        <v>6189</v>
      </c>
      <c r="F2957" s="17" t="s">
        <v>6188</v>
      </c>
    </row>
    <row r="2958" spans="5:6">
      <c r="E2958" s="17" t="s">
        <v>6191</v>
      </c>
      <c r="F2958" s="17" t="s">
        <v>6190</v>
      </c>
    </row>
    <row r="2959" spans="5:6">
      <c r="E2959" s="17" t="s">
        <v>6193</v>
      </c>
      <c r="F2959" s="17" t="s">
        <v>6192</v>
      </c>
    </row>
    <row r="2960" spans="5:6">
      <c r="E2960" s="17" t="s">
        <v>6195</v>
      </c>
      <c r="F2960" s="17" t="s">
        <v>6194</v>
      </c>
    </row>
    <row r="2961" spans="5:6">
      <c r="E2961" s="17" t="s">
        <v>6197</v>
      </c>
      <c r="F2961" s="17" t="s">
        <v>6196</v>
      </c>
    </row>
    <row r="2962" spans="5:6">
      <c r="E2962" s="17" t="s">
        <v>6199</v>
      </c>
      <c r="F2962" s="17" t="s">
        <v>6198</v>
      </c>
    </row>
    <row r="2963" spans="5:6">
      <c r="E2963" s="17" t="s">
        <v>6201</v>
      </c>
      <c r="F2963" s="17" t="s">
        <v>6200</v>
      </c>
    </row>
    <row r="2964" spans="5:6">
      <c r="E2964" s="17" t="s">
        <v>6203</v>
      </c>
      <c r="F2964" s="17" t="s">
        <v>6202</v>
      </c>
    </row>
    <row r="2965" spans="5:6">
      <c r="E2965" s="17" t="s">
        <v>6205</v>
      </c>
      <c r="F2965" s="17" t="s">
        <v>6204</v>
      </c>
    </row>
    <row r="2966" spans="5:6">
      <c r="E2966" s="17" t="s">
        <v>6207</v>
      </c>
      <c r="F2966" s="17" t="s">
        <v>6206</v>
      </c>
    </row>
    <row r="2967" spans="5:6">
      <c r="E2967" s="17" t="s">
        <v>6209</v>
      </c>
      <c r="F2967" s="17" t="s">
        <v>6208</v>
      </c>
    </row>
    <row r="2968" spans="5:6">
      <c r="E2968" s="17" t="s">
        <v>6211</v>
      </c>
      <c r="F2968" s="17" t="s">
        <v>6210</v>
      </c>
    </row>
    <row r="2969" spans="5:6">
      <c r="E2969" s="17" t="s">
        <v>6213</v>
      </c>
      <c r="F2969" s="17" t="s">
        <v>6212</v>
      </c>
    </row>
    <row r="2970" spans="5:6">
      <c r="E2970" s="17" t="s">
        <v>6215</v>
      </c>
      <c r="F2970" s="17" t="s">
        <v>6214</v>
      </c>
    </row>
    <row r="2971" spans="5:6">
      <c r="E2971" s="17" t="s">
        <v>6217</v>
      </c>
      <c r="F2971" s="17" t="s">
        <v>6216</v>
      </c>
    </row>
    <row r="2972" spans="5:6">
      <c r="E2972" s="17" t="s">
        <v>6219</v>
      </c>
      <c r="F2972" s="17" t="s">
        <v>6218</v>
      </c>
    </row>
    <row r="2973" spans="5:6">
      <c r="E2973" s="17" t="s">
        <v>6221</v>
      </c>
      <c r="F2973" s="17" t="s">
        <v>6220</v>
      </c>
    </row>
    <row r="2974" spans="5:6">
      <c r="E2974" s="17" t="s">
        <v>6223</v>
      </c>
      <c r="F2974" s="17" t="s">
        <v>6222</v>
      </c>
    </row>
    <row r="2975" spans="5:6">
      <c r="E2975" s="17" t="s">
        <v>6225</v>
      </c>
      <c r="F2975" s="17" t="s">
        <v>6224</v>
      </c>
    </row>
    <row r="2976" spans="5:6">
      <c r="E2976" s="17" t="s">
        <v>6227</v>
      </c>
      <c r="F2976" s="17" t="s">
        <v>6226</v>
      </c>
    </row>
    <row r="2977" spans="5:6">
      <c r="E2977" s="17" t="s">
        <v>6229</v>
      </c>
      <c r="F2977" s="17" t="s">
        <v>6228</v>
      </c>
    </row>
    <row r="2978" spans="5:6">
      <c r="E2978" s="17" t="s">
        <v>6231</v>
      </c>
      <c r="F2978" s="17" t="s">
        <v>6230</v>
      </c>
    </row>
    <row r="2979" spans="5:6">
      <c r="E2979" s="17" t="s">
        <v>6233</v>
      </c>
      <c r="F2979" s="17" t="s">
        <v>6232</v>
      </c>
    </row>
    <row r="2980" spans="5:6">
      <c r="E2980" s="17" t="s">
        <v>6235</v>
      </c>
      <c r="F2980" s="17" t="s">
        <v>6234</v>
      </c>
    </row>
    <row r="2981" spans="5:6">
      <c r="E2981" s="17" t="s">
        <v>6237</v>
      </c>
      <c r="F2981" s="17" t="s">
        <v>6236</v>
      </c>
    </row>
    <row r="2982" spans="5:6">
      <c r="E2982" s="17" t="s">
        <v>6239</v>
      </c>
      <c r="F2982" s="17" t="s">
        <v>6238</v>
      </c>
    </row>
    <row r="2983" spans="5:6">
      <c r="E2983" s="17" t="s">
        <v>6241</v>
      </c>
      <c r="F2983" s="17" t="s">
        <v>6240</v>
      </c>
    </row>
    <row r="2984" spans="5:6">
      <c r="E2984" s="17" t="s">
        <v>6243</v>
      </c>
      <c r="F2984" s="17" t="s">
        <v>6242</v>
      </c>
    </row>
    <row r="2985" spans="5:6">
      <c r="E2985" s="17" t="s">
        <v>6245</v>
      </c>
      <c r="F2985" s="17" t="s">
        <v>6244</v>
      </c>
    </row>
    <row r="2986" spans="5:6">
      <c r="E2986" s="17" t="s">
        <v>6247</v>
      </c>
      <c r="F2986" s="17" t="s">
        <v>6246</v>
      </c>
    </row>
    <row r="2987" spans="5:6">
      <c r="E2987" s="17" t="s">
        <v>6249</v>
      </c>
      <c r="F2987" s="17" t="s">
        <v>6248</v>
      </c>
    </row>
    <row r="2988" spans="5:6">
      <c r="E2988" s="17" t="s">
        <v>6251</v>
      </c>
      <c r="F2988" s="17" t="s">
        <v>6250</v>
      </c>
    </row>
    <row r="2989" spans="5:6">
      <c r="E2989" s="17" t="s">
        <v>6253</v>
      </c>
      <c r="F2989" s="17" t="s">
        <v>6252</v>
      </c>
    </row>
    <row r="2990" spans="5:6">
      <c r="E2990" s="17" t="s">
        <v>6255</v>
      </c>
      <c r="F2990" s="17" t="s">
        <v>6254</v>
      </c>
    </row>
    <row r="2991" spans="5:6">
      <c r="E2991" s="17" t="s">
        <v>6257</v>
      </c>
      <c r="F2991" s="17" t="s">
        <v>6256</v>
      </c>
    </row>
    <row r="2992" spans="5:6">
      <c r="E2992" s="17" t="s">
        <v>6259</v>
      </c>
      <c r="F2992" s="17" t="s">
        <v>6258</v>
      </c>
    </row>
    <row r="2993" spans="5:6">
      <c r="E2993" s="17" t="s">
        <v>6261</v>
      </c>
      <c r="F2993" s="17" t="s">
        <v>6260</v>
      </c>
    </row>
    <row r="2994" spans="5:6">
      <c r="E2994" s="17" t="s">
        <v>6263</v>
      </c>
      <c r="F2994" s="17" t="s">
        <v>6262</v>
      </c>
    </row>
    <row r="2995" spans="5:6">
      <c r="E2995" s="17" t="s">
        <v>6265</v>
      </c>
      <c r="F2995" s="17" t="s">
        <v>6264</v>
      </c>
    </row>
    <row r="2996" spans="5:6">
      <c r="E2996" s="17" t="s">
        <v>6267</v>
      </c>
      <c r="F2996" s="17" t="s">
        <v>6266</v>
      </c>
    </row>
    <row r="2997" spans="5:6">
      <c r="E2997" s="17" t="s">
        <v>6269</v>
      </c>
      <c r="F2997" s="17" t="s">
        <v>6268</v>
      </c>
    </row>
    <row r="2998" spans="5:6">
      <c r="E2998" s="17" t="s">
        <v>6271</v>
      </c>
      <c r="F2998" s="17" t="s">
        <v>6270</v>
      </c>
    </row>
    <row r="2999" spans="5:6">
      <c r="E2999" s="17" t="s">
        <v>6273</v>
      </c>
      <c r="F2999" s="17" t="s">
        <v>6272</v>
      </c>
    </row>
    <row r="3000" spans="5:6">
      <c r="E3000" s="17" t="s">
        <v>6275</v>
      </c>
      <c r="F3000" s="17" t="s">
        <v>6274</v>
      </c>
    </row>
    <row r="3001" spans="5:6">
      <c r="E3001" s="17" t="s">
        <v>6277</v>
      </c>
      <c r="F3001" s="17" t="s">
        <v>6276</v>
      </c>
    </row>
    <row r="3002" spans="5:6">
      <c r="E3002" s="17" t="s">
        <v>6279</v>
      </c>
      <c r="F3002" s="17" t="s">
        <v>6278</v>
      </c>
    </row>
    <row r="3003" spans="5:6">
      <c r="E3003" s="17" t="s">
        <v>6281</v>
      </c>
      <c r="F3003" s="17" t="s">
        <v>6280</v>
      </c>
    </row>
    <row r="3004" spans="5:6">
      <c r="E3004" s="17" t="s">
        <v>6283</v>
      </c>
      <c r="F3004" s="17" t="s">
        <v>6282</v>
      </c>
    </row>
    <row r="3005" spans="5:6">
      <c r="E3005" s="17" t="s">
        <v>6285</v>
      </c>
      <c r="F3005" s="17" t="s">
        <v>6284</v>
      </c>
    </row>
    <row r="3006" spans="5:6">
      <c r="E3006" s="17" t="s">
        <v>6287</v>
      </c>
      <c r="F3006" s="17" t="s">
        <v>6286</v>
      </c>
    </row>
    <row r="3007" spans="5:6">
      <c r="E3007" s="17" t="s">
        <v>6289</v>
      </c>
      <c r="F3007" s="17" t="s">
        <v>6288</v>
      </c>
    </row>
    <row r="3008" spans="5:6">
      <c r="E3008" s="17" t="s">
        <v>6291</v>
      </c>
      <c r="F3008" s="17" t="s">
        <v>6290</v>
      </c>
    </row>
    <row r="3009" spans="5:6">
      <c r="E3009" s="17" t="s">
        <v>6293</v>
      </c>
      <c r="F3009" s="17" t="s">
        <v>6292</v>
      </c>
    </row>
    <row r="3010" spans="5:6">
      <c r="E3010" s="17" t="s">
        <v>6295</v>
      </c>
      <c r="F3010" s="17" t="s">
        <v>6294</v>
      </c>
    </row>
    <row r="3011" spans="5:6">
      <c r="E3011" s="17" t="s">
        <v>6297</v>
      </c>
      <c r="F3011" s="17" t="s">
        <v>6296</v>
      </c>
    </row>
    <row r="3012" spans="5:6">
      <c r="E3012" s="17" t="s">
        <v>6299</v>
      </c>
      <c r="F3012" s="17" t="s">
        <v>6298</v>
      </c>
    </row>
    <row r="3013" spans="5:6">
      <c r="E3013" s="17" t="s">
        <v>6301</v>
      </c>
      <c r="F3013" s="17" t="s">
        <v>6300</v>
      </c>
    </row>
    <row r="3014" spans="5:6">
      <c r="E3014" s="17" t="s">
        <v>6303</v>
      </c>
      <c r="F3014" s="17" t="s">
        <v>6302</v>
      </c>
    </row>
    <row r="3015" spans="5:6">
      <c r="E3015" s="17" t="s">
        <v>6305</v>
      </c>
      <c r="F3015" s="17" t="s">
        <v>6304</v>
      </c>
    </row>
    <row r="3016" spans="5:6">
      <c r="E3016" s="17" t="s">
        <v>6307</v>
      </c>
      <c r="F3016" s="17" t="s">
        <v>6306</v>
      </c>
    </row>
    <row r="3017" spans="5:6">
      <c r="E3017" s="17" t="s">
        <v>6309</v>
      </c>
      <c r="F3017" s="17" t="s">
        <v>6308</v>
      </c>
    </row>
    <row r="3018" spans="5:6">
      <c r="E3018" s="17" t="s">
        <v>6311</v>
      </c>
      <c r="F3018" s="17" t="s">
        <v>6310</v>
      </c>
    </row>
    <row r="3019" spans="5:6">
      <c r="E3019" s="17" t="s">
        <v>6313</v>
      </c>
      <c r="F3019" s="17" t="s">
        <v>6312</v>
      </c>
    </row>
    <row r="3020" spans="5:6">
      <c r="E3020" s="17" t="s">
        <v>6315</v>
      </c>
      <c r="F3020" s="17" t="s">
        <v>6314</v>
      </c>
    </row>
    <row r="3021" spans="5:6">
      <c r="E3021" s="17" t="s">
        <v>6317</v>
      </c>
      <c r="F3021" s="17" t="s">
        <v>6316</v>
      </c>
    </row>
    <row r="3022" spans="5:6">
      <c r="E3022" s="17" t="s">
        <v>6319</v>
      </c>
      <c r="F3022" s="17" t="s">
        <v>6318</v>
      </c>
    </row>
    <row r="3023" spans="5:6">
      <c r="E3023" s="17" t="s">
        <v>6321</v>
      </c>
      <c r="F3023" s="17" t="s">
        <v>6320</v>
      </c>
    </row>
    <row r="3024" spans="5:6">
      <c r="E3024" s="17" t="s">
        <v>6323</v>
      </c>
      <c r="F3024" s="17" t="s">
        <v>6322</v>
      </c>
    </row>
    <row r="3025" spans="5:6">
      <c r="E3025" s="17" t="s">
        <v>6325</v>
      </c>
      <c r="F3025" s="17" t="s">
        <v>6324</v>
      </c>
    </row>
    <row r="3026" spans="5:6">
      <c r="E3026" s="17" t="s">
        <v>6327</v>
      </c>
      <c r="F3026" s="17" t="s">
        <v>6326</v>
      </c>
    </row>
    <row r="3027" spans="5:6">
      <c r="E3027" s="17" t="s">
        <v>6329</v>
      </c>
      <c r="F3027" s="17" t="s">
        <v>6328</v>
      </c>
    </row>
    <row r="3028" spans="5:6">
      <c r="E3028" s="17" t="s">
        <v>6331</v>
      </c>
      <c r="F3028" s="17" t="s">
        <v>6330</v>
      </c>
    </row>
    <row r="3029" spans="5:6">
      <c r="E3029" s="17" t="s">
        <v>6333</v>
      </c>
      <c r="F3029" s="17" t="s">
        <v>6332</v>
      </c>
    </row>
    <row r="3030" spans="5:6">
      <c r="E3030" s="17" t="s">
        <v>6335</v>
      </c>
      <c r="F3030" s="17" t="s">
        <v>6334</v>
      </c>
    </row>
    <row r="3031" spans="5:6">
      <c r="E3031" s="17" t="s">
        <v>6337</v>
      </c>
      <c r="F3031" s="17" t="s">
        <v>6336</v>
      </c>
    </row>
    <row r="3032" spans="5:6">
      <c r="E3032" s="17" t="s">
        <v>6339</v>
      </c>
      <c r="F3032" s="17" t="s">
        <v>6338</v>
      </c>
    </row>
    <row r="3033" spans="5:6">
      <c r="E3033" s="17" t="s">
        <v>6341</v>
      </c>
      <c r="F3033" s="17" t="s">
        <v>6340</v>
      </c>
    </row>
    <row r="3034" spans="5:6">
      <c r="E3034" s="17" t="s">
        <v>6343</v>
      </c>
      <c r="F3034" s="17" t="s">
        <v>6342</v>
      </c>
    </row>
    <row r="3035" spans="5:6">
      <c r="E3035" s="17" t="s">
        <v>6345</v>
      </c>
      <c r="F3035" s="17" t="s">
        <v>6344</v>
      </c>
    </row>
    <row r="3036" spans="5:6">
      <c r="E3036" s="17" t="s">
        <v>6347</v>
      </c>
      <c r="F3036" s="17" t="s">
        <v>6346</v>
      </c>
    </row>
    <row r="3037" spans="5:6">
      <c r="E3037" s="17" t="s">
        <v>6349</v>
      </c>
      <c r="F3037" s="17" t="s">
        <v>6348</v>
      </c>
    </row>
    <row r="3038" spans="5:6">
      <c r="E3038" s="17" t="s">
        <v>6351</v>
      </c>
      <c r="F3038" s="17" t="s">
        <v>6350</v>
      </c>
    </row>
    <row r="3039" spans="5:6">
      <c r="E3039" s="17" t="s">
        <v>6353</v>
      </c>
      <c r="F3039" s="17" t="s">
        <v>6352</v>
      </c>
    </row>
    <row r="3040" spans="5:6">
      <c r="E3040" s="17" t="s">
        <v>6355</v>
      </c>
      <c r="F3040" s="17" t="s">
        <v>6354</v>
      </c>
    </row>
    <row r="3041" spans="5:6">
      <c r="E3041" s="17" t="s">
        <v>6357</v>
      </c>
      <c r="F3041" s="17" t="s">
        <v>6356</v>
      </c>
    </row>
    <row r="3042" spans="5:6">
      <c r="E3042" s="17" t="s">
        <v>6359</v>
      </c>
      <c r="F3042" s="17" t="s">
        <v>6358</v>
      </c>
    </row>
    <row r="3043" spans="5:6">
      <c r="E3043" s="17" t="s">
        <v>6361</v>
      </c>
      <c r="F3043" s="17" t="s">
        <v>6360</v>
      </c>
    </row>
    <row r="3044" spans="5:6">
      <c r="E3044" s="17" t="s">
        <v>6363</v>
      </c>
      <c r="F3044" s="17" t="s">
        <v>6362</v>
      </c>
    </row>
    <row r="3045" spans="5:6">
      <c r="E3045" s="17" t="s">
        <v>6365</v>
      </c>
      <c r="F3045" s="17" t="s">
        <v>6364</v>
      </c>
    </row>
    <row r="3046" spans="5:6">
      <c r="E3046" s="17" t="s">
        <v>6367</v>
      </c>
      <c r="F3046" s="17" t="s">
        <v>6366</v>
      </c>
    </row>
    <row r="3047" spans="5:6">
      <c r="E3047" s="17" t="s">
        <v>6369</v>
      </c>
      <c r="F3047" s="17" t="s">
        <v>6368</v>
      </c>
    </row>
    <row r="3048" spans="5:6">
      <c r="E3048" s="17" t="s">
        <v>6371</v>
      </c>
      <c r="F3048" s="17" t="s">
        <v>6370</v>
      </c>
    </row>
    <row r="3049" spans="5:6">
      <c r="E3049" s="17" t="s">
        <v>6373</v>
      </c>
      <c r="F3049" s="17" t="s">
        <v>6372</v>
      </c>
    </row>
    <row r="3050" spans="5:6">
      <c r="E3050" s="17" t="s">
        <v>6375</v>
      </c>
      <c r="F3050" s="17" t="s">
        <v>6374</v>
      </c>
    </row>
    <row r="3051" spans="5:6">
      <c r="E3051" s="17" t="s">
        <v>6377</v>
      </c>
      <c r="F3051" s="17" t="s">
        <v>6376</v>
      </c>
    </row>
    <row r="3052" spans="5:6">
      <c r="E3052" s="17" t="s">
        <v>6379</v>
      </c>
      <c r="F3052" s="17" t="s">
        <v>6378</v>
      </c>
    </row>
    <row r="3053" spans="5:6">
      <c r="E3053" s="17" t="s">
        <v>6381</v>
      </c>
      <c r="F3053" s="17" t="s">
        <v>6380</v>
      </c>
    </row>
    <row r="3054" spans="5:6">
      <c r="E3054" s="17" t="s">
        <v>6383</v>
      </c>
      <c r="F3054" s="17" t="s">
        <v>6382</v>
      </c>
    </row>
    <row r="3055" spans="5:6">
      <c r="E3055" s="17" t="s">
        <v>6385</v>
      </c>
      <c r="F3055" s="17" t="s">
        <v>6384</v>
      </c>
    </row>
    <row r="3056" spans="5:6">
      <c r="E3056" s="17" t="s">
        <v>6387</v>
      </c>
      <c r="F3056" s="17" t="s">
        <v>6386</v>
      </c>
    </row>
    <row r="3057" spans="5:6">
      <c r="E3057" s="17" t="s">
        <v>6389</v>
      </c>
      <c r="F3057" s="17" t="s">
        <v>6388</v>
      </c>
    </row>
    <row r="3058" spans="5:6">
      <c r="E3058" s="17" t="s">
        <v>6391</v>
      </c>
      <c r="F3058" s="17" t="s">
        <v>6390</v>
      </c>
    </row>
    <row r="3059" spans="5:6">
      <c r="E3059" s="17" t="s">
        <v>6393</v>
      </c>
      <c r="F3059" s="17" t="s">
        <v>6392</v>
      </c>
    </row>
    <row r="3060" spans="5:6">
      <c r="E3060" s="17" t="s">
        <v>6395</v>
      </c>
      <c r="F3060" s="17" t="s">
        <v>6394</v>
      </c>
    </row>
    <row r="3061" spans="5:6">
      <c r="E3061" s="17" t="s">
        <v>6397</v>
      </c>
      <c r="F3061" s="17" t="s">
        <v>6396</v>
      </c>
    </row>
    <row r="3062" spans="5:6">
      <c r="E3062" s="17" t="s">
        <v>6399</v>
      </c>
      <c r="F3062" s="17" t="s">
        <v>6398</v>
      </c>
    </row>
    <row r="3063" spans="5:6">
      <c r="E3063" s="17" t="s">
        <v>6401</v>
      </c>
      <c r="F3063" s="17" t="s">
        <v>6400</v>
      </c>
    </row>
    <row r="3064" spans="5:6">
      <c r="E3064" s="17" t="s">
        <v>6403</v>
      </c>
      <c r="F3064" s="17" t="s">
        <v>6402</v>
      </c>
    </row>
    <row r="3065" spans="5:6">
      <c r="E3065" s="17" t="s">
        <v>6405</v>
      </c>
      <c r="F3065" s="17" t="s">
        <v>6404</v>
      </c>
    </row>
    <row r="3066" spans="5:6">
      <c r="E3066" s="17" t="s">
        <v>6407</v>
      </c>
      <c r="F3066" s="17" t="s">
        <v>6406</v>
      </c>
    </row>
    <row r="3067" spans="5:6">
      <c r="E3067" s="17" t="s">
        <v>6409</v>
      </c>
      <c r="F3067" s="17" t="s">
        <v>6408</v>
      </c>
    </row>
    <row r="3068" spans="5:6">
      <c r="E3068" s="17" t="s">
        <v>6411</v>
      </c>
      <c r="F3068" s="17" t="s">
        <v>6410</v>
      </c>
    </row>
    <row r="3069" spans="5:6">
      <c r="E3069" s="17" t="s">
        <v>6413</v>
      </c>
      <c r="F3069" s="17" t="s">
        <v>6412</v>
      </c>
    </row>
    <row r="3070" spans="5:6">
      <c r="E3070" s="17" t="s">
        <v>6415</v>
      </c>
      <c r="F3070" s="17" t="s">
        <v>6414</v>
      </c>
    </row>
    <row r="3071" spans="5:6">
      <c r="E3071" s="17" t="s">
        <v>6417</v>
      </c>
      <c r="F3071" s="17" t="s">
        <v>6416</v>
      </c>
    </row>
    <row r="3072" spans="5:6">
      <c r="E3072" s="17" t="s">
        <v>6419</v>
      </c>
      <c r="F3072" s="17" t="s">
        <v>6418</v>
      </c>
    </row>
    <row r="3073" spans="5:6">
      <c r="E3073" s="17" t="s">
        <v>6421</v>
      </c>
      <c r="F3073" s="17" t="s">
        <v>6420</v>
      </c>
    </row>
    <row r="3074" spans="5:6">
      <c r="E3074" s="17" t="s">
        <v>6423</v>
      </c>
      <c r="F3074" s="17" t="s">
        <v>6422</v>
      </c>
    </row>
    <row r="3075" spans="5:6">
      <c r="E3075" s="17" t="s">
        <v>6425</v>
      </c>
      <c r="F3075" s="17" t="s">
        <v>6424</v>
      </c>
    </row>
    <row r="3076" spans="5:6">
      <c r="E3076" s="17" t="s">
        <v>6427</v>
      </c>
      <c r="F3076" s="17" t="s">
        <v>6426</v>
      </c>
    </row>
    <row r="3077" spans="5:6">
      <c r="E3077" s="17" t="s">
        <v>6429</v>
      </c>
      <c r="F3077" s="17" t="s">
        <v>6428</v>
      </c>
    </row>
    <row r="3078" spans="5:6">
      <c r="E3078" s="17" t="s">
        <v>6431</v>
      </c>
      <c r="F3078" s="17" t="s">
        <v>6430</v>
      </c>
    </row>
    <row r="3079" spans="5:6">
      <c r="E3079" s="17" t="s">
        <v>6433</v>
      </c>
      <c r="F3079" s="17" t="s">
        <v>6432</v>
      </c>
    </row>
    <row r="3080" spans="5:6">
      <c r="E3080" s="17" t="s">
        <v>6435</v>
      </c>
      <c r="F3080" s="17" t="s">
        <v>6434</v>
      </c>
    </row>
    <row r="3081" spans="5:6">
      <c r="E3081" s="17" t="s">
        <v>6437</v>
      </c>
      <c r="F3081" s="17" t="s">
        <v>6436</v>
      </c>
    </row>
    <row r="3082" spans="5:6">
      <c r="E3082" s="17" t="s">
        <v>6439</v>
      </c>
      <c r="F3082" s="17" t="s">
        <v>6438</v>
      </c>
    </row>
    <row r="3083" spans="5:6">
      <c r="E3083" s="17" t="s">
        <v>6441</v>
      </c>
      <c r="F3083" s="17" t="s">
        <v>6440</v>
      </c>
    </row>
    <row r="3084" spans="5:6">
      <c r="E3084" s="17" t="s">
        <v>6443</v>
      </c>
      <c r="F3084" s="17" t="s">
        <v>6442</v>
      </c>
    </row>
    <row r="3085" spans="5:6">
      <c r="E3085" s="17" t="s">
        <v>6445</v>
      </c>
      <c r="F3085" s="17" t="s">
        <v>6444</v>
      </c>
    </row>
    <row r="3086" spans="5:6">
      <c r="E3086" s="17" t="s">
        <v>6447</v>
      </c>
      <c r="F3086" s="17" t="s">
        <v>6446</v>
      </c>
    </row>
    <row r="3087" spans="5:6">
      <c r="E3087" s="17" t="s">
        <v>6449</v>
      </c>
      <c r="F3087" s="17" t="s">
        <v>6448</v>
      </c>
    </row>
    <row r="3088" spans="5:6">
      <c r="E3088" s="17" t="s">
        <v>6451</v>
      </c>
      <c r="F3088" s="17" t="s">
        <v>6450</v>
      </c>
    </row>
    <row r="3089" spans="5:6">
      <c r="E3089" s="17" t="s">
        <v>6453</v>
      </c>
      <c r="F3089" s="17" t="s">
        <v>6452</v>
      </c>
    </row>
    <row r="3090" spans="5:6">
      <c r="E3090" s="17" t="s">
        <v>6455</v>
      </c>
      <c r="F3090" s="17" t="s">
        <v>6454</v>
      </c>
    </row>
    <row r="3091" spans="5:6">
      <c r="E3091" s="17" t="s">
        <v>6457</v>
      </c>
      <c r="F3091" s="17" t="s">
        <v>6456</v>
      </c>
    </row>
    <row r="3092" spans="5:6">
      <c r="E3092" s="17" t="s">
        <v>6459</v>
      </c>
      <c r="F3092" s="17" t="s">
        <v>6458</v>
      </c>
    </row>
    <row r="3093" spans="5:6">
      <c r="E3093" s="17" t="s">
        <v>6461</v>
      </c>
      <c r="F3093" s="17" t="s">
        <v>6460</v>
      </c>
    </row>
    <row r="3094" spans="5:6">
      <c r="E3094" s="17" t="s">
        <v>6463</v>
      </c>
      <c r="F3094" s="17" t="s">
        <v>6462</v>
      </c>
    </row>
    <row r="3095" spans="5:6">
      <c r="E3095" s="17" t="s">
        <v>6465</v>
      </c>
      <c r="F3095" s="17" t="s">
        <v>6464</v>
      </c>
    </row>
    <row r="3096" spans="5:6">
      <c r="E3096" s="17" t="s">
        <v>6467</v>
      </c>
      <c r="F3096" s="17" t="s">
        <v>6466</v>
      </c>
    </row>
    <row r="3097" spans="5:6">
      <c r="E3097" s="17" t="s">
        <v>6469</v>
      </c>
      <c r="F3097" s="17" t="s">
        <v>6468</v>
      </c>
    </row>
    <row r="3098" spans="5:6">
      <c r="E3098" s="17" t="s">
        <v>6471</v>
      </c>
      <c r="F3098" s="17" t="s">
        <v>6470</v>
      </c>
    </row>
    <row r="3099" spans="5:6">
      <c r="E3099" s="17" t="s">
        <v>6473</v>
      </c>
      <c r="F3099" s="17" t="s">
        <v>6472</v>
      </c>
    </row>
    <row r="3100" spans="5:6">
      <c r="E3100" s="17" t="s">
        <v>6475</v>
      </c>
      <c r="F3100" s="17" t="s">
        <v>6474</v>
      </c>
    </row>
    <row r="3101" spans="5:6">
      <c r="E3101" s="17" t="s">
        <v>6477</v>
      </c>
      <c r="F3101" s="17" t="s">
        <v>6476</v>
      </c>
    </row>
    <row r="3102" spans="5:6">
      <c r="E3102" s="17" t="s">
        <v>6479</v>
      </c>
      <c r="F3102" s="17" t="s">
        <v>6478</v>
      </c>
    </row>
    <row r="3103" spans="5:6">
      <c r="E3103" s="17" t="s">
        <v>6481</v>
      </c>
      <c r="F3103" s="17" t="s">
        <v>6480</v>
      </c>
    </row>
    <row r="3104" spans="5:6">
      <c r="E3104" s="17" t="s">
        <v>6483</v>
      </c>
      <c r="F3104" s="17" t="s">
        <v>6482</v>
      </c>
    </row>
    <row r="3105" spans="5:6">
      <c r="E3105" s="17" t="s">
        <v>6485</v>
      </c>
      <c r="F3105" s="17" t="s">
        <v>6484</v>
      </c>
    </row>
    <row r="3106" spans="5:6">
      <c r="E3106" s="17" t="s">
        <v>6487</v>
      </c>
      <c r="F3106" s="17" t="s">
        <v>6486</v>
      </c>
    </row>
    <row r="3107" spans="5:6">
      <c r="E3107" s="17" t="s">
        <v>6489</v>
      </c>
      <c r="F3107" s="17" t="s">
        <v>6488</v>
      </c>
    </row>
    <row r="3108" spans="5:6">
      <c r="E3108" s="17" t="s">
        <v>6491</v>
      </c>
      <c r="F3108" s="17" t="s">
        <v>6490</v>
      </c>
    </row>
    <row r="3109" spans="5:6">
      <c r="E3109" s="17" t="s">
        <v>6493</v>
      </c>
      <c r="F3109" s="17" t="s">
        <v>6492</v>
      </c>
    </row>
    <row r="3110" spans="5:6">
      <c r="E3110" s="17" t="s">
        <v>6495</v>
      </c>
      <c r="F3110" s="17" t="s">
        <v>6494</v>
      </c>
    </row>
    <row r="3111" spans="5:6">
      <c r="E3111" s="17" t="s">
        <v>6497</v>
      </c>
      <c r="F3111" s="17" t="s">
        <v>6496</v>
      </c>
    </row>
    <row r="3112" spans="5:6">
      <c r="E3112" s="17" t="s">
        <v>6499</v>
      </c>
      <c r="F3112" s="17" t="s">
        <v>6498</v>
      </c>
    </row>
    <row r="3113" spans="5:6">
      <c r="E3113" s="17" t="s">
        <v>6501</v>
      </c>
      <c r="F3113" s="17" t="s">
        <v>6500</v>
      </c>
    </row>
    <row r="3114" spans="5:6">
      <c r="E3114" s="17" t="s">
        <v>6503</v>
      </c>
      <c r="F3114" s="17" t="s">
        <v>6502</v>
      </c>
    </row>
    <row r="3115" spans="5:6">
      <c r="E3115" s="17" t="s">
        <v>6505</v>
      </c>
      <c r="F3115" s="17" t="s">
        <v>6504</v>
      </c>
    </row>
    <row r="3116" spans="5:6">
      <c r="E3116" s="17" t="s">
        <v>6507</v>
      </c>
      <c r="F3116" s="17" t="s">
        <v>6506</v>
      </c>
    </row>
    <row r="3117" spans="5:6">
      <c r="E3117" s="17" t="s">
        <v>6509</v>
      </c>
      <c r="F3117" s="17" t="s">
        <v>6508</v>
      </c>
    </row>
    <row r="3118" spans="5:6">
      <c r="E3118" s="17" t="s">
        <v>6511</v>
      </c>
      <c r="F3118" s="17" t="s">
        <v>6510</v>
      </c>
    </row>
    <row r="3119" spans="5:6">
      <c r="E3119" s="17" t="s">
        <v>6513</v>
      </c>
      <c r="F3119" s="17" t="s">
        <v>6512</v>
      </c>
    </row>
    <row r="3120" spans="5:6">
      <c r="E3120" s="17" t="s">
        <v>6515</v>
      </c>
      <c r="F3120" s="17" t="s">
        <v>6514</v>
      </c>
    </row>
    <row r="3121" spans="5:6">
      <c r="E3121" s="17" t="s">
        <v>6517</v>
      </c>
      <c r="F3121" s="17" t="s">
        <v>6516</v>
      </c>
    </row>
    <row r="3122" spans="5:6">
      <c r="E3122" s="17" t="s">
        <v>6519</v>
      </c>
      <c r="F3122" s="17" t="s">
        <v>6518</v>
      </c>
    </row>
    <row r="3123" spans="5:6">
      <c r="E3123" s="17" t="s">
        <v>6521</v>
      </c>
      <c r="F3123" s="17" t="s">
        <v>6520</v>
      </c>
    </row>
    <row r="3124" spans="5:6">
      <c r="E3124" s="17" t="s">
        <v>6523</v>
      </c>
      <c r="F3124" s="17" t="s">
        <v>6522</v>
      </c>
    </row>
    <row r="3125" spans="5:6">
      <c r="E3125" s="17" t="s">
        <v>6525</v>
      </c>
      <c r="F3125" s="17" t="s">
        <v>6524</v>
      </c>
    </row>
    <row r="3126" spans="5:6">
      <c r="E3126" s="17" t="s">
        <v>6527</v>
      </c>
      <c r="F3126" s="17" t="s">
        <v>6526</v>
      </c>
    </row>
    <row r="3127" spans="5:6">
      <c r="E3127" s="17" t="s">
        <v>6529</v>
      </c>
      <c r="F3127" s="17" t="s">
        <v>6528</v>
      </c>
    </row>
    <row r="3128" spans="5:6">
      <c r="E3128" s="17" t="s">
        <v>6531</v>
      </c>
      <c r="F3128" s="17" t="s">
        <v>6530</v>
      </c>
    </row>
    <row r="3129" spans="5:6">
      <c r="E3129" s="17" t="s">
        <v>6533</v>
      </c>
      <c r="F3129" s="17" t="s">
        <v>6532</v>
      </c>
    </row>
    <row r="3130" spans="5:6">
      <c r="E3130" s="17" t="s">
        <v>6535</v>
      </c>
      <c r="F3130" s="17" t="s">
        <v>6534</v>
      </c>
    </row>
    <row r="3131" spans="5:6">
      <c r="E3131" s="17" t="s">
        <v>6537</v>
      </c>
      <c r="F3131" s="17" t="s">
        <v>6536</v>
      </c>
    </row>
    <row r="3132" spans="5:6">
      <c r="E3132" s="17" t="s">
        <v>6539</v>
      </c>
      <c r="F3132" s="17" t="s">
        <v>6538</v>
      </c>
    </row>
    <row r="3133" spans="5:6">
      <c r="E3133" s="17" t="s">
        <v>6541</v>
      </c>
      <c r="F3133" s="17" t="s">
        <v>6540</v>
      </c>
    </row>
    <row r="3134" spans="5:6">
      <c r="E3134" s="17" t="s">
        <v>6543</v>
      </c>
      <c r="F3134" s="17" t="s">
        <v>6542</v>
      </c>
    </row>
    <row r="3135" spans="5:6">
      <c r="E3135" s="17" t="s">
        <v>6545</v>
      </c>
      <c r="F3135" s="17" t="s">
        <v>6544</v>
      </c>
    </row>
    <row r="3136" spans="5:6">
      <c r="E3136" s="17" t="s">
        <v>6547</v>
      </c>
      <c r="F3136" s="17" t="s">
        <v>6546</v>
      </c>
    </row>
    <row r="3137" spans="5:6">
      <c r="E3137" s="17" t="s">
        <v>6549</v>
      </c>
      <c r="F3137" s="17" t="s">
        <v>6548</v>
      </c>
    </row>
    <row r="3138" spans="5:6">
      <c r="E3138" s="17" t="s">
        <v>6551</v>
      </c>
      <c r="F3138" s="17" t="s">
        <v>6550</v>
      </c>
    </row>
    <row r="3139" spans="5:6">
      <c r="E3139" s="17" t="s">
        <v>6553</v>
      </c>
      <c r="F3139" s="17" t="s">
        <v>6552</v>
      </c>
    </row>
    <row r="3140" spans="5:6">
      <c r="E3140" s="17" t="s">
        <v>6555</v>
      </c>
      <c r="F3140" s="17" t="s">
        <v>6554</v>
      </c>
    </row>
    <row r="3141" spans="5:6">
      <c r="E3141" s="17" t="s">
        <v>6557</v>
      </c>
      <c r="F3141" s="17" t="s">
        <v>6556</v>
      </c>
    </row>
    <row r="3142" spans="5:6">
      <c r="E3142" s="17" t="s">
        <v>6559</v>
      </c>
      <c r="F3142" s="17" t="s">
        <v>6558</v>
      </c>
    </row>
    <row r="3143" spans="5:6">
      <c r="E3143" s="17" t="s">
        <v>6561</v>
      </c>
      <c r="F3143" s="17" t="s">
        <v>6560</v>
      </c>
    </row>
    <row r="3144" spans="5:6">
      <c r="E3144" s="17" t="s">
        <v>6563</v>
      </c>
      <c r="F3144" s="17" t="s">
        <v>6562</v>
      </c>
    </row>
    <row r="3145" spans="5:6">
      <c r="E3145" s="17" t="s">
        <v>6565</v>
      </c>
      <c r="F3145" s="17" t="s">
        <v>6564</v>
      </c>
    </row>
    <row r="3146" spans="5:6">
      <c r="E3146" s="17" t="s">
        <v>6567</v>
      </c>
      <c r="F3146" s="17" t="s">
        <v>6566</v>
      </c>
    </row>
    <row r="3147" spans="5:6">
      <c r="E3147" s="17" t="s">
        <v>6569</v>
      </c>
      <c r="F3147" s="17" t="s">
        <v>6568</v>
      </c>
    </row>
    <row r="3148" spans="5:6">
      <c r="E3148" s="17" t="s">
        <v>6571</v>
      </c>
      <c r="F3148" s="17" t="s">
        <v>6570</v>
      </c>
    </row>
    <row r="3149" spans="5:6">
      <c r="E3149" s="17" t="s">
        <v>6573</v>
      </c>
      <c r="F3149" s="17" t="s">
        <v>6572</v>
      </c>
    </row>
    <row r="3150" spans="5:6">
      <c r="E3150" s="17" t="s">
        <v>6575</v>
      </c>
      <c r="F3150" s="17" t="s">
        <v>6574</v>
      </c>
    </row>
    <row r="3151" spans="5:6">
      <c r="E3151" s="17" t="s">
        <v>6577</v>
      </c>
      <c r="F3151" s="17" t="s">
        <v>6576</v>
      </c>
    </row>
    <row r="3152" spans="5:6">
      <c r="E3152" s="17" t="s">
        <v>6579</v>
      </c>
      <c r="F3152" s="17" t="s">
        <v>6578</v>
      </c>
    </row>
    <row r="3153" spans="5:6">
      <c r="E3153" s="17" t="s">
        <v>6581</v>
      </c>
      <c r="F3153" s="17" t="s">
        <v>6580</v>
      </c>
    </row>
    <row r="3154" spans="5:6">
      <c r="E3154" s="17" t="s">
        <v>6583</v>
      </c>
      <c r="F3154" s="17" t="s">
        <v>6582</v>
      </c>
    </row>
    <row r="3155" spans="5:6">
      <c r="E3155" s="17" t="s">
        <v>6585</v>
      </c>
      <c r="F3155" s="17" t="s">
        <v>6584</v>
      </c>
    </row>
    <row r="3156" spans="5:6">
      <c r="E3156" s="17" t="s">
        <v>6587</v>
      </c>
      <c r="F3156" s="17" t="s">
        <v>6586</v>
      </c>
    </row>
    <row r="3157" spans="5:6">
      <c r="E3157" s="17" t="s">
        <v>6589</v>
      </c>
      <c r="F3157" s="17" t="s">
        <v>6588</v>
      </c>
    </row>
    <row r="3158" spans="5:6">
      <c r="E3158" s="17" t="s">
        <v>6591</v>
      </c>
      <c r="F3158" s="17" t="s">
        <v>6590</v>
      </c>
    </row>
    <row r="3159" spans="5:6">
      <c r="E3159" s="17" t="s">
        <v>6593</v>
      </c>
      <c r="F3159" s="17" t="s">
        <v>6592</v>
      </c>
    </row>
    <row r="3160" spans="5:6">
      <c r="E3160" s="17" t="s">
        <v>6595</v>
      </c>
      <c r="F3160" s="17" t="s">
        <v>6594</v>
      </c>
    </row>
    <row r="3161" spans="5:6">
      <c r="E3161" s="17" t="s">
        <v>6597</v>
      </c>
      <c r="F3161" s="17" t="s">
        <v>6596</v>
      </c>
    </row>
    <row r="3162" spans="5:6">
      <c r="E3162" s="17" t="s">
        <v>6599</v>
      </c>
      <c r="F3162" s="17" t="s">
        <v>6598</v>
      </c>
    </row>
    <row r="3163" spans="5:6">
      <c r="E3163" s="17" t="s">
        <v>6601</v>
      </c>
      <c r="F3163" s="17" t="s">
        <v>6600</v>
      </c>
    </row>
    <row r="3164" spans="5:6">
      <c r="E3164" s="17" t="s">
        <v>6603</v>
      </c>
      <c r="F3164" s="17" t="s">
        <v>6602</v>
      </c>
    </row>
    <row r="3165" spans="5:6">
      <c r="E3165" s="17" t="s">
        <v>6605</v>
      </c>
      <c r="F3165" s="17" t="s">
        <v>6604</v>
      </c>
    </row>
    <row r="3166" spans="5:6">
      <c r="E3166" s="17" t="s">
        <v>6607</v>
      </c>
      <c r="F3166" s="17" t="s">
        <v>6606</v>
      </c>
    </row>
    <row r="3167" spans="5:6">
      <c r="E3167" s="17" t="s">
        <v>6609</v>
      </c>
      <c r="F3167" s="17" t="s">
        <v>6608</v>
      </c>
    </row>
    <row r="3168" spans="5:6">
      <c r="E3168" s="17" t="s">
        <v>6611</v>
      </c>
      <c r="F3168" s="17" t="s">
        <v>6610</v>
      </c>
    </row>
    <row r="3169" spans="5:6">
      <c r="E3169" s="17" t="s">
        <v>6613</v>
      </c>
      <c r="F3169" s="17" t="s">
        <v>6612</v>
      </c>
    </row>
    <row r="3170" spans="5:6">
      <c r="E3170" s="17" t="s">
        <v>6615</v>
      </c>
      <c r="F3170" s="17" t="s">
        <v>6614</v>
      </c>
    </row>
    <row r="3171" spans="5:6">
      <c r="E3171" s="17" t="s">
        <v>6617</v>
      </c>
      <c r="F3171" s="17" t="s">
        <v>6616</v>
      </c>
    </row>
    <row r="3172" spans="5:6">
      <c r="E3172" s="17" t="s">
        <v>6619</v>
      </c>
      <c r="F3172" s="17" t="s">
        <v>6618</v>
      </c>
    </row>
    <row r="3173" spans="5:6">
      <c r="E3173" s="17" t="s">
        <v>6621</v>
      </c>
      <c r="F3173" s="17" t="s">
        <v>6620</v>
      </c>
    </row>
    <row r="3174" spans="5:6">
      <c r="E3174" s="17" t="s">
        <v>6623</v>
      </c>
      <c r="F3174" s="17" t="s">
        <v>6622</v>
      </c>
    </row>
    <row r="3175" spans="5:6">
      <c r="E3175" s="17" t="s">
        <v>6625</v>
      </c>
      <c r="F3175" s="17" t="s">
        <v>6624</v>
      </c>
    </row>
    <row r="3176" spans="5:6">
      <c r="E3176" s="17" t="s">
        <v>6627</v>
      </c>
      <c r="F3176" s="17" t="s">
        <v>6626</v>
      </c>
    </row>
    <row r="3177" spans="5:6">
      <c r="E3177" s="17" t="s">
        <v>6629</v>
      </c>
      <c r="F3177" s="17" t="s">
        <v>6628</v>
      </c>
    </row>
    <row r="3178" spans="5:6">
      <c r="E3178" s="17" t="s">
        <v>6631</v>
      </c>
      <c r="F3178" s="17" t="s">
        <v>6630</v>
      </c>
    </row>
    <row r="3179" spans="5:6">
      <c r="E3179" s="17" t="s">
        <v>6633</v>
      </c>
      <c r="F3179" s="17" t="s">
        <v>6632</v>
      </c>
    </row>
    <row r="3180" spans="5:6">
      <c r="E3180" s="17" t="s">
        <v>6635</v>
      </c>
      <c r="F3180" s="17" t="s">
        <v>6634</v>
      </c>
    </row>
    <row r="3181" spans="5:6">
      <c r="E3181" s="17" t="s">
        <v>6637</v>
      </c>
      <c r="F3181" s="17" t="s">
        <v>6636</v>
      </c>
    </row>
    <row r="3182" spans="5:6">
      <c r="E3182" s="17" t="s">
        <v>6639</v>
      </c>
      <c r="F3182" s="17" t="s">
        <v>6638</v>
      </c>
    </row>
    <row r="3183" spans="5:6">
      <c r="E3183" s="17" t="s">
        <v>6641</v>
      </c>
      <c r="F3183" s="17" t="s">
        <v>6640</v>
      </c>
    </row>
    <row r="3184" spans="5:6">
      <c r="E3184" s="17" t="s">
        <v>6643</v>
      </c>
      <c r="F3184" s="17" t="s">
        <v>6642</v>
      </c>
    </row>
    <row r="3185" spans="5:6">
      <c r="E3185" s="17" t="s">
        <v>6645</v>
      </c>
      <c r="F3185" s="17" t="s">
        <v>6644</v>
      </c>
    </row>
    <row r="3186" spans="5:6">
      <c r="E3186" s="17" t="s">
        <v>6647</v>
      </c>
      <c r="F3186" s="17" t="s">
        <v>6646</v>
      </c>
    </row>
    <row r="3187" spans="5:6">
      <c r="E3187" s="17" t="s">
        <v>6649</v>
      </c>
      <c r="F3187" s="17" t="s">
        <v>6648</v>
      </c>
    </row>
    <row r="3188" spans="5:6">
      <c r="E3188" s="17" t="s">
        <v>6651</v>
      </c>
      <c r="F3188" s="17" t="s">
        <v>6650</v>
      </c>
    </row>
    <row r="3189" spans="5:6">
      <c r="E3189" s="17" t="s">
        <v>6653</v>
      </c>
      <c r="F3189" s="17" t="s">
        <v>6652</v>
      </c>
    </row>
    <row r="3190" spans="5:6">
      <c r="E3190" s="17" t="s">
        <v>6655</v>
      </c>
      <c r="F3190" s="17" t="s">
        <v>6654</v>
      </c>
    </row>
    <row r="3191" spans="5:6">
      <c r="E3191" s="17" t="s">
        <v>6657</v>
      </c>
      <c r="F3191" s="17" t="s">
        <v>6656</v>
      </c>
    </row>
    <row r="3192" spans="5:6">
      <c r="E3192" s="17" t="s">
        <v>6659</v>
      </c>
      <c r="F3192" s="17" t="s">
        <v>6658</v>
      </c>
    </row>
    <row r="3193" spans="5:6">
      <c r="E3193" s="17" t="s">
        <v>6661</v>
      </c>
      <c r="F3193" s="17" t="s">
        <v>6660</v>
      </c>
    </row>
    <row r="3194" spans="5:6">
      <c r="E3194" s="17" t="s">
        <v>6663</v>
      </c>
      <c r="F3194" s="17" t="s">
        <v>6662</v>
      </c>
    </row>
    <row r="3195" spans="5:6">
      <c r="E3195" s="17" t="s">
        <v>6665</v>
      </c>
      <c r="F3195" s="17" t="s">
        <v>6664</v>
      </c>
    </row>
    <row r="3196" spans="5:6">
      <c r="E3196" s="17" t="s">
        <v>6667</v>
      </c>
      <c r="F3196" s="17" t="s">
        <v>6666</v>
      </c>
    </row>
    <row r="3197" spans="5:6">
      <c r="E3197" s="17" t="s">
        <v>6669</v>
      </c>
      <c r="F3197" s="17" t="s">
        <v>6668</v>
      </c>
    </row>
    <row r="3198" spans="5:6">
      <c r="E3198" s="17" t="s">
        <v>6671</v>
      </c>
      <c r="F3198" s="17" t="s">
        <v>6670</v>
      </c>
    </row>
    <row r="3199" spans="5:6">
      <c r="E3199" s="17" t="s">
        <v>6673</v>
      </c>
      <c r="F3199" s="17" t="s">
        <v>6672</v>
      </c>
    </row>
    <row r="3200" spans="5:6">
      <c r="E3200" s="17" t="s">
        <v>6675</v>
      </c>
      <c r="F3200" s="17" t="s">
        <v>6674</v>
      </c>
    </row>
    <row r="3201" spans="5:6">
      <c r="E3201" s="17" t="s">
        <v>6677</v>
      </c>
      <c r="F3201" s="17" t="s">
        <v>6676</v>
      </c>
    </row>
    <row r="3202" spans="5:6">
      <c r="E3202" s="17" t="s">
        <v>6679</v>
      </c>
      <c r="F3202" s="17" t="s">
        <v>6678</v>
      </c>
    </row>
    <row r="3203" spans="5:6">
      <c r="E3203" s="17" t="s">
        <v>6681</v>
      </c>
      <c r="F3203" s="17" t="s">
        <v>6680</v>
      </c>
    </row>
    <row r="3204" spans="5:6">
      <c r="E3204" s="17" t="s">
        <v>6683</v>
      </c>
      <c r="F3204" s="17" t="s">
        <v>6682</v>
      </c>
    </row>
    <row r="3205" spans="5:6">
      <c r="E3205" s="17" t="s">
        <v>6685</v>
      </c>
      <c r="F3205" s="17" t="s">
        <v>6684</v>
      </c>
    </row>
    <row r="3206" spans="5:6">
      <c r="E3206" s="17" t="s">
        <v>6687</v>
      </c>
      <c r="F3206" s="17" t="s">
        <v>6686</v>
      </c>
    </row>
    <row r="3207" spans="5:6">
      <c r="E3207" s="17" t="s">
        <v>6689</v>
      </c>
      <c r="F3207" s="17" t="s">
        <v>6688</v>
      </c>
    </row>
    <row r="3208" spans="5:6">
      <c r="E3208" s="17" t="s">
        <v>6691</v>
      </c>
      <c r="F3208" s="17" t="s">
        <v>6690</v>
      </c>
    </row>
    <row r="3209" spans="5:6">
      <c r="E3209" s="17" t="s">
        <v>6693</v>
      </c>
      <c r="F3209" s="17" t="s">
        <v>6692</v>
      </c>
    </row>
    <row r="3210" spans="5:6">
      <c r="E3210" s="17" t="s">
        <v>6695</v>
      </c>
      <c r="F3210" s="17" t="s">
        <v>6694</v>
      </c>
    </row>
    <row r="3211" spans="5:6">
      <c r="E3211" s="17" t="s">
        <v>6697</v>
      </c>
      <c r="F3211" s="17" t="s">
        <v>6696</v>
      </c>
    </row>
    <row r="3212" spans="5:6">
      <c r="E3212" s="17" t="s">
        <v>6699</v>
      </c>
      <c r="F3212" s="17" t="s">
        <v>6698</v>
      </c>
    </row>
    <row r="3213" spans="5:6">
      <c r="E3213" s="17" t="s">
        <v>6701</v>
      </c>
      <c r="F3213" s="17" t="s">
        <v>6700</v>
      </c>
    </row>
    <row r="3214" spans="5:6">
      <c r="E3214" s="17" t="s">
        <v>6703</v>
      </c>
      <c r="F3214" s="17" t="s">
        <v>6702</v>
      </c>
    </row>
    <row r="3215" spans="5:6">
      <c r="E3215" s="17" t="s">
        <v>6705</v>
      </c>
      <c r="F3215" s="17" t="s">
        <v>6704</v>
      </c>
    </row>
    <row r="3216" spans="5:6">
      <c r="E3216" s="17" t="s">
        <v>6707</v>
      </c>
      <c r="F3216" s="17" t="s">
        <v>6706</v>
      </c>
    </row>
    <row r="3217" spans="5:6">
      <c r="E3217" s="17" t="s">
        <v>6709</v>
      </c>
      <c r="F3217" s="17" t="s">
        <v>6708</v>
      </c>
    </row>
    <row r="3218" spans="5:6">
      <c r="E3218" s="17" t="s">
        <v>6711</v>
      </c>
      <c r="F3218" s="17" t="s">
        <v>6710</v>
      </c>
    </row>
    <row r="3219" spans="5:6">
      <c r="E3219" s="17" t="s">
        <v>6713</v>
      </c>
      <c r="F3219" s="17" t="s">
        <v>6712</v>
      </c>
    </row>
    <row r="3220" spans="5:6">
      <c r="E3220" s="17" t="s">
        <v>6715</v>
      </c>
      <c r="F3220" s="17" t="s">
        <v>6714</v>
      </c>
    </row>
    <row r="3221" spans="5:6">
      <c r="E3221" s="17" t="s">
        <v>6717</v>
      </c>
      <c r="F3221" s="17" t="s">
        <v>6716</v>
      </c>
    </row>
    <row r="3222" spans="5:6">
      <c r="E3222" s="17" t="s">
        <v>6719</v>
      </c>
      <c r="F3222" s="17" t="s">
        <v>6718</v>
      </c>
    </row>
    <row r="3223" spans="5:6">
      <c r="E3223" s="17" t="s">
        <v>6721</v>
      </c>
      <c r="F3223" s="17" t="s">
        <v>6720</v>
      </c>
    </row>
    <row r="3224" spans="5:6">
      <c r="E3224" s="17" t="s">
        <v>6723</v>
      </c>
      <c r="F3224" s="17" t="s">
        <v>6722</v>
      </c>
    </row>
    <row r="3225" spans="5:6">
      <c r="E3225" s="17" t="s">
        <v>6725</v>
      </c>
      <c r="F3225" s="17" t="s">
        <v>6724</v>
      </c>
    </row>
    <row r="3226" spans="5:6">
      <c r="E3226" s="17" t="s">
        <v>6727</v>
      </c>
      <c r="F3226" s="17" t="s">
        <v>6726</v>
      </c>
    </row>
    <row r="3227" spans="5:6">
      <c r="E3227" s="17" t="s">
        <v>6729</v>
      </c>
      <c r="F3227" s="17" t="s">
        <v>6728</v>
      </c>
    </row>
    <row r="3228" spans="5:6">
      <c r="E3228" s="17" t="s">
        <v>6731</v>
      </c>
      <c r="F3228" s="17" t="s">
        <v>6730</v>
      </c>
    </row>
    <row r="3229" spans="5:6">
      <c r="E3229" s="17" t="s">
        <v>6733</v>
      </c>
      <c r="F3229" s="17" t="s">
        <v>6732</v>
      </c>
    </row>
    <row r="3230" spans="5:6">
      <c r="E3230" s="17" t="s">
        <v>6735</v>
      </c>
      <c r="F3230" s="17" t="s">
        <v>6734</v>
      </c>
    </row>
    <row r="3231" spans="5:6">
      <c r="E3231" s="17" t="s">
        <v>6737</v>
      </c>
      <c r="F3231" s="17" t="s">
        <v>6736</v>
      </c>
    </row>
    <row r="3232" spans="5:6">
      <c r="E3232" s="17" t="s">
        <v>6739</v>
      </c>
      <c r="F3232" s="17" t="s">
        <v>6738</v>
      </c>
    </row>
    <row r="3233" spans="5:6">
      <c r="E3233" s="17" t="s">
        <v>6741</v>
      </c>
      <c r="F3233" s="17" t="s">
        <v>6740</v>
      </c>
    </row>
    <row r="3234" spans="5:6">
      <c r="E3234" s="17" t="s">
        <v>6743</v>
      </c>
      <c r="F3234" s="17" t="s">
        <v>6742</v>
      </c>
    </row>
    <row r="3235" spans="5:6">
      <c r="E3235" s="17" t="s">
        <v>6745</v>
      </c>
      <c r="F3235" s="17" t="s">
        <v>6744</v>
      </c>
    </row>
    <row r="3236" spans="5:6">
      <c r="E3236" s="17" t="s">
        <v>6747</v>
      </c>
      <c r="F3236" s="17" t="s">
        <v>6746</v>
      </c>
    </row>
    <row r="3237" spans="5:6">
      <c r="E3237" s="17" t="s">
        <v>6749</v>
      </c>
      <c r="F3237" s="17" t="s">
        <v>6748</v>
      </c>
    </row>
    <row r="3238" spans="5:6">
      <c r="E3238" s="17" t="s">
        <v>6751</v>
      </c>
      <c r="F3238" s="17" t="s">
        <v>6750</v>
      </c>
    </row>
    <row r="3239" spans="5:6">
      <c r="E3239" s="17" t="s">
        <v>6753</v>
      </c>
      <c r="F3239" s="17" t="s">
        <v>6752</v>
      </c>
    </row>
    <row r="3240" spans="5:6">
      <c r="E3240" s="17" t="s">
        <v>6755</v>
      </c>
      <c r="F3240" s="17" t="s">
        <v>6754</v>
      </c>
    </row>
    <row r="3241" spans="5:6">
      <c r="E3241" s="17" t="s">
        <v>6757</v>
      </c>
      <c r="F3241" s="17" t="s">
        <v>6756</v>
      </c>
    </row>
    <row r="3242" spans="5:6">
      <c r="E3242" s="17" t="s">
        <v>6759</v>
      </c>
      <c r="F3242" s="17" t="s">
        <v>6758</v>
      </c>
    </row>
    <row r="3243" spans="5:6">
      <c r="E3243" s="17" t="s">
        <v>6761</v>
      </c>
      <c r="F3243" s="17" t="s">
        <v>6760</v>
      </c>
    </row>
    <row r="3244" spans="5:6">
      <c r="E3244" s="17" t="s">
        <v>6763</v>
      </c>
      <c r="F3244" s="17" t="s">
        <v>6762</v>
      </c>
    </row>
    <row r="3245" spans="5:6">
      <c r="E3245" s="17" t="s">
        <v>6765</v>
      </c>
      <c r="F3245" s="17" t="s">
        <v>6764</v>
      </c>
    </row>
    <row r="3246" spans="5:6">
      <c r="E3246" s="17" t="s">
        <v>6767</v>
      </c>
      <c r="F3246" s="17" t="s">
        <v>6766</v>
      </c>
    </row>
    <row r="3247" spans="5:6">
      <c r="E3247" s="17" t="s">
        <v>6769</v>
      </c>
      <c r="F3247" s="17" t="s">
        <v>6768</v>
      </c>
    </row>
    <row r="3248" spans="5:6">
      <c r="E3248" s="17" t="s">
        <v>6771</v>
      </c>
      <c r="F3248" s="17" t="s">
        <v>6770</v>
      </c>
    </row>
    <row r="3249" spans="5:6">
      <c r="E3249" s="17" t="s">
        <v>6773</v>
      </c>
      <c r="F3249" s="17" t="s">
        <v>6772</v>
      </c>
    </row>
    <row r="3250" spans="5:6">
      <c r="E3250" s="17" t="s">
        <v>6775</v>
      </c>
      <c r="F3250" s="17" t="s">
        <v>6774</v>
      </c>
    </row>
    <row r="3251" spans="5:6">
      <c r="E3251" s="17" t="s">
        <v>6777</v>
      </c>
      <c r="F3251" s="17" t="s">
        <v>6776</v>
      </c>
    </row>
    <row r="3252" spans="5:6">
      <c r="E3252" s="17" t="s">
        <v>6779</v>
      </c>
      <c r="F3252" s="17" t="s">
        <v>6778</v>
      </c>
    </row>
    <row r="3253" spans="5:6">
      <c r="E3253" s="17" t="s">
        <v>6781</v>
      </c>
      <c r="F3253" s="17" t="s">
        <v>6780</v>
      </c>
    </row>
    <row r="3254" spans="5:6">
      <c r="E3254" s="17" t="s">
        <v>6783</v>
      </c>
      <c r="F3254" s="17" t="s">
        <v>6782</v>
      </c>
    </row>
    <row r="3255" spans="5:6">
      <c r="E3255" s="17" t="s">
        <v>6785</v>
      </c>
      <c r="F3255" s="17" t="s">
        <v>6784</v>
      </c>
    </row>
    <row r="3256" spans="5:6">
      <c r="E3256" s="17" t="s">
        <v>6787</v>
      </c>
      <c r="F3256" s="17" t="s">
        <v>6786</v>
      </c>
    </row>
    <row r="3257" spans="5:6">
      <c r="E3257" s="17" t="s">
        <v>6789</v>
      </c>
      <c r="F3257" s="17" t="s">
        <v>6788</v>
      </c>
    </row>
    <row r="3258" spans="5:6">
      <c r="E3258" s="17" t="s">
        <v>6791</v>
      </c>
      <c r="F3258" s="17" t="s">
        <v>6790</v>
      </c>
    </row>
    <row r="3259" spans="5:6">
      <c r="E3259" s="17" t="s">
        <v>6793</v>
      </c>
      <c r="F3259" s="17" t="s">
        <v>6792</v>
      </c>
    </row>
    <row r="3260" spans="5:6">
      <c r="E3260" s="17" t="s">
        <v>6795</v>
      </c>
      <c r="F3260" s="17" t="s">
        <v>6794</v>
      </c>
    </row>
    <row r="3261" spans="5:6">
      <c r="E3261" s="17" t="s">
        <v>6797</v>
      </c>
      <c r="F3261" s="17" t="s">
        <v>6796</v>
      </c>
    </row>
    <row r="3262" spans="5:6">
      <c r="E3262" s="17" t="s">
        <v>6799</v>
      </c>
      <c r="F3262" s="17" t="s">
        <v>6798</v>
      </c>
    </row>
    <row r="3263" spans="5:6">
      <c r="E3263" s="17" t="s">
        <v>6801</v>
      </c>
      <c r="F3263" s="17" t="s">
        <v>6800</v>
      </c>
    </row>
    <row r="3264" spans="5:6">
      <c r="E3264" s="17" t="s">
        <v>6803</v>
      </c>
      <c r="F3264" s="17" t="s">
        <v>6802</v>
      </c>
    </row>
    <row r="3265" spans="5:6">
      <c r="E3265" s="17" t="s">
        <v>6805</v>
      </c>
      <c r="F3265" s="17" t="s">
        <v>6804</v>
      </c>
    </row>
    <row r="3266" spans="5:6">
      <c r="E3266" s="17" t="s">
        <v>6807</v>
      </c>
      <c r="F3266" s="17" t="s">
        <v>6806</v>
      </c>
    </row>
    <row r="3267" spans="5:6">
      <c r="E3267" s="17" t="s">
        <v>6809</v>
      </c>
      <c r="F3267" s="17" t="s">
        <v>6808</v>
      </c>
    </row>
    <row r="3268" spans="5:6">
      <c r="E3268" s="17" t="s">
        <v>6811</v>
      </c>
      <c r="F3268" s="17" t="s">
        <v>6810</v>
      </c>
    </row>
    <row r="3269" spans="5:6">
      <c r="E3269" s="17" t="s">
        <v>6813</v>
      </c>
      <c r="F3269" s="17" t="s">
        <v>6812</v>
      </c>
    </row>
    <row r="3270" spans="5:6">
      <c r="E3270" s="17" t="s">
        <v>6815</v>
      </c>
      <c r="F3270" s="17" t="s">
        <v>6814</v>
      </c>
    </row>
    <row r="3271" spans="5:6">
      <c r="E3271" s="17" t="s">
        <v>6817</v>
      </c>
      <c r="F3271" s="17" t="s">
        <v>6816</v>
      </c>
    </row>
    <row r="3272" spans="5:6">
      <c r="E3272" s="17" t="s">
        <v>6819</v>
      </c>
      <c r="F3272" s="17" t="s">
        <v>6818</v>
      </c>
    </row>
    <row r="3273" spans="5:6">
      <c r="E3273" s="17" t="s">
        <v>6821</v>
      </c>
      <c r="F3273" s="17" t="s">
        <v>6820</v>
      </c>
    </row>
    <row r="3274" spans="5:6">
      <c r="E3274" s="17" t="s">
        <v>6823</v>
      </c>
      <c r="F3274" s="17" t="s">
        <v>6822</v>
      </c>
    </row>
    <row r="3275" spans="5:6">
      <c r="E3275" s="17" t="s">
        <v>6825</v>
      </c>
      <c r="F3275" s="17" t="s">
        <v>6824</v>
      </c>
    </row>
    <row r="3276" spans="5:6">
      <c r="E3276" s="17" t="s">
        <v>6827</v>
      </c>
      <c r="F3276" s="17" t="s">
        <v>6826</v>
      </c>
    </row>
    <row r="3277" spans="5:6">
      <c r="E3277" s="17" t="s">
        <v>6829</v>
      </c>
      <c r="F3277" s="17" t="s">
        <v>6828</v>
      </c>
    </row>
    <row r="3278" spans="5:6">
      <c r="E3278" s="17" t="s">
        <v>6831</v>
      </c>
      <c r="F3278" s="17" t="s">
        <v>6830</v>
      </c>
    </row>
    <row r="3279" spans="5:6">
      <c r="E3279" s="17" t="s">
        <v>6833</v>
      </c>
      <c r="F3279" s="17" t="s">
        <v>6832</v>
      </c>
    </row>
    <row r="3280" spans="5:6">
      <c r="E3280" s="17" t="s">
        <v>6835</v>
      </c>
      <c r="F3280" s="17" t="s">
        <v>6834</v>
      </c>
    </row>
    <row r="3281" spans="5:6">
      <c r="E3281" s="17" t="s">
        <v>6837</v>
      </c>
      <c r="F3281" s="17" t="s">
        <v>6836</v>
      </c>
    </row>
    <row r="3282" spans="5:6">
      <c r="E3282" s="17" t="s">
        <v>6839</v>
      </c>
      <c r="F3282" s="17" t="s">
        <v>6838</v>
      </c>
    </row>
    <row r="3283" spans="5:6">
      <c r="E3283" s="17" t="s">
        <v>6841</v>
      </c>
      <c r="F3283" s="17" t="s">
        <v>6840</v>
      </c>
    </row>
    <row r="3284" spans="5:6">
      <c r="E3284" s="17" t="s">
        <v>6843</v>
      </c>
      <c r="F3284" s="17" t="s">
        <v>6842</v>
      </c>
    </row>
    <row r="3285" spans="5:6">
      <c r="E3285" s="17" t="s">
        <v>6845</v>
      </c>
      <c r="F3285" s="17" t="s">
        <v>6844</v>
      </c>
    </row>
    <row r="3286" spans="5:6">
      <c r="E3286" s="17" t="s">
        <v>6847</v>
      </c>
      <c r="F3286" s="17" t="s">
        <v>6846</v>
      </c>
    </row>
    <row r="3287" spans="5:6">
      <c r="E3287" s="17" t="s">
        <v>6849</v>
      </c>
      <c r="F3287" s="17" t="s">
        <v>6848</v>
      </c>
    </row>
    <row r="3288" spans="5:6">
      <c r="E3288" s="17" t="s">
        <v>6851</v>
      </c>
      <c r="F3288" s="17" t="s">
        <v>6850</v>
      </c>
    </row>
    <row r="3289" spans="5:6">
      <c r="E3289" s="17" t="s">
        <v>6853</v>
      </c>
      <c r="F3289" s="17" t="s">
        <v>6852</v>
      </c>
    </row>
    <row r="3290" spans="5:6">
      <c r="E3290" s="17" t="s">
        <v>6855</v>
      </c>
      <c r="F3290" s="17" t="s">
        <v>6854</v>
      </c>
    </row>
    <row r="3291" spans="5:6">
      <c r="E3291" s="17" t="s">
        <v>6857</v>
      </c>
      <c r="F3291" s="17" t="s">
        <v>6856</v>
      </c>
    </row>
    <row r="3292" spans="5:6">
      <c r="E3292" s="17" t="s">
        <v>6859</v>
      </c>
      <c r="F3292" s="17" t="s">
        <v>6858</v>
      </c>
    </row>
    <row r="3293" spans="5:6">
      <c r="E3293" s="17" t="s">
        <v>6861</v>
      </c>
      <c r="F3293" s="17" t="s">
        <v>6860</v>
      </c>
    </row>
    <row r="3294" spans="5:6">
      <c r="E3294" s="17" t="s">
        <v>6863</v>
      </c>
      <c r="F3294" s="17" t="s">
        <v>6862</v>
      </c>
    </row>
    <row r="3295" spans="5:6">
      <c r="E3295" s="17" t="s">
        <v>6865</v>
      </c>
      <c r="F3295" s="17" t="s">
        <v>6864</v>
      </c>
    </row>
    <row r="3296" spans="5:6">
      <c r="E3296" s="17" t="s">
        <v>6867</v>
      </c>
      <c r="F3296" s="17" t="s">
        <v>6866</v>
      </c>
    </row>
    <row r="3297" spans="5:6">
      <c r="E3297" s="17" t="s">
        <v>6869</v>
      </c>
      <c r="F3297" s="17" t="s">
        <v>6868</v>
      </c>
    </row>
    <row r="3298" spans="5:6">
      <c r="E3298" s="17" t="s">
        <v>6871</v>
      </c>
      <c r="F3298" s="17" t="s">
        <v>6870</v>
      </c>
    </row>
    <row r="3299" spans="5:6">
      <c r="E3299" s="17" t="s">
        <v>6873</v>
      </c>
      <c r="F3299" s="17" t="s">
        <v>6872</v>
      </c>
    </row>
    <row r="3300" spans="5:6">
      <c r="E3300" s="17" t="s">
        <v>6875</v>
      </c>
      <c r="F3300" s="17" t="s">
        <v>6874</v>
      </c>
    </row>
    <row r="3301" spans="5:6">
      <c r="E3301" s="17" t="s">
        <v>6877</v>
      </c>
      <c r="F3301" s="17" t="s">
        <v>6876</v>
      </c>
    </row>
    <row r="3302" spans="5:6">
      <c r="E3302" s="17" t="s">
        <v>6879</v>
      </c>
      <c r="F3302" s="17" t="s">
        <v>6878</v>
      </c>
    </row>
    <row r="3303" spans="5:6">
      <c r="E3303" s="17" t="s">
        <v>6881</v>
      </c>
      <c r="F3303" s="17" t="s">
        <v>6880</v>
      </c>
    </row>
    <row r="3304" spans="5:6">
      <c r="E3304" s="17" t="s">
        <v>6883</v>
      </c>
      <c r="F3304" s="17" t="s">
        <v>6882</v>
      </c>
    </row>
    <row r="3305" spans="5:6">
      <c r="E3305" s="17" t="s">
        <v>6885</v>
      </c>
      <c r="F3305" s="17" t="s">
        <v>6884</v>
      </c>
    </row>
    <row r="3306" spans="5:6">
      <c r="E3306" s="17" t="s">
        <v>6887</v>
      </c>
      <c r="F3306" s="17" t="s">
        <v>6886</v>
      </c>
    </row>
    <row r="3307" spans="5:6">
      <c r="E3307" s="17" t="s">
        <v>6889</v>
      </c>
      <c r="F3307" s="17" t="s">
        <v>6888</v>
      </c>
    </row>
    <row r="3308" spans="5:6">
      <c r="E3308" s="17" t="s">
        <v>6891</v>
      </c>
      <c r="F3308" s="17" t="s">
        <v>6890</v>
      </c>
    </row>
    <row r="3309" spans="5:6">
      <c r="E3309" s="17" t="s">
        <v>6893</v>
      </c>
      <c r="F3309" s="17" t="s">
        <v>6892</v>
      </c>
    </row>
    <row r="3310" spans="5:6">
      <c r="E3310" s="17" t="s">
        <v>6895</v>
      </c>
      <c r="F3310" s="17" t="s">
        <v>6894</v>
      </c>
    </row>
    <row r="3311" spans="5:6">
      <c r="E3311" s="17" t="s">
        <v>6897</v>
      </c>
      <c r="F3311" s="17" t="s">
        <v>6896</v>
      </c>
    </row>
    <row r="3312" spans="5:6">
      <c r="E3312" s="17" t="s">
        <v>6899</v>
      </c>
      <c r="F3312" s="17" t="s">
        <v>6898</v>
      </c>
    </row>
    <row r="3313" spans="5:6">
      <c r="E3313" s="17" t="s">
        <v>6901</v>
      </c>
      <c r="F3313" s="17" t="s">
        <v>6900</v>
      </c>
    </row>
    <row r="3314" spans="5:6">
      <c r="E3314" s="17" t="s">
        <v>6903</v>
      </c>
      <c r="F3314" s="17" t="s">
        <v>6902</v>
      </c>
    </row>
    <row r="3315" spans="5:6">
      <c r="E3315" s="17" t="s">
        <v>6905</v>
      </c>
      <c r="F3315" s="17" t="s">
        <v>6904</v>
      </c>
    </row>
    <row r="3316" spans="5:6">
      <c r="E3316" s="17" t="s">
        <v>6907</v>
      </c>
      <c r="F3316" s="17" t="s">
        <v>6906</v>
      </c>
    </row>
    <row r="3317" spans="5:6">
      <c r="E3317" s="17" t="s">
        <v>6909</v>
      </c>
      <c r="F3317" s="17" t="s">
        <v>6908</v>
      </c>
    </row>
    <row r="3318" spans="5:6">
      <c r="E3318" s="17" t="s">
        <v>6911</v>
      </c>
      <c r="F3318" s="17" t="s">
        <v>6910</v>
      </c>
    </row>
    <row r="3319" spans="5:6">
      <c r="E3319" s="17" t="s">
        <v>6913</v>
      </c>
      <c r="F3319" s="17" t="s">
        <v>6912</v>
      </c>
    </row>
    <row r="3320" spans="5:6">
      <c r="E3320" s="17" t="s">
        <v>6915</v>
      </c>
      <c r="F3320" s="17" t="s">
        <v>6914</v>
      </c>
    </row>
    <row r="3321" spans="5:6">
      <c r="E3321" s="17" t="s">
        <v>6917</v>
      </c>
      <c r="F3321" s="17" t="s">
        <v>6916</v>
      </c>
    </row>
    <row r="3322" spans="5:6">
      <c r="E3322" s="17" t="s">
        <v>6919</v>
      </c>
      <c r="F3322" s="17" t="s">
        <v>6918</v>
      </c>
    </row>
    <row r="3323" spans="5:6">
      <c r="E3323" s="17" t="s">
        <v>6921</v>
      </c>
      <c r="F3323" s="17" t="s">
        <v>6920</v>
      </c>
    </row>
    <row r="3324" spans="5:6">
      <c r="E3324" s="17" t="s">
        <v>6923</v>
      </c>
      <c r="F3324" s="17" t="s">
        <v>6922</v>
      </c>
    </row>
    <row r="3325" spans="5:6">
      <c r="E3325" s="17" t="s">
        <v>6925</v>
      </c>
      <c r="F3325" s="17" t="s">
        <v>6924</v>
      </c>
    </row>
    <row r="3326" spans="5:6">
      <c r="E3326" s="17" t="s">
        <v>6927</v>
      </c>
      <c r="F3326" s="17" t="s">
        <v>6926</v>
      </c>
    </row>
    <row r="3327" spans="5:6">
      <c r="E3327" s="17" t="s">
        <v>6929</v>
      </c>
      <c r="F3327" s="17" t="s">
        <v>6928</v>
      </c>
    </row>
    <row r="3328" spans="5:6">
      <c r="E3328" s="17" t="s">
        <v>6931</v>
      </c>
      <c r="F3328" s="17" t="s">
        <v>6930</v>
      </c>
    </row>
    <row r="3329" spans="5:6">
      <c r="E3329" s="17" t="s">
        <v>6933</v>
      </c>
      <c r="F3329" s="17" t="s">
        <v>6932</v>
      </c>
    </row>
    <row r="3330" spans="5:6">
      <c r="E3330" s="17" t="s">
        <v>6935</v>
      </c>
      <c r="F3330" s="17" t="s">
        <v>6934</v>
      </c>
    </row>
    <row r="3331" spans="5:6">
      <c r="E3331" s="17" t="s">
        <v>6937</v>
      </c>
      <c r="F3331" s="17" t="s">
        <v>6936</v>
      </c>
    </row>
    <row r="3332" spans="5:6">
      <c r="E3332" s="17" t="s">
        <v>6939</v>
      </c>
      <c r="F3332" s="17" t="s">
        <v>6938</v>
      </c>
    </row>
    <row r="3333" spans="5:6">
      <c r="E3333" s="17" t="s">
        <v>6941</v>
      </c>
      <c r="F3333" s="17" t="s">
        <v>6940</v>
      </c>
    </row>
    <row r="3334" spans="5:6">
      <c r="E3334" s="17" t="s">
        <v>6943</v>
      </c>
      <c r="F3334" s="17" t="s">
        <v>6942</v>
      </c>
    </row>
    <row r="3335" spans="5:6">
      <c r="E3335" s="17" t="s">
        <v>6945</v>
      </c>
      <c r="F3335" s="17" t="s">
        <v>6944</v>
      </c>
    </row>
    <row r="3336" spans="5:6">
      <c r="E3336" s="17" t="s">
        <v>6947</v>
      </c>
      <c r="F3336" s="17" t="s">
        <v>6946</v>
      </c>
    </row>
    <row r="3337" spans="5:6">
      <c r="E3337" s="17" t="s">
        <v>6949</v>
      </c>
      <c r="F3337" s="17" t="s">
        <v>6948</v>
      </c>
    </row>
    <row r="3338" spans="5:6">
      <c r="E3338" s="17" t="s">
        <v>6951</v>
      </c>
      <c r="F3338" s="17" t="s">
        <v>6950</v>
      </c>
    </row>
    <row r="3339" spans="5:6">
      <c r="E3339" s="17" t="s">
        <v>6953</v>
      </c>
      <c r="F3339" s="17" t="s">
        <v>6952</v>
      </c>
    </row>
    <row r="3340" spans="5:6">
      <c r="E3340" s="17" t="s">
        <v>6955</v>
      </c>
      <c r="F3340" s="17" t="s">
        <v>6954</v>
      </c>
    </row>
    <row r="3341" spans="5:6">
      <c r="E3341" s="17" t="s">
        <v>6957</v>
      </c>
      <c r="F3341" s="17" t="s">
        <v>6956</v>
      </c>
    </row>
    <row r="3342" spans="5:6">
      <c r="E3342" s="17" t="s">
        <v>6959</v>
      </c>
      <c r="F3342" s="17" t="s">
        <v>6958</v>
      </c>
    </row>
    <row r="3343" spans="5:6">
      <c r="E3343" s="17" t="s">
        <v>6961</v>
      </c>
      <c r="F3343" s="17" t="s">
        <v>6960</v>
      </c>
    </row>
    <row r="3344" spans="5:6">
      <c r="E3344" s="17" t="s">
        <v>6963</v>
      </c>
      <c r="F3344" s="17" t="s">
        <v>6962</v>
      </c>
    </row>
    <row r="3345" spans="5:6">
      <c r="E3345" s="17" t="s">
        <v>6965</v>
      </c>
      <c r="F3345" s="17" t="s">
        <v>6964</v>
      </c>
    </row>
    <row r="3346" spans="5:6">
      <c r="E3346" s="17" t="s">
        <v>6967</v>
      </c>
      <c r="F3346" s="17" t="s">
        <v>6966</v>
      </c>
    </row>
    <row r="3347" spans="5:6">
      <c r="E3347" s="17" t="s">
        <v>6969</v>
      </c>
      <c r="F3347" s="17" t="s">
        <v>6968</v>
      </c>
    </row>
    <row r="3348" spans="5:6">
      <c r="E3348" s="17" t="s">
        <v>6971</v>
      </c>
      <c r="F3348" s="17" t="s">
        <v>6970</v>
      </c>
    </row>
    <row r="3349" spans="5:6">
      <c r="E3349" s="17" t="s">
        <v>6973</v>
      </c>
      <c r="F3349" s="17" t="s">
        <v>6972</v>
      </c>
    </row>
    <row r="3350" spans="5:6">
      <c r="E3350" s="17" t="s">
        <v>6975</v>
      </c>
      <c r="F3350" s="17" t="s">
        <v>6974</v>
      </c>
    </row>
    <row r="3351" spans="5:6">
      <c r="E3351" s="17" t="s">
        <v>6977</v>
      </c>
      <c r="F3351" s="17" t="s">
        <v>6976</v>
      </c>
    </row>
    <row r="3352" spans="5:6">
      <c r="E3352" s="17" t="s">
        <v>6979</v>
      </c>
      <c r="F3352" s="17" t="s">
        <v>6978</v>
      </c>
    </row>
    <row r="3353" spans="5:6">
      <c r="E3353" s="17" t="s">
        <v>6981</v>
      </c>
      <c r="F3353" s="17" t="s">
        <v>6980</v>
      </c>
    </row>
    <row r="3354" spans="5:6">
      <c r="E3354" s="17" t="s">
        <v>6983</v>
      </c>
      <c r="F3354" s="17" t="s">
        <v>6982</v>
      </c>
    </row>
    <row r="3355" spans="5:6">
      <c r="E3355" s="17" t="s">
        <v>6985</v>
      </c>
      <c r="F3355" s="17" t="s">
        <v>6984</v>
      </c>
    </row>
    <row r="3356" spans="5:6">
      <c r="E3356" s="17" t="s">
        <v>6987</v>
      </c>
      <c r="F3356" s="17" t="s">
        <v>6986</v>
      </c>
    </row>
    <row r="3357" spans="5:6">
      <c r="E3357" s="17" t="s">
        <v>6989</v>
      </c>
      <c r="F3357" s="17" t="s">
        <v>6988</v>
      </c>
    </row>
    <row r="3358" spans="5:6">
      <c r="E3358" s="17" t="s">
        <v>6991</v>
      </c>
      <c r="F3358" s="17" t="s">
        <v>6990</v>
      </c>
    </row>
    <row r="3359" spans="5:6">
      <c r="E3359" s="17" t="s">
        <v>6993</v>
      </c>
      <c r="F3359" s="17" t="s">
        <v>6992</v>
      </c>
    </row>
    <row r="3360" spans="5:6">
      <c r="E3360" s="17" t="s">
        <v>6995</v>
      </c>
      <c r="F3360" s="17" t="s">
        <v>6994</v>
      </c>
    </row>
    <row r="3361" spans="5:6">
      <c r="E3361" s="17" t="s">
        <v>6997</v>
      </c>
      <c r="F3361" s="17" t="s">
        <v>6996</v>
      </c>
    </row>
    <row r="3362" spans="5:6">
      <c r="E3362" s="17" t="s">
        <v>6999</v>
      </c>
      <c r="F3362" s="17" t="s">
        <v>6998</v>
      </c>
    </row>
    <row r="3363" spans="5:6">
      <c r="E3363" s="17" t="s">
        <v>7001</v>
      </c>
      <c r="F3363" s="17" t="s">
        <v>7000</v>
      </c>
    </row>
    <row r="3364" spans="5:6">
      <c r="E3364" s="17" t="s">
        <v>7003</v>
      </c>
      <c r="F3364" s="17" t="s">
        <v>7002</v>
      </c>
    </row>
    <row r="3365" spans="5:6">
      <c r="E3365" s="17" t="s">
        <v>7005</v>
      </c>
      <c r="F3365" s="17" t="s">
        <v>7004</v>
      </c>
    </row>
    <row r="3366" spans="5:6">
      <c r="E3366" s="17" t="s">
        <v>7007</v>
      </c>
      <c r="F3366" s="17" t="s">
        <v>7006</v>
      </c>
    </row>
    <row r="3367" spans="5:6">
      <c r="E3367" s="17" t="s">
        <v>7009</v>
      </c>
      <c r="F3367" s="17" t="s">
        <v>7008</v>
      </c>
    </row>
    <row r="3368" spans="5:6">
      <c r="E3368" s="17" t="s">
        <v>7011</v>
      </c>
      <c r="F3368" s="17" t="s">
        <v>7010</v>
      </c>
    </row>
    <row r="3369" spans="5:6">
      <c r="E3369" s="17" t="s">
        <v>7013</v>
      </c>
      <c r="F3369" s="17" t="s">
        <v>7012</v>
      </c>
    </row>
    <row r="3370" spans="5:6">
      <c r="E3370" s="17" t="s">
        <v>7015</v>
      </c>
      <c r="F3370" s="17" t="s">
        <v>7014</v>
      </c>
    </row>
    <row r="3371" spans="5:6">
      <c r="E3371" s="17" t="s">
        <v>7017</v>
      </c>
      <c r="F3371" s="17" t="s">
        <v>7016</v>
      </c>
    </row>
    <row r="3372" spans="5:6">
      <c r="E3372" s="17" t="s">
        <v>7019</v>
      </c>
      <c r="F3372" s="17" t="s">
        <v>7018</v>
      </c>
    </row>
    <row r="3373" spans="5:6">
      <c r="E3373" s="17" t="s">
        <v>7021</v>
      </c>
      <c r="F3373" s="17" t="s">
        <v>7020</v>
      </c>
    </row>
    <row r="3374" spans="5:6">
      <c r="E3374" s="17" t="s">
        <v>7023</v>
      </c>
      <c r="F3374" s="17" t="s">
        <v>7022</v>
      </c>
    </row>
    <row r="3375" spans="5:6">
      <c r="E3375" s="17" t="s">
        <v>7025</v>
      </c>
      <c r="F3375" s="17" t="s">
        <v>7024</v>
      </c>
    </row>
    <row r="3376" spans="5:6">
      <c r="E3376" s="17" t="s">
        <v>7027</v>
      </c>
      <c r="F3376" s="17" t="s">
        <v>7026</v>
      </c>
    </row>
    <row r="3377" spans="5:6">
      <c r="E3377" s="17" t="s">
        <v>7029</v>
      </c>
      <c r="F3377" s="17" t="s">
        <v>7028</v>
      </c>
    </row>
    <row r="3378" spans="5:6">
      <c r="E3378" s="17" t="s">
        <v>7031</v>
      </c>
      <c r="F3378" s="17" t="s">
        <v>7030</v>
      </c>
    </row>
    <row r="3379" spans="5:6">
      <c r="E3379" s="17" t="s">
        <v>7033</v>
      </c>
      <c r="F3379" s="17" t="s">
        <v>7032</v>
      </c>
    </row>
    <row r="3380" spans="5:6">
      <c r="E3380" s="17" t="s">
        <v>7035</v>
      </c>
      <c r="F3380" s="17" t="s">
        <v>7034</v>
      </c>
    </row>
    <row r="3381" spans="5:6">
      <c r="E3381" s="17" t="s">
        <v>7037</v>
      </c>
      <c r="F3381" s="17" t="s">
        <v>7036</v>
      </c>
    </row>
    <row r="3382" spans="5:6">
      <c r="E3382" s="17" t="s">
        <v>7039</v>
      </c>
      <c r="F3382" s="17" t="s">
        <v>7038</v>
      </c>
    </row>
    <row r="3383" spans="5:6">
      <c r="E3383" s="17" t="s">
        <v>7041</v>
      </c>
      <c r="F3383" s="17" t="s">
        <v>7040</v>
      </c>
    </row>
    <row r="3384" spans="5:6">
      <c r="E3384" s="17" t="s">
        <v>7043</v>
      </c>
      <c r="F3384" s="17" t="s">
        <v>7042</v>
      </c>
    </row>
    <row r="3385" spans="5:6">
      <c r="E3385" s="17" t="s">
        <v>7045</v>
      </c>
      <c r="F3385" s="17" t="s">
        <v>7044</v>
      </c>
    </row>
    <row r="3386" spans="5:6">
      <c r="E3386" s="17" t="s">
        <v>7047</v>
      </c>
      <c r="F3386" s="17" t="s">
        <v>7046</v>
      </c>
    </row>
    <row r="3387" spans="5:6">
      <c r="E3387" s="17" t="s">
        <v>7049</v>
      </c>
      <c r="F3387" s="17" t="s">
        <v>7048</v>
      </c>
    </row>
    <row r="3388" spans="5:6">
      <c r="E3388" s="17" t="s">
        <v>7051</v>
      </c>
      <c r="F3388" s="17" t="s">
        <v>7050</v>
      </c>
    </row>
    <row r="3389" spans="5:6">
      <c r="E3389" s="17" t="s">
        <v>7053</v>
      </c>
      <c r="F3389" s="17" t="s">
        <v>7052</v>
      </c>
    </row>
    <row r="3390" spans="5:6">
      <c r="E3390" s="17" t="s">
        <v>7055</v>
      </c>
      <c r="F3390" s="17" t="s">
        <v>7054</v>
      </c>
    </row>
    <row r="3391" spans="5:6">
      <c r="E3391" s="17" t="s">
        <v>7057</v>
      </c>
      <c r="F3391" s="17" t="s">
        <v>7056</v>
      </c>
    </row>
    <row r="3392" spans="5:6">
      <c r="E3392" s="17" t="s">
        <v>7059</v>
      </c>
      <c r="F3392" s="17" t="s">
        <v>7058</v>
      </c>
    </row>
    <row r="3393" spans="5:6">
      <c r="E3393" s="17" t="s">
        <v>7061</v>
      </c>
      <c r="F3393" s="17" t="s">
        <v>7060</v>
      </c>
    </row>
    <row r="3394" spans="5:6">
      <c r="E3394" s="17" t="s">
        <v>7063</v>
      </c>
      <c r="F3394" s="17" t="s">
        <v>7062</v>
      </c>
    </row>
    <row r="3395" spans="5:6">
      <c r="E3395" s="17" t="s">
        <v>7065</v>
      </c>
      <c r="F3395" s="17" t="s">
        <v>7064</v>
      </c>
    </row>
    <row r="3396" spans="5:6">
      <c r="E3396" s="17" t="s">
        <v>7067</v>
      </c>
      <c r="F3396" s="17" t="s">
        <v>7066</v>
      </c>
    </row>
    <row r="3397" spans="5:6">
      <c r="E3397" s="17" t="s">
        <v>7069</v>
      </c>
      <c r="F3397" s="17" t="s">
        <v>7068</v>
      </c>
    </row>
    <row r="3398" spans="5:6">
      <c r="E3398" s="17" t="s">
        <v>7071</v>
      </c>
      <c r="F3398" s="17" t="s">
        <v>7070</v>
      </c>
    </row>
    <row r="3399" spans="5:6">
      <c r="E3399" s="17" t="s">
        <v>7073</v>
      </c>
      <c r="F3399" s="17" t="s">
        <v>7072</v>
      </c>
    </row>
    <row r="3400" spans="5:6">
      <c r="E3400" s="17" t="s">
        <v>7075</v>
      </c>
      <c r="F3400" s="17" t="s">
        <v>7074</v>
      </c>
    </row>
    <row r="3401" spans="5:6">
      <c r="E3401" s="17" t="s">
        <v>7077</v>
      </c>
      <c r="F3401" s="17" t="s">
        <v>7076</v>
      </c>
    </row>
    <row r="3402" spans="5:6">
      <c r="E3402" s="17" t="s">
        <v>7079</v>
      </c>
      <c r="F3402" s="17" t="s">
        <v>7078</v>
      </c>
    </row>
    <row r="3403" spans="5:6">
      <c r="E3403" s="17" t="s">
        <v>7081</v>
      </c>
      <c r="F3403" s="17" t="s">
        <v>7080</v>
      </c>
    </row>
    <row r="3404" spans="5:6">
      <c r="E3404" s="17" t="s">
        <v>7083</v>
      </c>
      <c r="F3404" s="17" t="s">
        <v>7082</v>
      </c>
    </row>
    <row r="3405" spans="5:6">
      <c r="E3405" s="17" t="s">
        <v>7085</v>
      </c>
      <c r="F3405" s="17" t="s">
        <v>7084</v>
      </c>
    </row>
    <row r="3406" spans="5:6">
      <c r="E3406" s="17" t="s">
        <v>7087</v>
      </c>
      <c r="F3406" s="17" t="s">
        <v>7086</v>
      </c>
    </row>
    <row r="3407" spans="5:6">
      <c r="E3407" s="17" t="s">
        <v>7089</v>
      </c>
      <c r="F3407" s="17" t="s">
        <v>7088</v>
      </c>
    </row>
    <row r="3408" spans="5:6">
      <c r="E3408" s="17" t="s">
        <v>7091</v>
      </c>
      <c r="F3408" s="17" t="s">
        <v>7090</v>
      </c>
    </row>
    <row r="3409" spans="5:6">
      <c r="E3409" s="17" t="s">
        <v>7093</v>
      </c>
      <c r="F3409" s="17" t="s">
        <v>7092</v>
      </c>
    </row>
    <row r="3410" spans="5:6">
      <c r="E3410" s="17" t="s">
        <v>7095</v>
      </c>
      <c r="F3410" s="17" t="s">
        <v>7094</v>
      </c>
    </row>
    <row r="3411" spans="5:6">
      <c r="E3411" s="17" t="s">
        <v>7097</v>
      </c>
      <c r="F3411" s="17" t="s">
        <v>7096</v>
      </c>
    </row>
    <row r="3412" spans="5:6">
      <c r="E3412" s="17" t="s">
        <v>7099</v>
      </c>
      <c r="F3412" s="17" t="s">
        <v>7098</v>
      </c>
    </row>
    <row r="3413" spans="5:6">
      <c r="E3413" s="17" t="s">
        <v>7101</v>
      </c>
      <c r="F3413" s="17" t="s">
        <v>7100</v>
      </c>
    </row>
    <row r="3414" spans="5:6">
      <c r="E3414" s="17" t="s">
        <v>7103</v>
      </c>
      <c r="F3414" s="17" t="s">
        <v>7102</v>
      </c>
    </row>
    <row r="3415" spans="5:6">
      <c r="E3415" s="17" t="s">
        <v>7105</v>
      </c>
      <c r="F3415" s="17" t="s">
        <v>7104</v>
      </c>
    </row>
    <row r="3416" spans="5:6">
      <c r="E3416" s="17" t="s">
        <v>7107</v>
      </c>
      <c r="F3416" s="17" t="s">
        <v>7106</v>
      </c>
    </row>
    <row r="3417" spans="5:6">
      <c r="E3417" s="17" t="s">
        <v>7109</v>
      </c>
      <c r="F3417" s="17" t="s">
        <v>7108</v>
      </c>
    </row>
    <row r="3418" spans="5:6">
      <c r="E3418" s="17" t="s">
        <v>7111</v>
      </c>
      <c r="F3418" s="17" t="s">
        <v>7110</v>
      </c>
    </row>
    <row r="3419" spans="5:6">
      <c r="E3419" s="17" t="s">
        <v>7113</v>
      </c>
      <c r="F3419" s="17" t="s">
        <v>7112</v>
      </c>
    </row>
    <row r="3420" spans="5:6">
      <c r="E3420" s="17" t="s">
        <v>7115</v>
      </c>
      <c r="F3420" s="17" t="s">
        <v>7114</v>
      </c>
    </row>
    <row r="3421" spans="5:6">
      <c r="E3421" s="17" t="s">
        <v>7117</v>
      </c>
      <c r="F3421" s="17" t="s">
        <v>7116</v>
      </c>
    </row>
    <row r="3422" spans="5:6">
      <c r="E3422" s="17" t="s">
        <v>7119</v>
      </c>
      <c r="F3422" s="17" t="s">
        <v>7118</v>
      </c>
    </row>
    <row r="3423" spans="5:6">
      <c r="E3423" s="17" t="s">
        <v>7121</v>
      </c>
      <c r="F3423" s="17" t="s">
        <v>7120</v>
      </c>
    </row>
    <row r="3424" spans="5:6">
      <c r="E3424" s="17" t="s">
        <v>7123</v>
      </c>
      <c r="F3424" s="17" t="s">
        <v>7122</v>
      </c>
    </row>
    <row r="3425" spans="5:6">
      <c r="E3425" s="17" t="s">
        <v>7125</v>
      </c>
      <c r="F3425" s="17" t="s">
        <v>7124</v>
      </c>
    </row>
    <row r="3426" spans="5:6">
      <c r="E3426" s="17" t="s">
        <v>7127</v>
      </c>
      <c r="F3426" s="17" t="s">
        <v>7126</v>
      </c>
    </row>
    <row r="3427" spans="5:6">
      <c r="E3427" s="17" t="s">
        <v>7129</v>
      </c>
      <c r="F3427" s="17" t="s">
        <v>7128</v>
      </c>
    </row>
    <row r="3428" spans="5:6">
      <c r="E3428" s="17" t="s">
        <v>7131</v>
      </c>
      <c r="F3428" s="17" t="s">
        <v>7130</v>
      </c>
    </row>
    <row r="3429" spans="5:6">
      <c r="E3429" s="17" t="s">
        <v>7133</v>
      </c>
      <c r="F3429" s="17" t="s">
        <v>7132</v>
      </c>
    </row>
    <row r="3430" spans="5:6">
      <c r="E3430" s="17" t="s">
        <v>7135</v>
      </c>
      <c r="F3430" s="17" t="s">
        <v>7134</v>
      </c>
    </row>
    <row r="3431" spans="5:6">
      <c r="E3431" s="17" t="s">
        <v>7137</v>
      </c>
      <c r="F3431" s="17" t="s">
        <v>7136</v>
      </c>
    </row>
    <row r="3432" spans="5:6">
      <c r="E3432" s="17" t="s">
        <v>7139</v>
      </c>
      <c r="F3432" s="17" t="s">
        <v>7138</v>
      </c>
    </row>
    <row r="3433" spans="5:6">
      <c r="E3433" s="17" t="s">
        <v>7141</v>
      </c>
      <c r="F3433" s="17" t="s">
        <v>7140</v>
      </c>
    </row>
    <row r="3434" spans="5:6">
      <c r="E3434" s="17" t="s">
        <v>7143</v>
      </c>
      <c r="F3434" s="17" t="s">
        <v>7142</v>
      </c>
    </row>
    <row r="3435" spans="5:6">
      <c r="E3435" s="17" t="s">
        <v>7145</v>
      </c>
      <c r="F3435" s="17" t="s">
        <v>7144</v>
      </c>
    </row>
    <row r="3436" spans="5:6">
      <c r="E3436" s="17" t="s">
        <v>7147</v>
      </c>
      <c r="F3436" s="17" t="s">
        <v>7146</v>
      </c>
    </row>
    <row r="3437" spans="5:6">
      <c r="E3437" s="17" t="s">
        <v>7149</v>
      </c>
      <c r="F3437" s="17" t="s">
        <v>7148</v>
      </c>
    </row>
    <row r="3438" spans="5:6">
      <c r="E3438" s="17" t="s">
        <v>7151</v>
      </c>
      <c r="F3438" s="17" t="s">
        <v>7150</v>
      </c>
    </row>
    <row r="3439" spans="5:6">
      <c r="E3439" s="17" t="s">
        <v>7153</v>
      </c>
      <c r="F3439" s="17" t="s">
        <v>7152</v>
      </c>
    </row>
    <row r="3440" spans="5:6">
      <c r="E3440" s="17" t="s">
        <v>7155</v>
      </c>
      <c r="F3440" s="17" t="s">
        <v>7154</v>
      </c>
    </row>
    <row r="3441" spans="5:6">
      <c r="E3441" s="17" t="s">
        <v>7157</v>
      </c>
      <c r="F3441" s="17" t="s">
        <v>7156</v>
      </c>
    </row>
    <row r="3442" spans="5:6">
      <c r="E3442" s="17" t="s">
        <v>7159</v>
      </c>
      <c r="F3442" s="17" t="s">
        <v>7158</v>
      </c>
    </row>
    <row r="3443" spans="5:6">
      <c r="E3443" s="17" t="s">
        <v>7161</v>
      </c>
      <c r="F3443" s="17" t="s">
        <v>7160</v>
      </c>
    </row>
    <row r="3444" spans="5:6">
      <c r="E3444" s="17" t="s">
        <v>7163</v>
      </c>
      <c r="F3444" s="17" t="s">
        <v>7162</v>
      </c>
    </row>
    <row r="3445" spans="5:6">
      <c r="E3445" s="17" t="s">
        <v>7165</v>
      </c>
      <c r="F3445" s="17" t="s">
        <v>7164</v>
      </c>
    </row>
    <row r="3446" spans="5:6">
      <c r="E3446" s="17" t="s">
        <v>7167</v>
      </c>
      <c r="F3446" s="17" t="s">
        <v>7166</v>
      </c>
    </row>
    <row r="3447" spans="5:6">
      <c r="E3447" s="17" t="s">
        <v>7169</v>
      </c>
      <c r="F3447" s="17" t="s">
        <v>7168</v>
      </c>
    </row>
    <row r="3448" spans="5:6">
      <c r="E3448" s="17" t="s">
        <v>7171</v>
      </c>
      <c r="F3448" s="17" t="s">
        <v>7170</v>
      </c>
    </row>
    <row r="3449" spans="5:6">
      <c r="E3449" s="17" t="s">
        <v>7173</v>
      </c>
      <c r="F3449" s="17" t="s">
        <v>7172</v>
      </c>
    </row>
    <row r="3450" spans="5:6">
      <c r="E3450" s="17" t="s">
        <v>7175</v>
      </c>
      <c r="F3450" s="17" t="s">
        <v>7174</v>
      </c>
    </row>
    <row r="3451" spans="5:6">
      <c r="E3451" s="17" t="s">
        <v>7177</v>
      </c>
      <c r="F3451" s="17" t="s">
        <v>7176</v>
      </c>
    </row>
    <row r="3452" spans="5:6">
      <c r="E3452" s="17" t="s">
        <v>7179</v>
      </c>
      <c r="F3452" s="17" t="s">
        <v>7178</v>
      </c>
    </row>
    <row r="3453" spans="5:6">
      <c r="E3453" s="17" t="s">
        <v>7181</v>
      </c>
      <c r="F3453" s="17" t="s">
        <v>7180</v>
      </c>
    </row>
    <row r="3454" spans="5:6">
      <c r="E3454" s="17" t="s">
        <v>7183</v>
      </c>
      <c r="F3454" s="17" t="s">
        <v>7182</v>
      </c>
    </row>
    <row r="3455" spans="5:6">
      <c r="E3455" s="17" t="s">
        <v>7185</v>
      </c>
      <c r="F3455" s="17" t="s">
        <v>7184</v>
      </c>
    </row>
    <row r="3456" spans="5:6">
      <c r="E3456" s="17" t="s">
        <v>7187</v>
      </c>
      <c r="F3456" s="17" t="s">
        <v>7186</v>
      </c>
    </row>
    <row r="3457" spans="5:6">
      <c r="E3457" s="17" t="s">
        <v>7189</v>
      </c>
      <c r="F3457" s="17" t="s">
        <v>7188</v>
      </c>
    </row>
    <row r="3458" spans="5:6">
      <c r="E3458" s="17" t="s">
        <v>7191</v>
      </c>
      <c r="F3458" s="17" t="s">
        <v>7190</v>
      </c>
    </row>
    <row r="3459" spans="5:6">
      <c r="E3459" s="17" t="s">
        <v>7193</v>
      </c>
      <c r="F3459" s="17" t="s">
        <v>7192</v>
      </c>
    </row>
    <row r="3460" spans="5:6">
      <c r="E3460" s="17" t="s">
        <v>7195</v>
      </c>
      <c r="F3460" s="17" t="s">
        <v>7194</v>
      </c>
    </row>
    <row r="3461" spans="5:6">
      <c r="E3461" s="17" t="s">
        <v>7197</v>
      </c>
      <c r="F3461" s="17" t="s">
        <v>7196</v>
      </c>
    </row>
    <row r="3462" spans="5:6">
      <c r="E3462" s="17" t="s">
        <v>7199</v>
      </c>
      <c r="F3462" s="17" t="s">
        <v>7198</v>
      </c>
    </row>
    <row r="3463" spans="5:6">
      <c r="E3463" s="17" t="s">
        <v>7201</v>
      </c>
      <c r="F3463" s="17" t="s">
        <v>7200</v>
      </c>
    </row>
    <row r="3464" spans="5:6">
      <c r="E3464" s="17" t="s">
        <v>7203</v>
      </c>
      <c r="F3464" s="17" t="s">
        <v>7202</v>
      </c>
    </row>
    <row r="3465" spans="5:6">
      <c r="E3465" s="17" t="s">
        <v>7205</v>
      </c>
      <c r="F3465" s="17" t="s">
        <v>7204</v>
      </c>
    </row>
    <row r="3466" spans="5:6">
      <c r="E3466" s="17" t="s">
        <v>7207</v>
      </c>
      <c r="F3466" s="17" t="s">
        <v>7206</v>
      </c>
    </row>
    <row r="3467" spans="5:6">
      <c r="E3467" s="17" t="s">
        <v>7209</v>
      </c>
      <c r="F3467" s="17" t="s">
        <v>7208</v>
      </c>
    </row>
    <row r="3468" spans="5:6">
      <c r="E3468" s="17" t="s">
        <v>7211</v>
      </c>
      <c r="F3468" s="17" t="s">
        <v>7210</v>
      </c>
    </row>
    <row r="3469" spans="5:6">
      <c r="E3469" s="17" t="s">
        <v>7213</v>
      </c>
      <c r="F3469" s="17" t="s">
        <v>7212</v>
      </c>
    </row>
    <row r="3470" spans="5:6">
      <c r="E3470" s="17" t="s">
        <v>7215</v>
      </c>
      <c r="F3470" s="17" t="s">
        <v>7214</v>
      </c>
    </row>
    <row r="3471" spans="5:6">
      <c r="E3471" s="17" t="s">
        <v>7217</v>
      </c>
      <c r="F3471" s="17" t="s">
        <v>7216</v>
      </c>
    </row>
    <row r="3472" spans="5:6">
      <c r="E3472" s="17" t="s">
        <v>7219</v>
      </c>
      <c r="F3472" s="17" t="s">
        <v>7218</v>
      </c>
    </row>
    <row r="3473" spans="5:6">
      <c r="E3473" s="17" t="s">
        <v>7221</v>
      </c>
      <c r="F3473" s="17" t="s">
        <v>7220</v>
      </c>
    </row>
    <row r="3474" spans="5:6">
      <c r="E3474" s="17" t="s">
        <v>7223</v>
      </c>
      <c r="F3474" s="17" t="s">
        <v>7222</v>
      </c>
    </row>
    <row r="3475" spans="5:6">
      <c r="E3475" s="17" t="s">
        <v>7225</v>
      </c>
      <c r="F3475" s="17" t="s">
        <v>7224</v>
      </c>
    </row>
    <row r="3476" spans="5:6">
      <c r="E3476" s="17" t="s">
        <v>7227</v>
      </c>
      <c r="F3476" s="17" t="s">
        <v>7226</v>
      </c>
    </row>
    <row r="3477" spans="5:6">
      <c r="E3477" s="17" t="s">
        <v>7229</v>
      </c>
      <c r="F3477" s="17" t="s">
        <v>7228</v>
      </c>
    </row>
    <row r="3478" spans="5:6">
      <c r="E3478" s="17" t="s">
        <v>7231</v>
      </c>
      <c r="F3478" s="17" t="s">
        <v>7230</v>
      </c>
    </row>
    <row r="3479" spans="5:6">
      <c r="E3479" s="17" t="s">
        <v>7233</v>
      </c>
      <c r="F3479" s="17" t="s">
        <v>7232</v>
      </c>
    </row>
    <row r="3480" spans="5:6">
      <c r="E3480" s="17" t="s">
        <v>7235</v>
      </c>
      <c r="F3480" s="17" t="s">
        <v>7234</v>
      </c>
    </row>
    <row r="3481" spans="5:6">
      <c r="E3481" s="17" t="s">
        <v>7237</v>
      </c>
      <c r="F3481" s="17" t="s">
        <v>7236</v>
      </c>
    </row>
    <row r="3482" spans="5:6">
      <c r="E3482" s="17" t="s">
        <v>7239</v>
      </c>
      <c r="F3482" s="17" t="s">
        <v>7238</v>
      </c>
    </row>
    <row r="3483" spans="5:6">
      <c r="E3483" s="17" t="s">
        <v>7241</v>
      </c>
      <c r="F3483" s="17" t="s">
        <v>7240</v>
      </c>
    </row>
    <row r="3484" spans="5:6">
      <c r="E3484" s="17" t="s">
        <v>7243</v>
      </c>
      <c r="F3484" s="17" t="s">
        <v>7242</v>
      </c>
    </row>
    <row r="3485" spans="5:6">
      <c r="E3485" s="17" t="s">
        <v>7245</v>
      </c>
      <c r="F3485" s="17" t="s">
        <v>7244</v>
      </c>
    </row>
    <row r="3486" spans="5:6">
      <c r="E3486" s="17" t="s">
        <v>7247</v>
      </c>
      <c r="F3486" s="17" t="s">
        <v>7246</v>
      </c>
    </row>
    <row r="3487" spans="5:6">
      <c r="E3487" s="17" t="s">
        <v>7249</v>
      </c>
      <c r="F3487" s="17" t="s">
        <v>7248</v>
      </c>
    </row>
    <row r="3488" spans="5:6">
      <c r="E3488" s="17" t="s">
        <v>7251</v>
      </c>
      <c r="F3488" s="17" t="s">
        <v>7250</v>
      </c>
    </row>
    <row r="3489" spans="5:6">
      <c r="E3489" s="17" t="s">
        <v>7253</v>
      </c>
      <c r="F3489" s="17" t="s">
        <v>7252</v>
      </c>
    </row>
    <row r="3490" spans="5:6">
      <c r="E3490" s="17" t="s">
        <v>7255</v>
      </c>
      <c r="F3490" s="17" t="s">
        <v>7254</v>
      </c>
    </row>
    <row r="3491" spans="5:6">
      <c r="E3491" s="17" t="s">
        <v>7257</v>
      </c>
      <c r="F3491" s="17" t="s">
        <v>7256</v>
      </c>
    </row>
    <row r="3492" spans="5:6">
      <c r="E3492" s="17" t="s">
        <v>7259</v>
      </c>
      <c r="F3492" s="17" t="s">
        <v>7258</v>
      </c>
    </row>
    <row r="3493" spans="5:6">
      <c r="E3493" s="17" t="s">
        <v>7261</v>
      </c>
      <c r="F3493" s="17" t="s">
        <v>7260</v>
      </c>
    </row>
    <row r="3494" spans="5:6">
      <c r="E3494" s="17" t="s">
        <v>7263</v>
      </c>
      <c r="F3494" s="17" t="s">
        <v>7262</v>
      </c>
    </row>
    <row r="3495" spans="5:6">
      <c r="E3495" s="17" t="s">
        <v>7265</v>
      </c>
      <c r="F3495" s="17" t="s">
        <v>7264</v>
      </c>
    </row>
    <row r="3496" spans="5:6">
      <c r="E3496" s="17" t="s">
        <v>7267</v>
      </c>
      <c r="F3496" s="17" t="s">
        <v>7266</v>
      </c>
    </row>
    <row r="3497" spans="5:6">
      <c r="E3497" s="17" t="s">
        <v>7269</v>
      </c>
      <c r="F3497" s="17" t="s">
        <v>7268</v>
      </c>
    </row>
    <row r="3498" spans="5:6">
      <c r="E3498" s="17" t="s">
        <v>7271</v>
      </c>
      <c r="F3498" s="17" t="s">
        <v>7270</v>
      </c>
    </row>
    <row r="3499" spans="5:6">
      <c r="E3499" s="17" t="s">
        <v>7273</v>
      </c>
      <c r="F3499" s="17" t="s">
        <v>7272</v>
      </c>
    </row>
    <row r="3500" spans="5:6">
      <c r="E3500" s="17" t="s">
        <v>7275</v>
      </c>
      <c r="F3500" s="17" t="s">
        <v>7274</v>
      </c>
    </row>
    <row r="3501" spans="5:6">
      <c r="E3501" s="17" t="s">
        <v>7277</v>
      </c>
      <c r="F3501" s="17" t="s">
        <v>7276</v>
      </c>
    </row>
    <row r="3502" spans="5:6">
      <c r="E3502" s="17" t="s">
        <v>7279</v>
      </c>
      <c r="F3502" s="17" t="s">
        <v>7278</v>
      </c>
    </row>
    <row r="3503" spans="5:6">
      <c r="E3503" s="17" t="s">
        <v>7281</v>
      </c>
      <c r="F3503" s="17" t="s">
        <v>7280</v>
      </c>
    </row>
    <row r="3504" spans="5:6">
      <c r="E3504" s="17" t="s">
        <v>7283</v>
      </c>
      <c r="F3504" s="17" t="s">
        <v>7282</v>
      </c>
    </row>
    <row r="3505" spans="5:6">
      <c r="E3505" s="17" t="s">
        <v>7285</v>
      </c>
      <c r="F3505" s="17" t="s">
        <v>7284</v>
      </c>
    </row>
    <row r="3506" spans="5:6">
      <c r="E3506" s="17" t="s">
        <v>7287</v>
      </c>
      <c r="F3506" s="17" t="s">
        <v>7286</v>
      </c>
    </row>
    <row r="3507" spans="5:6">
      <c r="E3507" s="17" t="s">
        <v>7289</v>
      </c>
      <c r="F3507" s="17" t="s">
        <v>7288</v>
      </c>
    </row>
    <row r="3508" spans="5:6">
      <c r="E3508" s="17" t="s">
        <v>7291</v>
      </c>
      <c r="F3508" s="17" t="s">
        <v>7290</v>
      </c>
    </row>
    <row r="3509" spans="5:6">
      <c r="E3509" s="17" t="s">
        <v>7293</v>
      </c>
      <c r="F3509" s="17" t="s">
        <v>7292</v>
      </c>
    </row>
    <row r="3510" spans="5:6">
      <c r="E3510" s="17" t="s">
        <v>7295</v>
      </c>
      <c r="F3510" s="17" t="s">
        <v>7294</v>
      </c>
    </row>
    <row r="3511" spans="5:6">
      <c r="E3511" s="17" t="s">
        <v>7297</v>
      </c>
      <c r="F3511" s="17" t="s">
        <v>7296</v>
      </c>
    </row>
    <row r="3512" spans="5:6">
      <c r="E3512" s="17" t="s">
        <v>7299</v>
      </c>
      <c r="F3512" s="17" t="s">
        <v>7298</v>
      </c>
    </row>
    <row r="3513" spans="5:6">
      <c r="E3513" s="17" t="s">
        <v>7301</v>
      </c>
      <c r="F3513" s="17" t="s">
        <v>7300</v>
      </c>
    </row>
    <row r="3514" spans="5:6">
      <c r="E3514" s="17" t="s">
        <v>7303</v>
      </c>
      <c r="F3514" s="17" t="s">
        <v>7302</v>
      </c>
    </row>
    <row r="3515" spans="5:6">
      <c r="E3515" s="17" t="s">
        <v>7305</v>
      </c>
      <c r="F3515" s="17" t="s">
        <v>7304</v>
      </c>
    </row>
    <row r="3516" spans="5:6">
      <c r="E3516" s="17" t="s">
        <v>7307</v>
      </c>
      <c r="F3516" s="17" t="s">
        <v>7306</v>
      </c>
    </row>
    <row r="3517" spans="5:6">
      <c r="E3517" s="17" t="s">
        <v>7309</v>
      </c>
      <c r="F3517" s="17" t="s">
        <v>7308</v>
      </c>
    </row>
    <row r="3518" spans="5:6">
      <c r="E3518" s="17" t="s">
        <v>7311</v>
      </c>
      <c r="F3518" s="17" t="s">
        <v>7310</v>
      </c>
    </row>
    <row r="3519" spans="5:6">
      <c r="E3519" s="17" t="s">
        <v>7313</v>
      </c>
      <c r="F3519" s="17" t="s">
        <v>7312</v>
      </c>
    </row>
    <row r="3520" spans="5:6">
      <c r="E3520" s="17" t="s">
        <v>7315</v>
      </c>
      <c r="F3520" s="17" t="s">
        <v>7314</v>
      </c>
    </row>
    <row r="3521" spans="5:6">
      <c r="E3521" s="17" t="s">
        <v>7317</v>
      </c>
      <c r="F3521" s="17" t="s">
        <v>7316</v>
      </c>
    </row>
    <row r="3522" spans="5:6">
      <c r="E3522" s="17" t="s">
        <v>7319</v>
      </c>
      <c r="F3522" s="17" t="s">
        <v>7318</v>
      </c>
    </row>
    <row r="3523" spans="5:6">
      <c r="E3523" s="17" t="s">
        <v>7321</v>
      </c>
      <c r="F3523" s="17" t="s">
        <v>7320</v>
      </c>
    </row>
    <row r="3524" spans="5:6">
      <c r="E3524" s="17" t="s">
        <v>7323</v>
      </c>
      <c r="F3524" s="17" t="s">
        <v>7322</v>
      </c>
    </row>
    <row r="3525" spans="5:6">
      <c r="E3525" s="17" t="s">
        <v>7325</v>
      </c>
      <c r="F3525" s="17" t="s">
        <v>7324</v>
      </c>
    </row>
    <row r="3526" spans="5:6">
      <c r="E3526" s="17" t="s">
        <v>7327</v>
      </c>
      <c r="F3526" s="17" t="s">
        <v>7326</v>
      </c>
    </row>
    <row r="3527" spans="5:6">
      <c r="E3527" s="17" t="s">
        <v>7329</v>
      </c>
      <c r="F3527" s="17" t="s">
        <v>7328</v>
      </c>
    </row>
    <row r="3528" spans="5:6">
      <c r="E3528" s="17" t="s">
        <v>7331</v>
      </c>
      <c r="F3528" s="17" t="s">
        <v>7330</v>
      </c>
    </row>
    <row r="3529" spans="5:6">
      <c r="E3529" s="17" t="s">
        <v>7333</v>
      </c>
      <c r="F3529" s="17" t="s">
        <v>7332</v>
      </c>
    </row>
    <row r="3530" spans="5:6">
      <c r="E3530" s="17" t="s">
        <v>7335</v>
      </c>
      <c r="F3530" s="17" t="s">
        <v>7334</v>
      </c>
    </row>
    <row r="3531" spans="5:6">
      <c r="E3531" s="17" t="s">
        <v>7337</v>
      </c>
      <c r="F3531" s="17" t="s">
        <v>7336</v>
      </c>
    </row>
    <row r="3532" spans="5:6">
      <c r="E3532" s="17" t="s">
        <v>7339</v>
      </c>
      <c r="F3532" s="17" t="s">
        <v>7338</v>
      </c>
    </row>
    <row r="3533" spans="5:6">
      <c r="E3533" s="17" t="s">
        <v>7341</v>
      </c>
      <c r="F3533" s="17" t="s">
        <v>7340</v>
      </c>
    </row>
    <row r="3534" spans="5:6">
      <c r="E3534" s="17" t="s">
        <v>7343</v>
      </c>
      <c r="F3534" s="17" t="s">
        <v>7342</v>
      </c>
    </row>
    <row r="3535" spans="5:6">
      <c r="E3535" s="17" t="s">
        <v>7345</v>
      </c>
      <c r="F3535" s="17" t="s">
        <v>7344</v>
      </c>
    </row>
    <row r="3536" spans="5:6">
      <c r="E3536" s="17" t="s">
        <v>7347</v>
      </c>
      <c r="F3536" s="17" t="s">
        <v>7346</v>
      </c>
    </row>
    <row r="3537" spans="5:6">
      <c r="E3537" s="17" t="s">
        <v>7349</v>
      </c>
      <c r="F3537" s="17" t="s">
        <v>7348</v>
      </c>
    </row>
    <row r="3538" spans="5:6">
      <c r="E3538" s="17" t="s">
        <v>7351</v>
      </c>
      <c r="F3538" s="17" t="s">
        <v>7350</v>
      </c>
    </row>
    <row r="3539" spans="5:6">
      <c r="E3539" s="17" t="s">
        <v>7353</v>
      </c>
      <c r="F3539" s="17" t="s">
        <v>7352</v>
      </c>
    </row>
    <row r="3540" spans="5:6">
      <c r="E3540" s="17" t="s">
        <v>7355</v>
      </c>
      <c r="F3540" s="17" t="s">
        <v>7354</v>
      </c>
    </row>
    <row r="3541" spans="5:6">
      <c r="E3541" s="17" t="s">
        <v>7357</v>
      </c>
      <c r="F3541" s="17" t="s">
        <v>7356</v>
      </c>
    </row>
    <row r="3542" spans="5:6">
      <c r="E3542" s="17" t="s">
        <v>7359</v>
      </c>
      <c r="F3542" s="17" t="s">
        <v>7358</v>
      </c>
    </row>
    <row r="3543" spans="5:6">
      <c r="E3543" s="17" t="s">
        <v>7361</v>
      </c>
      <c r="F3543" s="17" t="s">
        <v>7360</v>
      </c>
    </row>
    <row r="3544" spans="5:6">
      <c r="E3544" s="17" t="s">
        <v>7363</v>
      </c>
      <c r="F3544" s="17" t="s">
        <v>7362</v>
      </c>
    </row>
    <row r="3545" spans="5:6">
      <c r="E3545" s="17" t="s">
        <v>7365</v>
      </c>
      <c r="F3545" s="17" t="s">
        <v>7364</v>
      </c>
    </row>
    <row r="3546" spans="5:6">
      <c r="E3546" s="17" t="s">
        <v>7367</v>
      </c>
      <c r="F3546" s="17" t="s">
        <v>7366</v>
      </c>
    </row>
    <row r="3547" spans="5:6">
      <c r="E3547" s="17" t="s">
        <v>7369</v>
      </c>
      <c r="F3547" s="17" t="s">
        <v>7368</v>
      </c>
    </row>
    <row r="3548" spans="5:6">
      <c r="E3548" s="17" t="s">
        <v>7371</v>
      </c>
      <c r="F3548" s="17" t="s">
        <v>7370</v>
      </c>
    </row>
    <row r="3549" spans="5:6">
      <c r="E3549" s="17" t="s">
        <v>7373</v>
      </c>
      <c r="F3549" s="17" t="s">
        <v>7372</v>
      </c>
    </row>
    <row r="3550" spans="5:6">
      <c r="E3550" s="17" t="s">
        <v>7375</v>
      </c>
      <c r="F3550" s="17" t="s">
        <v>7374</v>
      </c>
    </row>
    <row r="3551" spans="5:6">
      <c r="E3551" s="17" t="s">
        <v>7377</v>
      </c>
      <c r="F3551" s="17" t="s">
        <v>7376</v>
      </c>
    </row>
    <row r="3552" spans="5:6">
      <c r="E3552" s="17" t="s">
        <v>7379</v>
      </c>
      <c r="F3552" s="17" t="s">
        <v>7378</v>
      </c>
    </row>
    <row r="3553" spans="5:6">
      <c r="E3553" s="17" t="s">
        <v>7381</v>
      </c>
      <c r="F3553" s="17" t="s">
        <v>7380</v>
      </c>
    </row>
    <row r="3554" spans="5:6">
      <c r="E3554" s="17" t="s">
        <v>7383</v>
      </c>
      <c r="F3554" s="17" t="s">
        <v>7382</v>
      </c>
    </row>
    <row r="3555" spans="5:6">
      <c r="E3555" s="17" t="s">
        <v>7385</v>
      </c>
      <c r="F3555" s="17" t="s">
        <v>7384</v>
      </c>
    </row>
    <row r="3556" spans="5:6">
      <c r="E3556" s="17" t="s">
        <v>7387</v>
      </c>
      <c r="F3556" s="17" t="s">
        <v>7386</v>
      </c>
    </row>
    <row r="3557" spans="5:6">
      <c r="E3557" s="17" t="s">
        <v>7389</v>
      </c>
      <c r="F3557" s="17" t="s">
        <v>7388</v>
      </c>
    </row>
    <row r="3558" spans="5:6">
      <c r="E3558" s="17" t="s">
        <v>7391</v>
      </c>
      <c r="F3558" s="17" t="s">
        <v>7390</v>
      </c>
    </row>
    <row r="3559" spans="5:6">
      <c r="E3559" s="17" t="s">
        <v>7393</v>
      </c>
      <c r="F3559" s="17" t="s">
        <v>7392</v>
      </c>
    </row>
    <row r="3560" spans="5:6">
      <c r="E3560" s="17" t="s">
        <v>7395</v>
      </c>
      <c r="F3560" s="17" t="s">
        <v>7394</v>
      </c>
    </row>
    <row r="3561" spans="5:6">
      <c r="E3561" s="17" t="s">
        <v>7397</v>
      </c>
      <c r="F3561" s="17" t="s">
        <v>7396</v>
      </c>
    </row>
    <row r="3562" spans="5:6">
      <c r="E3562" s="17" t="s">
        <v>7399</v>
      </c>
      <c r="F3562" s="17" t="s">
        <v>7398</v>
      </c>
    </row>
    <row r="3563" spans="5:6">
      <c r="E3563" s="17" t="s">
        <v>7401</v>
      </c>
      <c r="F3563" s="17" t="s">
        <v>7400</v>
      </c>
    </row>
    <row r="3564" spans="5:6">
      <c r="E3564" s="17" t="s">
        <v>7403</v>
      </c>
      <c r="F3564" s="17" t="s">
        <v>7402</v>
      </c>
    </row>
    <row r="3565" spans="5:6">
      <c r="E3565" s="17" t="s">
        <v>7405</v>
      </c>
      <c r="F3565" s="17" t="s">
        <v>7404</v>
      </c>
    </row>
    <row r="3566" spans="5:6">
      <c r="E3566" s="17" t="s">
        <v>7407</v>
      </c>
      <c r="F3566" s="17" t="s">
        <v>7406</v>
      </c>
    </row>
    <row r="3567" spans="5:6">
      <c r="E3567" s="17" t="s">
        <v>7409</v>
      </c>
      <c r="F3567" s="17" t="s">
        <v>7408</v>
      </c>
    </row>
    <row r="3568" spans="5:6">
      <c r="E3568" s="17" t="s">
        <v>7411</v>
      </c>
      <c r="F3568" s="17" t="s">
        <v>7410</v>
      </c>
    </row>
    <row r="3569" spans="5:6">
      <c r="E3569" s="17" t="s">
        <v>7413</v>
      </c>
      <c r="F3569" s="17" t="s">
        <v>7412</v>
      </c>
    </row>
    <row r="3570" spans="5:6">
      <c r="E3570" s="17" t="s">
        <v>7415</v>
      </c>
      <c r="F3570" s="17" t="s">
        <v>7414</v>
      </c>
    </row>
    <row r="3571" spans="5:6">
      <c r="E3571" s="17" t="s">
        <v>7417</v>
      </c>
      <c r="F3571" s="17" t="s">
        <v>7416</v>
      </c>
    </row>
    <row r="3572" spans="5:6">
      <c r="E3572" s="17" t="s">
        <v>7419</v>
      </c>
      <c r="F3572" s="17" t="s">
        <v>7418</v>
      </c>
    </row>
    <row r="3573" spans="5:6">
      <c r="E3573" s="17" t="s">
        <v>7421</v>
      </c>
      <c r="F3573" s="17" t="s">
        <v>7420</v>
      </c>
    </row>
    <row r="3574" spans="5:6">
      <c r="E3574" s="17" t="s">
        <v>7423</v>
      </c>
      <c r="F3574" s="17" t="s">
        <v>7422</v>
      </c>
    </row>
    <row r="3575" spans="5:6">
      <c r="E3575" s="17" t="s">
        <v>7425</v>
      </c>
      <c r="F3575" s="17" t="s">
        <v>7424</v>
      </c>
    </row>
    <row r="3576" spans="5:6">
      <c r="E3576" s="17" t="s">
        <v>7427</v>
      </c>
      <c r="F3576" s="17" t="s">
        <v>7426</v>
      </c>
    </row>
    <row r="3577" spans="5:6">
      <c r="E3577" s="17" t="s">
        <v>7429</v>
      </c>
      <c r="F3577" s="17" t="s">
        <v>7428</v>
      </c>
    </row>
    <row r="3578" spans="5:6">
      <c r="E3578" s="17" t="s">
        <v>7431</v>
      </c>
      <c r="F3578" s="17" t="s">
        <v>7430</v>
      </c>
    </row>
    <row r="3579" spans="5:6">
      <c r="E3579" s="17" t="s">
        <v>7433</v>
      </c>
      <c r="F3579" s="17" t="s">
        <v>7432</v>
      </c>
    </row>
    <row r="3580" spans="5:6">
      <c r="E3580" s="17" t="s">
        <v>7435</v>
      </c>
      <c r="F3580" s="17" t="s">
        <v>7434</v>
      </c>
    </row>
    <row r="3581" spans="5:6">
      <c r="E3581" s="17" t="s">
        <v>7437</v>
      </c>
      <c r="F3581" s="17" t="s">
        <v>7436</v>
      </c>
    </row>
    <row r="3582" spans="5:6">
      <c r="E3582" s="17" t="s">
        <v>7439</v>
      </c>
      <c r="F3582" s="17" t="s">
        <v>7438</v>
      </c>
    </row>
    <row r="3583" spans="5:6">
      <c r="E3583" s="17" t="s">
        <v>7441</v>
      </c>
      <c r="F3583" s="17" t="s">
        <v>7440</v>
      </c>
    </row>
    <row r="3584" spans="5:6">
      <c r="E3584" s="17" t="s">
        <v>7443</v>
      </c>
      <c r="F3584" s="17" t="s">
        <v>7442</v>
      </c>
    </row>
    <row r="3585" spans="5:6">
      <c r="E3585" s="17" t="s">
        <v>7445</v>
      </c>
      <c r="F3585" s="17" t="s">
        <v>7444</v>
      </c>
    </row>
    <row r="3586" spans="5:6">
      <c r="E3586" s="17" t="s">
        <v>7447</v>
      </c>
      <c r="F3586" s="17" t="s">
        <v>7446</v>
      </c>
    </row>
    <row r="3587" spans="5:6">
      <c r="E3587" s="17" t="s">
        <v>7449</v>
      </c>
      <c r="F3587" s="17" t="s">
        <v>7448</v>
      </c>
    </row>
    <row r="3588" spans="5:6">
      <c r="E3588" s="17" t="s">
        <v>7451</v>
      </c>
      <c r="F3588" s="17" t="s">
        <v>7450</v>
      </c>
    </row>
    <row r="3589" spans="5:6">
      <c r="E3589" s="17" t="s">
        <v>7453</v>
      </c>
      <c r="F3589" s="17" t="s">
        <v>7452</v>
      </c>
    </row>
    <row r="3590" spans="5:6">
      <c r="E3590" s="17" t="s">
        <v>7455</v>
      </c>
      <c r="F3590" s="17" t="s">
        <v>7454</v>
      </c>
    </row>
    <row r="3591" spans="5:6">
      <c r="E3591" s="17" t="s">
        <v>7457</v>
      </c>
      <c r="F3591" s="17" t="s">
        <v>7456</v>
      </c>
    </row>
    <row r="3592" spans="5:6">
      <c r="E3592" s="17" t="s">
        <v>7459</v>
      </c>
      <c r="F3592" s="17" t="s">
        <v>7458</v>
      </c>
    </row>
    <row r="3593" spans="5:6">
      <c r="E3593" s="17" t="s">
        <v>7461</v>
      </c>
      <c r="F3593" s="17" t="s">
        <v>7460</v>
      </c>
    </row>
    <row r="3594" spans="5:6">
      <c r="E3594" s="17" t="s">
        <v>7463</v>
      </c>
      <c r="F3594" s="17" t="s">
        <v>7462</v>
      </c>
    </row>
    <row r="3595" spans="5:6">
      <c r="E3595" s="17" t="s">
        <v>7465</v>
      </c>
      <c r="F3595" s="17" t="s">
        <v>7464</v>
      </c>
    </row>
    <row r="3596" spans="5:6">
      <c r="E3596" s="17" t="s">
        <v>7467</v>
      </c>
      <c r="F3596" s="17" t="s">
        <v>7466</v>
      </c>
    </row>
    <row r="3597" spans="5:6">
      <c r="E3597" s="17" t="s">
        <v>7469</v>
      </c>
      <c r="F3597" s="17" t="s">
        <v>7468</v>
      </c>
    </row>
    <row r="3598" spans="5:6">
      <c r="E3598" s="17" t="s">
        <v>7471</v>
      </c>
      <c r="F3598" s="17" t="s">
        <v>7470</v>
      </c>
    </row>
    <row r="3599" spans="5:6">
      <c r="E3599" s="17" t="s">
        <v>7473</v>
      </c>
      <c r="F3599" s="17" t="s">
        <v>7472</v>
      </c>
    </row>
    <row r="3600" spans="5:6">
      <c r="E3600" s="17" t="s">
        <v>7475</v>
      </c>
      <c r="F3600" s="17" t="s">
        <v>7474</v>
      </c>
    </row>
    <row r="3601" spans="5:6">
      <c r="E3601" s="17" t="s">
        <v>7477</v>
      </c>
      <c r="F3601" s="17" t="s">
        <v>7476</v>
      </c>
    </row>
    <row r="3602" spans="5:6">
      <c r="E3602" s="17" t="s">
        <v>7479</v>
      </c>
      <c r="F3602" s="17" t="s">
        <v>7478</v>
      </c>
    </row>
    <row r="3603" spans="5:6">
      <c r="E3603" s="17" t="s">
        <v>7481</v>
      </c>
      <c r="F3603" s="17" t="s">
        <v>7480</v>
      </c>
    </row>
    <row r="3604" spans="5:6">
      <c r="E3604" s="17" t="s">
        <v>7483</v>
      </c>
      <c r="F3604" s="17" t="s">
        <v>7482</v>
      </c>
    </row>
    <row r="3605" spans="5:6">
      <c r="E3605" s="17" t="s">
        <v>7485</v>
      </c>
      <c r="F3605" s="17" t="s">
        <v>7484</v>
      </c>
    </row>
    <row r="3606" spans="5:6">
      <c r="E3606" s="17" t="s">
        <v>7487</v>
      </c>
      <c r="F3606" s="17" t="s">
        <v>7486</v>
      </c>
    </row>
    <row r="3607" spans="5:6">
      <c r="E3607" s="17" t="s">
        <v>7489</v>
      </c>
      <c r="F3607" s="17" t="s">
        <v>7488</v>
      </c>
    </row>
    <row r="3608" spans="5:6">
      <c r="E3608" s="17" t="s">
        <v>7491</v>
      </c>
      <c r="F3608" s="17" t="s">
        <v>7490</v>
      </c>
    </row>
    <row r="3609" spans="5:6">
      <c r="E3609" s="17" t="s">
        <v>7493</v>
      </c>
      <c r="F3609" s="17" t="s">
        <v>7492</v>
      </c>
    </row>
    <row r="3610" spans="5:6">
      <c r="E3610" s="17" t="s">
        <v>7495</v>
      </c>
      <c r="F3610" s="17" t="s">
        <v>7494</v>
      </c>
    </row>
    <row r="3611" spans="5:6">
      <c r="E3611" s="17" t="s">
        <v>7497</v>
      </c>
      <c r="F3611" s="17" t="s">
        <v>7496</v>
      </c>
    </row>
    <row r="3612" spans="5:6">
      <c r="E3612" s="17" t="s">
        <v>7499</v>
      </c>
      <c r="F3612" s="17" t="s">
        <v>7498</v>
      </c>
    </row>
    <row r="3613" spans="5:6">
      <c r="E3613" s="17" t="s">
        <v>7501</v>
      </c>
      <c r="F3613" s="17" t="s">
        <v>7500</v>
      </c>
    </row>
    <row r="3614" spans="5:6">
      <c r="E3614" s="17" t="s">
        <v>7503</v>
      </c>
      <c r="F3614" s="17" t="s">
        <v>7502</v>
      </c>
    </row>
    <row r="3615" spans="5:6">
      <c r="E3615" s="17" t="s">
        <v>7505</v>
      </c>
      <c r="F3615" s="17" t="s">
        <v>7504</v>
      </c>
    </row>
    <row r="3616" spans="5:6">
      <c r="E3616" s="17" t="s">
        <v>7507</v>
      </c>
      <c r="F3616" s="17" t="s">
        <v>7506</v>
      </c>
    </row>
    <row r="3617" spans="5:6">
      <c r="E3617" s="17" t="s">
        <v>7509</v>
      </c>
      <c r="F3617" s="17" t="s">
        <v>7508</v>
      </c>
    </row>
    <row r="3618" spans="5:6">
      <c r="E3618" s="17" t="s">
        <v>7511</v>
      </c>
      <c r="F3618" s="17" t="s">
        <v>7510</v>
      </c>
    </row>
    <row r="3619" spans="5:6">
      <c r="E3619" s="17" t="s">
        <v>7513</v>
      </c>
      <c r="F3619" s="17" t="s">
        <v>7512</v>
      </c>
    </row>
    <row r="3620" spans="5:6">
      <c r="E3620" s="17" t="s">
        <v>7515</v>
      </c>
      <c r="F3620" s="17" t="s">
        <v>7514</v>
      </c>
    </row>
    <row r="3621" spans="5:6">
      <c r="E3621" s="17" t="s">
        <v>7517</v>
      </c>
      <c r="F3621" s="17" t="s">
        <v>7516</v>
      </c>
    </row>
    <row r="3622" spans="5:6">
      <c r="E3622" s="17" t="s">
        <v>7519</v>
      </c>
      <c r="F3622" s="17" t="s">
        <v>7518</v>
      </c>
    </row>
    <row r="3623" spans="5:6">
      <c r="E3623" s="17" t="s">
        <v>7521</v>
      </c>
      <c r="F3623" s="17" t="s">
        <v>7520</v>
      </c>
    </row>
    <row r="3624" spans="5:6">
      <c r="E3624" s="17" t="s">
        <v>7523</v>
      </c>
      <c r="F3624" s="17" t="s">
        <v>7522</v>
      </c>
    </row>
    <row r="3625" spans="5:6">
      <c r="E3625" s="17" t="s">
        <v>7525</v>
      </c>
      <c r="F3625" s="17" t="s">
        <v>7524</v>
      </c>
    </row>
    <row r="3626" spans="5:6">
      <c r="E3626" s="17" t="s">
        <v>7527</v>
      </c>
      <c r="F3626" s="17" t="s">
        <v>7526</v>
      </c>
    </row>
    <row r="3627" spans="5:6">
      <c r="E3627" s="17" t="s">
        <v>7529</v>
      </c>
      <c r="F3627" s="17" t="s">
        <v>7528</v>
      </c>
    </row>
    <row r="3628" spans="5:6">
      <c r="E3628" s="17" t="s">
        <v>7531</v>
      </c>
      <c r="F3628" s="17" t="s">
        <v>7530</v>
      </c>
    </row>
    <row r="3629" spans="5:6">
      <c r="E3629" s="17" t="s">
        <v>7533</v>
      </c>
      <c r="F3629" s="17" t="s">
        <v>7532</v>
      </c>
    </row>
    <row r="3630" spans="5:6">
      <c r="E3630" s="17" t="s">
        <v>7535</v>
      </c>
      <c r="F3630" s="17" t="s">
        <v>7534</v>
      </c>
    </row>
    <row r="3631" spans="5:6">
      <c r="E3631" s="17" t="s">
        <v>7537</v>
      </c>
      <c r="F3631" s="17" t="s">
        <v>7536</v>
      </c>
    </row>
    <row r="3632" spans="5:6">
      <c r="E3632" s="17" t="s">
        <v>7539</v>
      </c>
      <c r="F3632" s="17" t="s">
        <v>7538</v>
      </c>
    </row>
    <row r="3633" spans="5:6">
      <c r="E3633" s="17" t="s">
        <v>7541</v>
      </c>
      <c r="F3633" s="17" t="s">
        <v>7540</v>
      </c>
    </row>
    <row r="3634" spans="5:6">
      <c r="E3634" s="17" t="s">
        <v>7543</v>
      </c>
      <c r="F3634" s="17" t="s">
        <v>7542</v>
      </c>
    </row>
    <row r="3635" spans="5:6">
      <c r="E3635" s="17" t="s">
        <v>7545</v>
      </c>
      <c r="F3635" s="17" t="s">
        <v>7544</v>
      </c>
    </row>
    <row r="3636" spans="5:6">
      <c r="E3636" s="17" t="s">
        <v>7547</v>
      </c>
      <c r="F3636" s="17" t="s">
        <v>7546</v>
      </c>
    </row>
    <row r="3637" spans="5:6">
      <c r="E3637" s="17" t="s">
        <v>7549</v>
      </c>
      <c r="F3637" s="17" t="s">
        <v>7548</v>
      </c>
    </row>
    <row r="3638" spans="5:6">
      <c r="E3638" s="17" t="s">
        <v>7551</v>
      </c>
      <c r="F3638" s="17" t="s">
        <v>7550</v>
      </c>
    </row>
    <row r="3639" spans="5:6">
      <c r="E3639" s="17" t="s">
        <v>7553</v>
      </c>
      <c r="F3639" s="17" t="s">
        <v>7552</v>
      </c>
    </row>
    <row r="3640" spans="5:6">
      <c r="E3640" s="17" t="s">
        <v>7555</v>
      </c>
      <c r="F3640" s="17" t="s">
        <v>7554</v>
      </c>
    </row>
    <row r="3641" spans="5:6">
      <c r="E3641" s="17" t="s">
        <v>7557</v>
      </c>
      <c r="F3641" s="17" t="s">
        <v>7556</v>
      </c>
    </row>
    <row r="3642" spans="5:6">
      <c r="E3642" s="17" t="s">
        <v>7559</v>
      </c>
      <c r="F3642" s="17" t="s">
        <v>7558</v>
      </c>
    </row>
    <row r="3643" spans="5:6">
      <c r="E3643" s="17" t="s">
        <v>7561</v>
      </c>
      <c r="F3643" s="17" t="s">
        <v>7560</v>
      </c>
    </row>
    <row r="3644" spans="5:6">
      <c r="E3644" s="17" t="s">
        <v>7563</v>
      </c>
      <c r="F3644" s="17" t="s">
        <v>7562</v>
      </c>
    </row>
    <row r="3645" spans="5:6">
      <c r="E3645" s="17" t="s">
        <v>7565</v>
      </c>
      <c r="F3645" s="17" t="s">
        <v>7564</v>
      </c>
    </row>
    <row r="3646" spans="5:6">
      <c r="E3646" s="17" t="s">
        <v>7567</v>
      </c>
      <c r="F3646" s="17" t="s">
        <v>7566</v>
      </c>
    </row>
    <row r="3647" spans="5:6">
      <c r="E3647" s="17" t="s">
        <v>7569</v>
      </c>
      <c r="F3647" s="17" t="s">
        <v>7568</v>
      </c>
    </row>
    <row r="3648" spans="5:6">
      <c r="E3648" s="17" t="s">
        <v>7571</v>
      </c>
      <c r="F3648" s="17" t="s">
        <v>7570</v>
      </c>
    </row>
    <row r="3649" spans="5:6">
      <c r="E3649" s="17" t="s">
        <v>7573</v>
      </c>
      <c r="F3649" s="17" t="s">
        <v>7572</v>
      </c>
    </row>
    <row r="3650" spans="5:6">
      <c r="E3650" s="17" t="s">
        <v>7575</v>
      </c>
      <c r="F3650" s="17" t="s">
        <v>7574</v>
      </c>
    </row>
    <row r="3651" spans="5:6">
      <c r="E3651" s="17" t="s">
        <v>7577</v>
      </c>
      <c r="F3651" s="17" t="s">
        <v>7576</v>
      </c>
    </row>
    <row r="3652" spans="5:6">
      <c r="E3652" s="17" t="s">
        <v>7579</v>
      </c>
      <c r="F3652" s="17" t="s">
        <v>7578</v>
      </c>
    </row>
    <row r="3653" spans="5:6">
      <c r="E3653" s="17" t="s">
        <v>7581</v>
      </c>
      <c r="F3653" s="17" t="s">
        <v>7580</v>
      </c>
    </row>
    <row r="3654" spans="5:6">
      <c r="E3654" s="17" t="s">
        <v>7583</v>
      </c>
      <c r="F3654" s="17" t="s">
        <v>7582</v>
      </c>
    </row>
    <row r="3655" spans="5:6">
      <c r="E3655" s="17" t="s">
        <v>7585</v>
      </c>
      <c r="F3655" s="17" t="s">
        <v>7584</v>
      </c>
    </row>
    <row r="3656" spans="5:6">
      <c r="E3656" s="17" t="s">
        <v>7587</v>
      </c>
      <c r="F3656" s="17" t="s">
        <v>7586</v>
      </c>
    </row>
    <row r="3657" spans="5:6">
      <c r="E3657" s="17" t="s">
        <v>7589</v>
      </c>
      <c r="F3657" s="17" t="s">
        <v>7588</v>
      </c>
    </row>
    <row r="3658" spans="5:6">
      <c r="E3658" s="17" t="s">
        <v>7591</v>
      </c>
      <c r="F3658" s="17" t="s">
        <v>7590</v>
      </c>
    </row>
    <row r="3659" spans="5:6">
      <c r="E3659" s="17" t="s">
        <v>7593</v>
      </c>
      <c r="F3659" s="17" t="s">
        <v>7592</v>
      </c>
    </row>
    <row r="3660" spans="5:6">
      <c r="E3660" s="17" t="s">
        <v>7595</v>
      </c>
      <c r="F3660" s="17" t="s">
        <v>7594</v>
      </c>
    </row>
    <row r="3661" spans="5:6">
      <c r="E3661" s="17" t="s">
        <v>7597</v>
      </c>
      <c r="F3661" s="17" t="s">
        <v>7596</v>
      </c>
    </row>
    <row r="3662" spans="5:6">
      <c r="E3662" s="17" t="s">
        <v>7599</v>
      </c>
      <c r="F3662" s="17" t="s">
        <v>7598</v>
      </c>
    </row>
    <row r="3663" spans="5:6">
      <c r="E3663" s="17" t="s">
        <v>7601</v>
      </c>
      <c r="F3663" s="17" t="s">
        <v>7600</v>
      </c>
    </row>
    <row r="3664" spans="5:6">
      <c r="E3664" s="17" t="s">
        <v>7603</v>
      </c>
      <c r="F3664" s="17" t="s">
        <v>7602</v>
      </c>
    </row>
    <row r="3665" spans="5:6">
      <c r="E3665" s="17" t="s">
        <v>7605</v>
      </c>
      <c r="F3665" s="17" t="s">
        <v>7604</v>
      </c>
    </row>
    <row r="3666" spans="5:6">
      <c r="E3666" s="17" t="s">
        <v>7607</v>
      </c>
      <c r="F3666" s="17" t="s">
        <v>7606</v>
      </c>
    </row>
    <row r="3667" spans="5:6">
      <c r="E3667" s="17" t="s">
        <v>7609</v>
      </c>
      <c r="F3667" s="17" t="s">
        <v>7608</v>
      </c>
    </row>
    <row r="3668" spans="5:6">
      <c r="E3668" s="17" t="s">
        <v>7611</v>
      </c>
      <c r="F3668" s="17" t="s">
        <v>7610</v>
      </c>
    </row>
    <row r="3669" spans="5:6">
      <c r="E3669" s="17" t="s">
        <v>7613</v>
      </c>
      <c r="F3669" s="17" t="s">
        <v>7612</v>
      </c>
    </row>
    <row r="3670" spans="5:6">
      <c r="E3670" s="17" t="s">
        <v>7615</v>
      </c>
      <c r="F3670" s="17" t="s">
        <v>7614</v>
      </c>
    </row>
    <row r="3671" spans="5:6">
      <c r="E3671" s="17" t="s">
        <v>7617</v>
      </c>
      <c r="F3671" s="17" t="s">
        <v>7616</v>
      </c>
    </row>
    <row r="3672" spans="5:6">
      <c r="E3672" s="17" t="s">
        <v>7619</v>
      </c>
      <c r="F3672" s="17" t="s">
        <v>7618</v>
      </c>
    </row>
    <row r="3673" spans="5:6">
      <c r="E3673" s="17" t="s">
        <v>7621</v>
      </c>
      <c r="F3673" s="17" t="s">
        <v>7620</v>
      </c>
    </row>
    <row r="3674" spans="5:6">
      <c r="E3674" s="17" t="s">
        <v>7623</v>
      </c>
      <c r="F3674" s="17" t="s">
        <v>7622</v>
      </c>
    </row>
    <row r="3675" spans="5:6">
      <c r="E3675" s="17" t="s">
        <v>7625</v>
      </c>
      <c r="F3675" s="17" t="s">
        <v>7624</v>
      </c>
    </row>
    <row r="3676" spans="5:6">
      <c r="E3676" s="17" t="s">
        <v>7627</v>
      </c>
      <c r="F3676" s="17" t="s">
        <v>7626</v>
      </c>
    </row>
    <row r="3677" spans="5:6">
      <c r="E3677" s="17" t="s">
        <v>7629</v>
      </c>
      <c r="F3677" s="17" t="s">
        <v>7628</v>
      </c>
    </row>
    <row r="3678" spans="5:6">
      <c r="E3678" s="17" t="s">
        <v>7631</v>
      </c>
      <c r="F3678" s="17" t="s">
        <v>7630</v>
      </c>
    </row>
    <row r="3679" spans="5:6">
      <c r="E3679" s="17" t="s">
        <v>7633</v>
      </c>
      <c r="F3679" s="17" t="s">
        <v>7632</v>
      </c>
    </row>
    <row r="3680" spans="5:6">
      <c r="E3680" s="17" t="s">
        <v>7635</v>
      </c>
      <c r="F3680" s="17" t="s">
        <v>7634</v>
      </c>
    </row>
    <row r="3681" spans="5:6">
      <c r="E3681" s="17" t="s">
        <v>7637</v>
      </c>
      <c r="F3681" s="17" t="s">
        <v>7636</v>
      </c>
    </row>
    <row r="3682" spans="5:6">
      <c r="E3682" s="17" t="s">
        <v>7639</v>
      </c>
      <c r="F3682" s="17" t="s">
        <v>7638</v>
      </c>
    </row>
    <row r="3683" spans="5:6">
      <c r="E3683" s="17" t="s">
        <v>7641</v>
      </c>
      <c r="F3683" s="17" t="s">
        <v>7640</v>
      </c>
    </row>
    <row r="3684" spans="5:6">
      <c r="E3684" s="17" t="s">
        <v>7643</v>
      </c>
      <c r="F3684" s="17" t="s">
        <v>7642</v>
      </c>
    </row>
    <row r="3685" spans="5:6">
      <c r="E3685" s="17" t="s">
        <v>7645</v>
      </c>
      <c r="F3685" s="17" t="s">
        <v>7644</v>
      </c>
    </row>
    <row r="3686" spans="5:6">
      <c r="E3686" s="17" t="s">
        <v>7647</v>
      </c>
      <c r="F3686" s="17" t="s">
        <v>7646</v>
      </c>
    </row>
    <row r="3687" spans="5:6">
      <c r="E3687" s="17" t="s">
        <v>7649</v>
      </c>
      <c r="F3687" s="17" t="s">
        <v>7648</v>
      </c>
    </row>
    <row r="3688" spans="5:6">
      <c r="E3688" s="17" t="s">
        <v>7651</v>
      </c>
      <c r="F3688" s="17" t="s">
        <v>7650</v>
      </c>
    </row>
    <row r="3689" spans="5:6">
      <c r="E3689" s="17" t="s">
        <v>7653</v>
      </c>
      <c r="F3689" s="17" t="s">
        <v>7652</v>
      </c>
    </row>
    <row r="3690" spans="5:6">
      <c r="E3690" s="17" t="s">
        <v>7655</v>
      </c>
      <c r="F3690" s="17" t="s">
        <v>7654</v>
      </c>
    </row>
    <row r="3691" spans="5:6">
      <c r="E3691" s="17" t="s">
        <v>7657</v>
      </c>
      <c r="F3691" s="17" t="s">
        <v>7656</v>
      </c>
    </row>
    <row r="3692" spans="5:6">
      <c r="E3692" s="17" t="s">
        <v>7659</v>
      </c>
      <c r="F3692" s="17" t="s">
        <v>7658</v>
      </c>
    </row>
    <row r="3693" spans="5:6">
      <c r="E3693" s="17" t="s">
        <v>7661</v>
      </c>
      <c r="F3693" s="17" t="s">
        <v>7660</v>
      </c>
    </row>
    <row r="3694" spans="5:6">
      <c r="E3694" s="17" t="s">
        <v>7663</v>
      </c>
      <c r="F3694" s="17" t="s">
        <v>7662</v>
      </c>
    </row>
    <row r="3695" spans="5:6">
      <c r="E3695" s="17" t="s">
        <v>7665</v>
      </c>
      <c r="F3695" s="17" t="s">
        <v>7664</v>
      </c>
    </row>
    <row r="3696" spans="5:6">
      <c r="E3696" s="17" t="s">
        <v>7667</v>
      </c>
      <c r="F3696" s="17" t="s">
        <v>7666</v>
      </c>
    </row>
    <row r="3697" spans="5:6">
      <c r="E3697" s="17" t="s">
        <v>7669</v>
      </c>
      <c r="F3697" s="17" t="s">
        <v>7668</v>
      </c>
    </row>
    <row r="3698" spans="5:6">
      <c r="E3698" s="17" t="s">
        <v>7671</v>
      </c>
      <c r="F3698" s="17" t="s">
        <v>7670</v>
      </c>
    </row>
    <row r="3699" spans="5:6">
      <c r="E3699" s="17" t="s">
        <v>7673</v>
      </c>
      <c r="F3699" s="17" t="s">
        <v>7672</v>
      </c>
    </row>
    <row r="3700" spans="5:6">
      <c r="E3700" s="17" t="s">
        <v>7675</v>
      </c>
      <c r="F3700" s="17" t="s">
        <v>7674</v>
      </c>
    </row>
    <row r="3701" spans="5:6">
      <c r="E3701" s="17" t="s">
        <v>7677</v>
      </c>
      <c r="F3701" s="17" t="s">
        <v>7676</v>
      </c>
    </row>
    <row r="3702" spans="5:6">
      <c r="E3702" s="17" t="s">
        <v>7679</v>
      </c>
      <c r="F3702" s="17" t="s">
        <v>7678</v>
      </c>
    </row>
    <row r="3703" spans="5:6">
      <c r="E3703" s="17" t="s">
        <v>7681</v>
      </c>
      <c r="F3703" s="17" t="s">
        <v>7680</v>
      </c>
    </row>
    <row r="3704" spans="5:6">
      <c r="E3704" s="17" t="s">
        <v>7683</v>
      </c>
      <c r="F3704" s="17" t="s">
        <v>7682</v>
      </c>
    </row>
    <row r="3705" spans="5:6">
      <c r="E3705" s="17" t="s">
        <v>7685</v>
      </c>
      <c r="F3705" s="17" t="s">
        <v>7684</v>
      </c>
    </row>
    <row r="3706" spans="5:6">
      <c r="E3706" s="17" t="s">
        <v>7687</v>
      </c>
      <c r="F3706" s="17" t="s">
        <v>7686</v>
      </c>
    </row>
    <row r="3707" spans="5:6">
      <c r="E3707" s="17" t="s">
        <v>7689</v>
      </c>
      <c r="F3707" s="17" t="s">
        <v>7688</v>
      </c>
    </row>
    <row r="3708" spans="5:6">
      <c r="E3708" s="17" t="s">
        <v>7691</v>
      </c>
      <c r="F3708" s="17" t="s">
        <v>7690</v>
      </c>
    </row>
    <row r="3709" spans="5:6">
      <c r="E3709" s="17" t="s">
        <v>7693</v>
      </c>
      <c r="F3709" s="17" t="s">
        <v>7692</v>
      </c>
    </row>
    <row r="3710" spans="5:6">
      <c r="E3710" s="17" t="s">
        <v>7695</v>
      </c>
      <c r="F3710" s="17" t="s">
        <v>7694</v>
      </c>
    </row>
    <row r="3711" spans="5:6">
      <c r="E3711" s="17" t="s">
        <v>7697</v>
      </c>
      <c r="F3711" s="17" t="s">
        <v>7696</v>
      </c>
    </row>
    <row r="3712" spans="5:6">
      <c r="E3712" s="17" t="s">
        <v>7699</v>
      </c>
      <c r="F3712" s="17" t="s">
        <v>7698</v>
      </c>
    </row>
    <row r="3713" spans="5:6">
      <c r="E3713" s="17" t="s">
        <v>7701</v>
      </c>
      <c r="F3713" s="17" t="s">
        <v>7700</v>
      </c>
    </row>
    <row r="3714" spans="5:6">
      <c r="E3714" s="17" t="s">
        <v>7703</v>
      </c>
      <c r="F3714" s="17" t="s">
        <v>7702</v>
      </c>
    </row>
    <row r="3715" spans="5:6">
      <c r="E3715" s="17" t="s">
        <v>7705</v>
      </c>
      <c r="F3715" s="17" t="s">
        <v>7704</v>
      </c>
    </row>
    <row r="3716" spans="5:6">
      <c r="E3716" s="17" t="s">
        <v>7707</v>
      </c>
      <c r="F3716" s="17" t="s">
        <v>7706</v>
      </c>
    </row>
    <row r="3717" spans="5:6">
      <c r="E3717" s="17" t="s">
        <v>7709</v>
      </c>
      <c r="F3717" s="17" t="s">
        <v>7708</v>
      </c>
    </row>
    <row r="3718" spans="5:6">
      <c r="E3718" s="17" t="s">
        <v>7711</v>
      </c>
      <c r="F3718" s="17" t="s">
        <v>7710</v>
      </c>
    </row>
    <row r="3719" spans="5:6">
      <c r="E3719" s="17" t="s">
        <v>7713</v>
      </c>
      <c r="F3719" s="17" t="s">
        <v>7712</v>
      </c>
    </row>
    <row r="3720" spans="5:6">
      <c r="E3720" s="17" t="s">
        <v>7715</v>
      </c>
      <c r="F3720" s="17" t="s">
        <v>7714</v>
      </c>
    </row>
    <row r="3721" spans="5:6">
      <c r="E3721" s="17" t="s">
        <v>7717</v>
      </c>
      <c r="F3721" s="17" t="s">
        <v>7716</v>
      </c>
    </row>
    <row r="3722" spans="5:6">
      <c r="E3722" s="17" t="s">
        <v>7719</v>
      </c>
      <c r="F3722" s="17" t="s">
        <v>7718</v>
      </c>
    </row>
    <row r="3723" spans="5:6">
      <c r="E3723" s="17" t="s">
        <v>7721</v>
      </c>
      <c r="F3723" s="17" t="s">
        <v>7720</v>
      </c>
    </row>
    <row r="3724" spans="5:6">
      <c r="E3724" s="17" t="s">
        <v>7723</v>
      </c>
      <c r="F3724" s="17" t="s">
        <v>7722</v>
      </c>
    </row>
    <row r="3725" spans="5:6">
      <c r="E3725" s="17" t="s">
        <v>7725</v>
      </c>
      <c r="F3725" s="17" t="s">
        <v>7724</v>
      </c>
    </row>
    <row r="3726" spans="5:6">
      <c r="E3726" s="17" t="s">
        <v>7727</v>
      </c>
      <c r="F3726" s="17" t="s">
        <v>7726</v>
      </c>
    </row>
    <row r="3727" spans="5:6">
      <c r="E3727" s="17" t="s">
        <v>7729</v>
      </c>
      <c r="F3727" s="17" t="s">
        <v>7728</v>
      </c>
    </row>
    <row r="3728" spans="5:6">
      <c r="E3728" s="17" t="s">
        <v>7731</v>
      </c>
      <c r="F3728" s="17" t="s">
        <v>7730</v>
      </c>
    </row>
    <row r="3729" spans="5:6">
      <c r="E3729" s="17" t="s">
        <v>7733</v>
      </c>
      <c r="F3729" s="17" t="s">
        <v>7732</v>
      </c>
    </row>
    <row r="3730" spans="5:6">
      <c r="E3730" s="17" t="s">
        <v>7735</v>
      </c>
      <c r="F3730" s="17" t="s">
        <v>7734</v>
      </c>
    </row>
    <row r="3731" spans="5:6">
      <c r="E3731" s="17" t="s">
        <v>7737</v>
      </c>
      <c r="F3731" s="17" t="s">
        <v>7736</v>
      </c>
    </row>
    <row r="3732" spans="5:6">
      <c r="E3732" s="17" t="s">
        <v>7739</v>
      </c>
      <c r="F3732" s="17" t="s">
        <v>7738</v>
      </c>
    </row>
    <row r="3733" spans="5:6">
      <c r="E3733" s="17" t="s">
        <v>7741</v>
      </c>
      <c r="F3733" s="17" t="s">
        <v>7740</v>
      </c>
    </row>
    <row r="3734" spans="5:6">
      <c r="E3734" s="17" t="s">
        <v>7743</v>
      </c>
      <c r="F3734" s="17" t="s">
        <v>7742</v>
      </c>
    </row>
    <row r="3735" spans="5:6">
      <c r="E3735" s="17" t="s">
        <v>7745</v>
      </c>
      <c r="F3735" s="17" t="s">
        <v>7744</v>
      </c>
    </row>
    <row r="3736" spans="5:6">
      <c r="E3736" s="17" t="s">
        <v>7747</v>
      </c>
      <c r="F3736" s="17" t="s">
        <v>7746</v>
      </c>
    </row>
    <row r="3737" spans="5:6">
      <c r="E3737" s="17" t="s">
        <v>7749</v>
      </c>
      <c r="F3737" s="17" t="s">
        <v>7748</v>
      </c>
    </row>
    <row r="3738" spans="5:6">
      <c r="E3738" s="17" t="s">
        <v>7751</v>
      </c>
      <c r="F3738" s="17" t="s">
        <v>7750</v>
      </c>
    </row>
    <row r="3739" spans="5:6">
      <c r="E3739" s="17" t="s">
        <v>7753</v>
      </c>
      <c r="F3739" s="17" t="s">
        <v>7752</v>
      </c>
    </row>
    <row r="3740" spans="5:6">
      <c r="E3740" s="17" t="s">
        <v>7755</v>
      </c>
      <c r="F3740" s="17" t="s">
        <v>7754</v>
      </c>
    </row>
    <row r="3741" spans="5:6">
      <c r="E3741" s="17" t="s">
        <v>7757</v>
      </c>
      <c r="F3741" s="17" t="s">
        <v>7756</v>
      </c>
    </row>
    <row r="3742" spans="5:6">
      <c r="E3742" s="17" t="s">
        <v>7759</v>
      </c>
      <c r="F3742" s="17" t="s">
        <v>7758</v>
      </c>
    </row>
    <row r="3743" spans="5:6">
      <c r="E3743" s="17" t="s">
        <v>7761</v>
      </c>
      <c r="F3743" s="17" t="s">
        <v>7760</v>
      </c>
    </row>
    <row r="3744" spans="5:6">
      <c r="E3744" s="17" t="s">
        <v>7763</v>
      </c>
      <c r="F3744" s="17" t="s">
        <v>7762</v>
      </c>
    </row>
    <row r="3745" spans="5:6">
      <c r="E3745" s="17" t="s">
        <v>7765</v>
      </c>
      <c r="F3745" s="17" t="s">
        <v>7764</v>
      </c>
    </row>
    <row r="3746" spans="5:6">
      <c r="E3746" s="17" t="s">
        <v>7767</v>
      </c>
      <c r="F3746" s="17" t="s">
        <v>7766</v>
      </c>
    </row>
    <row r="3747" spans="5:6">
      <c r="E3747" s="17" t="s">
        <v>7769</v>
      </c>
      <c r="F3747" s="17" t="s">
        <v>7768</v>
      </c>
    </row>
    <row r="3748" spans="5:6">
      <c r="E3748" s="17" t="s">
        <v>7771</v>
      </c>
      <c r="F3748" s="17" t="s">
        <v>7770</v>
      </c>
    </row>
    <row r="3749" spans="5:6">
      <c r="E3749" s="17" t="s">
        <v>7773</v>
      </c>
      <c r="F3749" s="17" t="s">
        <v>7772</v>
      </c>
    </row>
    <row r="3750" spans="5:6">
      <c r="E3750" s="17" t="s">
        <v>7775</v>
      </c>
      <c r="F3750" s="17" t="s">
        <v>7774</v>
      </c>
    </row>
    <row r="3751" spans="5:6">
      <c r="E3751" s="17" t="s">
        <v>287</v>
      </c>
      <c r="F3751" s="17" t="s">
        <v>286</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xr:uid="{00000000-0002-0000-0A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XFC222"/>
  <sheetViews>
    <sheetView showGridLines="0" tabSelected="1" zoomScaleNormal="100" zoomScaleSheetLayoutView="100" zoomScalePageLayoutView="70" workbookViewId="0">
      <pane ySplit="1" topLeftCell="A5" activePane="bottomLeft" state="frozen"/>
      <selection pane="bottomLeft"/>
    </sheetView>
  </sheetViews>
  <sheetFormatPr defaultColWidth="0" defaultRowHeight="18.75" zeroHeight="1"/>
  <cols>
    <col min="1" max="2" width="2.5" style="25" customWidth="1"/>
    <col min="3" max="3" width="3.75" style="25" customWidth="1"/>
    <col min="4" max="5" width="7.5" style="25" customWidth="1"/>
    <col min="6" max="6" width="15" style="25" customWidth="1"/>
    <col min="7" max="7" width="8.75" style="302" customWidth="1"/>
    <col min="8" max="8" width="50" style="24" customWidth="1"/>
    <col min="9" max="9" width="15" style="144" customWidth="1"/>
    <col min="10" max="10" width="50" style="25" customWidth="1"/>
    <col min="11" max="11" width="2.5" style="25" customWidth="1"/>
    <col min="12" max="16383" width="6.125" style="25" hidden="1"/>
    <col min="16384" max="16384" width="6.75" style="25" hidden="1"/>
  </cols>
  <sheetData>
    <row r="1" spans="1:10" ht="60" customHeight="1">
      <c r="A1" s="38" t="s">
        <v>9005</v>
      </c>
    </row>
    <row r="2" spans="1:10" ht="16.5" customHeight="1">
      <c r="B2" s="145"/>
    </row>
    <row r="3" spans="1:10" ht="16.5" customHeight="1">
      <c r="B3" s="28" t="s">
        <v>8475</v>
      </c>
      <c r="C3" s="23"/>
      <c r="D3" s="23"/>
      <c r="E3" s="23"/>
      <c r="I3" s="383" t="str">
        <f>IF(H7="","",WORKDAY(H7+12,1,設定シート!$B$2:$B$10000))</f>
        <v/>
      </c>
      <c r="J3" s="379" t="s">
        <v>16030</v>
      </c>
    </row>
    <row r="4" spans="1:10" ht="16.5" customHeight="1">
      <c r="B4" s="146" t="s">
        <v>8552</v>
      </c>
      <c r="C4" s="23"/>
      <c r="D4" s="23"/>
      <c r="E4" s="23"/>
      <c r="I4" s="26"/>
      <c r="J4" s="380" t="s">
        <v>16031</v>
      </c>
    </row>
    <row r="5" spans="1:10" ht="16.5" customHeight="1" thickBot="1">
      <c r="C5" s="147" t="s">
        <v>192</v>
      </c>
      <c r="D5" s="526" t="s">
        <v>187</v>
      </c>
      <c r="E5" s="527"/>
      <c r="F5" s="528"/>
      <c r="G5" s="303" t="s">
        <v>8553</v>
      </c>
      <c r="H5" s="148" t="s">
        <v>17135</v>
      </c>
      <c r="I5" s="147" t="s">
        <v>8613</v>
      </c>
      <c r="J5" s="149" t="s">
        <v>8615</v>
      </c>
    </row>
    <row r="6" spans="1:10" ht="33" customHeight="1" thickBot="1">
      <c r="C6" s="150" t="s">
        <v>8034</v>
      </c>
      <c r="D6" s="585" t="s">
        <v>8107</v>
      </c>
      <c r="E6" s="586"/>
      <c r="F6" s="587"/>
      <c r="G6" s="301" t="str">
        <f>IF(ISBLANK(H6),"必須","入力済")</f>
        <v>必須</v>
      </c>
      <c r="H6" s="313"/>
      <c r="I6" s="151" t="s">
        <v>8904</v>
      </c>
      <c r="J6" s="251" t="s">
        <v>11060</v>
      </c>
    </row>
    <row r="7" spans="1:10" ht="33" customHeight="1" thickBot="1">
      <c r="C7" s="152" t="s">
        <v>8035</v>
      </c>
      <c r="D7" s="588" t="s">
        <v>182</v>
      </c>
      <c r="E7" s="589"/>
      <c r="F7" s="590"/>
      <c r="G7" s="301" t="str">
        <f>IF(ISBLANK(H7),"必須","入力済")</f>
        <v>必須</v>
      </c>
      <c r="H7" s="314"/>
      <c r="I7" s="153" t="s">
        <v>8904</v>
      </c>
      <c r="J7" s="252" t="s">
        <v>11061</v>
      </c>
    </row>
    <row r="8" spans="1:10" ht="33" customHeight="1">
      <c r="C8" s="154" t="s">
        <v>8036</v>
      </c>
      <c r="D8" s="572" t="s">
        <v>8554</v>
      </c>
      <c r="E8" s="574" t="s">
        <v>8587</v>
      </c>
      <c r="F8" s="575"/>
      <c r="G8" s="301" t="str">
        <f>IF(ISBLANK(H8),"必須","入力済")</f>
        <v>必須</v>
      </c>
      <c r="H8" s="315"/>
      <c r="I8" s="155" t="s">
        <v>8614</v>
      </c>
      <c r="J8" s="253" t="s">
        <v>11062</v>
      </c>
    </row>
    <row r="9" spans="1:10" ht="33" customHeight="1">
      <c r="C9" s="156" t="s">
        <v>8037</v>
      </c>
      <c r="D9" s="584"/>
      <c r="E9" s="591" t="s">
        <v>8731</v>
      </c>
      <c r="F9" s="592"/>
      <c r="G9" s="223" t="str">
        <f>IF(ISBLANK(H9),"必須","入力済")</f>
        <v>必須</v>
      </c>
      <c r="H9" s="317"/>
      <c r="I9" s="157" t="s">
        <v>8762</v>
      </c>
      <c r="J9" s="254" t="s">
        <v>11063</v>
      </c>
    </row>
    <row r="10" spans="1:10" ht="33" customHeight="1" thickBot="1">
      <c r="C10" s="158" t="s">
        <v>8038</v>
      </c>
      <c r="D10" s="573"/>
      <c r="E10" s="539" t="s">
        <v>8085</v>
      </c>
      <c r="F10" s="541"/>
      <c r="G10" s="304" t="str">
        <f>IF(ISBLANK(H10),"必須","入力済")</f>
        <v>必須</v>
      </c>
      <c r="H10" s="316"/>
      <c r="I10" s="159" t="s">
        <v>8614</v>
      </c>
      <c r="J10" s="255" t="s">
        <v>16042</v>
      </c>
    </row>
    <row r="11" spans="1:10" ht="16.5" customHeight="1"/>
    <row r="12" spans="1:10" ht="16.5" customHeight="1">
      <c r="B12" s="23" t="s">
        <v>8530</v>
      </c>
      <c r="C12" s="23"/>
      <c r="D12" s="23"/>
      <c r="E12" s="23"/>
    </row>
    <row r="13" spans="1:10" ht="16.5" customHeight="1" thickBot="1">
      <c r="C13" s="147" t="s">
        <v>192</v>
      </c>
      <c r="D13" s="526" t="s">
        <v>187</v>
      </c>
      <c r="E13" s="527"/>
      <c r="F13" s="528"/>
      <c r="G13" s="303" t="s">
        <v>8553</v>
      </c>
      <c r="H13" s="148" t="s">
        <v>17135</v>
      </c>
      <c r="I13" s="147" t="s">
        <v>8613</v>
      </c>
      <c r="J13" s="149" t="s">
        <v>8615</v>
      </c>
    </row>
    <row r="14" spans="1:10" ht="33" customHeight="1">
      <c r="C14" s="154" t="s">
        <v>8034</v>
      </c>
      <c r="D14" s="572" t="s">
        <v>8588</v>
      </c>
      <c r="E14" s="574" t="s">
        <v>184</v>
      </c>
      <c r="F14" s="575"/>
      <c r="G14" s="301" t="str">
        <f>IF(ISBLANK(H14), IF(H15="国外", "該当の場合は必須", "必須"), "入力済")</f>
        <v>必須</v>
      </c>
      <c r="H14" s="315"/>
      <c r="I14" s="160" t="s">
        <v>8761</v>
      </c>
      <c r="J14" s="256" t="s">
        <v>8982</v>
      </c>
    </row>
    <row r="15" spans="1:10" ht="33" customHeight="1">
      <c r="C15" s="161" t="s">
        <v>8035</v>
      </c>
      <c r="D15" s="584"/>
      <c r="E15" s="582" t="s">
        <v>186</v>
      </c>
      <c r="F15" s="583"/>
      <c r="G15" s="224" t="str">
        <f>IF(ISBLANK(H15),"必須","入力済")</f>
        <v>必須</v>
      </c>
      <c r="H15" s="320"/>
      <c r="I15" s="162" t="s">
        <v>8614</v>
      </c>
      <c r="J15" s="257" t="s">
        <v>8616</v>
      </c>
    </row>
    <row r="16" spans="1:10" ht="33" customHeight="1">
      <c r="C16" s="161" t="s">
        <v>8036</v>
      </c>
      <c r="D16" s="584"/>
      <c r="E16" s="582" t="s">
        <v>17225</v>
      </c>
      <c r="F16" s="583"/>
      <c r="G16" s="224" t="str">
        <f>IF(ISBLANK(H16),"必須","入力済")</f>
        <v>必須</v>
      </c>
      <c r="H16" s="320"/>
      <c r="I16" s="162" t="s">
        <v>8614</v>
      </c>
      <c r="J16" s="257" t="s">
        <v>17227</v>
      </c>
    </row>
    <row r="17" spans="3:10" ht="33" customHeight="1">
      <c r="C17" s="161" t="s">
        <v>8037</v>
      </c>
      <c r="D17" s="584"/>
      <c r="E17" s="582" t="s">
        <v>17226</v>
      </c>
      <c r="F17" s="583"/>
      <c r="G17" s="224" t="str">
        <f>IF(ISBLANK(H17),"必須","入力済" &amp; CHAR(10) &amp; "（" &amp; LEN(SUBSTITUTE(H17, CHAR(10), "")) &amp; "文字）")</f>
        <v>必須</v>
      </c>
      <c r="H17" s="320"/>
      <c r="I17" s="166" t="s">
        <v>8949</v>
      </c>
      <c r="J17" s="257" t="s">
        <v>17228</v>
      </c>
    </row>
    <row r="18" spans="3:10" ht="33" customHeight="1">
      <c r="C18" s="161" t="s">
        <v>8038</v>
      </c>
      <c r="D18" s="584"/>
      <c r="E18" s="582" t="s">
        <v>185</v>
      </c>
      <c r="F18" s="583"/>
      <c r="G18" s="224" t="str">
        <f>IF(ISBLANK(H18),"必須","入力済")</f>
        <v>必須</v>
      </c>
      <c r="H18" s="320"/>
      <c r="I18" s="162" t="s">
        <v>8614</v>
      </c>
      <c r="J18" s="257" t="s">
        <v>8617</v>
      </c>
    </row>
    <row r="19" spans="3:10" ht="33" customHeight="1">
      <c r="C19" s="156" t="s">
        <v>8532</v>
      </c>
      <c r="D19" s="584"/>
      <c r="E19" s="593" t="s">
        <v>8734</v>
      </c>
      <c r="F19" s="594"/>
      <c r="G19" s="224" t="str">
        <f>IF(ISBLANK(H19),"必須","入力済")</f>
        <v>必須</v>
      </c>
      <c r="H19" s="320"/>
      <c r="I19" s="163" t="s">
        <v>16036</v>
      </c>
      <c r="J19" s="257" t="s">
        <v>8730</v>
      </c>
    </row>
    <row r="20" spans="3:10" ht="33" customHeight="1" thickBot="1">
      <c r="C20" s="158" t="s">
        <v>8533</v>
      </c>
      <c r="D20" s="573"/>
      <c r="E20" s="603" t="s">
        <v>8735</v>
      </c>
      <c r="F20" s="604"/>
      <c r="G20" s="224" t="str">
        <f>IF(ISBLANK(H20),"該当の場合は必須","入力済")</f>
        <v>該当の場合は必須</v>
      </c>
      <c r="H20" s="316"/>
      <c r="I20" s="164" t="s">
        <v>8763</v>
      </c>
      <c r="J20" s="258" t="s">
        <v>8983</v>
      </c>
    </row>
    <row r="21" spans="3:10" ht="33" customHeight="1">
      <c r="C21" s="154" t="s">
        <v>8534</v>
      </c>
      <c r="D21" s="572" t="s">
        <v>8592</v>
      </c>
      <c r="E21" s="574" t="s">
        <v>8555</v>
      </c>
      <c r="F21" s="575"/>
      <c r="G21" s="478" t="str">
        <f>IF(ISBLANK(H21),"必須","入力済")</f>
        <v>必須</v>
      </c>
      <c r="H21" s="315"/>
      <c r="I21" s="165" t="s">
        <v>8614</v>
      </c>
      <c r="J21" s="259" t="s">
        <v>9035</v>
      </c>
    </row>
    <row r="22" spans="3:10" ht="33" customHeight="1">
      <c r="C22" s="161" t="s">
        <v>8535</v>
      </c>
      <c r="D22" s="584"/>
      <c r="E22" s="582" t="s">
        <v>17229</v>
      </c>
      <c r="F22" s="583"/>
      <c r="G22" s="448" t="str">
        <f>IF(ISBLANK(H22),"該当の場合は必須","入力済")</f>
        <v>該当の場合は必須</v>
      </c>
      <c r="H22" s="449"/>
      <c r="I22" s="465" t="s">
        <v>8947</v>
      </c>
      <c r="J22" s="466" t="s">
        <v>17230</v>
      </c>
    </row>
    <row r="23" spans="3:10" ht="33" customHeight="1">
      <c r="C23" s="156" t="s">
        <v>8536</v>
      </c>
      <c r="D23" s="584"/>
      <c r="E23" s="582" t="str">
        <f>IF(H21="", "氏名（法人の場合は法人名）", IF(H21="個人", "氏名", "法人名"))</f>
        <v>氏名（法人の場合は法人名）</v>
      </c>
      <c r="F23" s="583"/>
      <c r="G23" s="479" t="str">
        <f>IF(ISBLANK(H23),"必須","入力済")</f>
        <v>必須</v>
      </c>
      <c r="H23" s="320"/>
      <c r="I23" s="166" t="s">
        <v>8763</v>
      </c>
      <c r="J23" s="257" t="s">
        <v>11087</v>
      </c>
    </row>
    <row r="24" spans="3:10" ht="33" customHeight="1">
      <c r="C24" s="156" t="s">
        <v>8537</v>
      </c>
      <c r="D24" s="584"/>
      <c r="E24" s="591" t="s">
        <v>9020</v>
      </c>
      <c r="F24" s="592"/>
      <c r="G24" s="223" t="str">
        <f>IF(ISBLANK(H24),"必須","入力済")</f>
        <v>必須</v>
      </c>
      <c r="H24" s="317"/>
      <c r="I24" s="167" t="s">
        <v>16037</v>
      </c>
      <c r="J24" s="254" t="s">
        <v>11066</v>
      </c>
    </row>
    <row r="25" spans="3:10" ht="33" customHeight="1">
      <c r="C25" s="156" t="s">
        <v>8538</v>
      </c>
      <c r="D25" s="584"/>
      <c r="E25" s="582" t="s">
        <v>8469</v>
      </c>
      <c r="F25" s="583"/>
      <c r="G25" s="306" t="str">
        <f>IF(ISBLANK(H25),"必須","入力済")</f>
        <v>必須</v>
      </c>
      <c r="H25" s="320"/>
      <c r="I25" s="166" t="s">
        <v>8761</v>
      </c>
      <c r="J25" s="257" t="s">
        <v>8618</v>
      </c>
    </row>
    <row r="26" spans="3:10" ht="33" customHeight="1">
      <c r="C26" s="156" t="s">
        <v>8539</v>
      </c>
      <c r="D26" s="584"/>
      <c r="E26" s="582" t="s">
        <v>8464</v>
      </c>
      <c r="F26" s="583"/>
      <c r="G26" s="305" t="str">
        <f>IF(ISBLANK(H26),"必須","入力済")</f>
        <v>必須</v>
      </c>
      <c r="H26" s="320"/>
      <c r="I26" s="162" t="s">
        <v>8619</v>
      </c>
      <c r="J26" s="257" t="s">
        <v>11088</v>
      </c>
    </row>
    <row r="27" spans="3:10" ht="33" customHeight="1">
      <c r="C27" s="156" t="s">
        <v>8540</v>
      </c>
      <c r="D27" s="584"/>
      <c r="E27" s="591" t="s">
        <v>8732</v>
      </c>
      <c r="F27" s="592"/>
      <c r="G27" s="223" t="str">
        <f>IF(ISBLANK(H27), "必須", "入力済" &amp; CHAR(10) &amp; "（" &amp; LEN(SUBSTITUTE(H27, CHAR(10), "")) &amp; "文字）")</f>
        <v>必須</v>
      </c>
      <c r="H27" s="318"/>
      <c r="I27" s="167" t="s">
        <v>8763</v>
      </c>
      <c r="J27" s="254" t="s">
        <v>17231</v>
      </c>
    </row>
    <row r="28" spans="3:10" ht="33" customHeight="1" thickBot="1">
      <c r="C28" s="158" t="s">
        <v>8541</v>
      </c>
      <c r="D28" s="573"/>
      <c r="E28" s="595" t="s">
        <v>8584</v>
      </c>
      <c r="F28" s="596"/>
      <c r="G28" s="225" t="str">
        <f t="shared" ref="G28:G45" si="0">IF(ISBLANK(H28),"必須","入力済")</f>
        <v>必須</v>
      </c>
      <c r="H28" s="319"/>
      <c r="I28" s="168" t="s">
        <v>8614</v>
      </c>
      <c r="J28" s="260" t="s">
        <v>11067</v>
      </c>
    </row>
    <row r="29" spans="3:10" ht="33" customHeight="1">
      <c r="C29" s="156" t="s">
        <v>17198</v>
      </c>
      <c r="D29" s="513" t="s">
        <v>17199</v>
      </c>
      <c r="E29" s="516" t="s">
        <v>17205</v>
      </c>
      <c r="F29" s="517"/>
      <c r="G29" s="450" t="str">
        <f>IF(ISBLANK(H29),"必須","入力済")</f>
        <v>必須</v>
      </c>
      <c r="H29" s="355"/>
      <c r="I29" s="451" t="s">
        <v>8619</v>
      </c>
      <c r="J29" s="254" t="s">
        <v>17232</v>
      </c>
    </row>
    <row r="30" spans="3:10" ht="33" customHeight="1">
      <c r="C30" s="156" t="s">
        <v>17200</v>
      </c>
      <c r="D30" s="514"/>
      <c r="E30" s="518" t="s">
        <v>17206</v>
      </c>
      <c r="F30" s="519"/>
      <c r="G30" s="223" t="str">
        <f>IF(ISBLANK(H30), "必須", "入力済" &amp; CHAR(10) &amp; "（" &amp; LEN(SUBSTITUTE(H30, CHAR(10), "")) &amp; "文字）")</f>
        <v>必須</v>
      </c>
      <c r="H30" s="318"/>
      <c r="I30" s="167" t="s">
        <v>8763</v>
      </c>
      <c r="J30" s="254" t="s">
        <v>17207</v>
      </c>
    </row>
    <row r="31" spans="3:10" ht="33" customHeight="1">
      <c r="C31" s="156" t="s">
        <v>8542</v>
      </c>
      <c r="D31" s="514"/>
      <c r="E31" s="516" t="s">
        <v>17208</v>
      </c>
      <c r="F31" s="517"/>
      <c r="G31" s="450" t="str">
        <f>IF(ISBLANK(H31),"必須","入力済")</f>
        <v>必須</v>
      </c>
      <c r="H31" s="355"/>
      <c r="I31" s="451" t="s">
        <v>8619</v>
      </c>
      <c r="J31" s="254" t="s">
        <v>17233</v>
      </c>
    </row>
    <row r="32" spans="3:10" ht="33" customHeight="1">
      <c r="C32" s="156" t="s">
        <v>8560</v>
      </c>
      <c r="D32" s="514"/>
      <c r="E32" s="518" t="s">
        <v>17209</v>
      </c>
      <c r="F32" s="519"/>
      <c r="G32" s="223" t="str">
        <f>IF(ISBLANK(H32), "必須", "入力済" &amp; CHAR(10) &amp; "（" &amp; LEN(SUBSTITUTE(H32, CHAR(10), "")) &amp; "文字）")</f>
        <v>必須</v>
      </c>
      <c r="H32" s="318"/>
      <c r="I32" s="167" t="s">
        <v>8763</v>
      </c>
      <c r="J32" s="254" t="s">
        <v>17210</v>
      </c>
    </row>
    <row r="33" spans="2:10" ht="33" customHeight="1">
      <c r="C33" s="474" t="s">
        <v>8675</v>
      </c>
      <c r="D33" s="514"/>
      <c r="E33" s="520" t="s">
        <v>17211</v>
      </c>
      <c r="F33" s="521"/>
      <c r="G33" s="452" t="str">
        <f t="shared" ref="G33" si="1">IF(ISBLANK(H33),"必須","入力済")</f>
        <v>必須</v>
      </c>
      <c r="H33" s="475"/>
      <c r="I33" s="453" t="s">
        <v>8614</v>
      </c>
      <c r="J33" s="454" t="s">
        <v>17234</v>
      </c>
    </row>
    <row r="34" spans="2:10" ht="33" customHeight="1">
      <c r="C34" s="156" t="s">
        <v>17201</v>
      </c>
      <c r="D34" s="514"/>
      <c r="E34" s="522" t="s">
        <v>17212</v>
      </c>
      <c r="F34" s="523"/>
      <c r="G34" s="455" t="str">
        <f>IF(ISBLANK(H34),"必須","入力済")</f>
        <v>必須</v>
      </c>
      <c r="H34" s="355"/>
      <c r="I34" s="451" t="s">
        <v>8619</v>
      </c>
      <c r="J34" s="254" t="s">
        <v>17236</v>
      </c>
    </row>
    <row r="35" spans="2:10" ht="33" customHeight="1">
      <c r="C35" s="156" t="s">
        <v>17202</v>
      </c>
      <c r="D35" s="514"/>
      <c r="E35" s="518" t="s">
        <v>17213</v>
      </c>
      <c r="F35" s="519"/>
      <c r="G35" s="223" t="str">
        <f>IF(ISBLANK(H35), "必須", "入力済" &amp; CHAR(10) &amp; "（" &amp; LEN(SUBSTITUTE(H35, CHAR(10), "")) &amp; "文字）")</f>
        <v>必須</v>
      </c>
      <c r="H35" s="318"/>
      <c r="I35" s="167" t="s">
        <v>8763</v>
      </c>
      <c r="J35" s="254" t="s">
        <v>17214</v>
      </c>
    </row>
    <row r="36" spans="2:10" ht="33" customHeight="1">
      <c r="C36" s="156" t="s">
        <v>17203</v>
      </c>
      <c r="D36" s="514"/>
      <c r="E36" s="522" t="s">
        <v>17215</v>
      </c>
      <c r="F36" s="523"/>
      <c r="G36" s="455" t="str">
        <f>IF(ISBLANK(H36),"必須","入力済")</f>
        <v>必須</v>
      </c>
      <c r="H36" s="355"/>
      <c r="I36" s="451" t="s">
        <v>8619</v>
      </c>
      <c r="J36" s="254" t="s">
        <v>17237</v>
      </c>
    </row>
    <row r="37" spans="2:10" ht="33" customHeight="1" thickBot="1">
      <c r="C37" s="158" t="s">
        <v>17204</v>
      </c>
      <c r="D37" s="515"/>
      <c r="E37" s="524" t="s">
        <v>17216</v>
      </c>
      <c r="F37" s="525"/>
      <c r="G37" s="226" t="str">
        <f>IF(ISBLANK(H37), "必須", "入力済" &amp; CHAR(10) &amp; "（" &amp; LEN(SUBSTITUTE(H37, CHAR(10), "")) &amp; "文字）")</f>
        <v>必須</v>
      </c>
      <c r="H37" s="476"/>
      <c r="I37" s="172" t="s">
        <v>8763</v>
      </c>
      <c r="J37" s="262" t="s">
        <v>17235</v>
      </c>
    </row>
    <row r="38" spans="2:10" ht="33" customHeight="1">
      <c r="C38" s="154" t="s">
        <v>17217</v>
      </c>
      <c r="D38" s="572" t="s">
        <v>8556</v>
      </c>
      <c r="E38" s="574" t="s">
        <v>8676</v>
      </c>
      <c r="F38" s="575"/>
      <c r="G38" s="448" t="str">
        <f t="shared" si="0"/>
        <v>必須</v>
      </c>
      <c r="H38" s="315"/>
      <c r="I38" s="169" t="s">
        <v>8614</v>
      </c>
      <c r="J38" s="253" t="s">
        <v>9021</v>
      </c>
    </row>
    <row r="39" spans="2:10" ht="33" customHeight="1">
      <c r="C39" s="156" t="s">
        <v>17218</v>
      </c>
      <c r="D39" s="584"/>
      <c r="E39" s="582" t="s">
        <v>11064</v>
      </c>
      <c r="F39" s="583"/>
      <c r="G39" s="224" t="str">
        <f t="shared" si="0"/>
        <v>必須</v>
      </c>
      <c r="H39" s="320"/>
      <c r="I39" s="445" t="s">
        <v>8763</v>
      </c>
      <c r="J39" s="446" t="s">
        <v>11065</v>
      </c>
    </row>
    <row r="40" spans="2:10" ht="33" customHeight="1">
      <c r="C40" s="156" t="s">
        <v>17219</v>
      </c>
      <c r="D40" s="584"/>
      <c r="E40" s="582" t="s">
        <v>8557</v>
      </c>
      <c r="F40" s="583"/>
      <c r="G40" s="224" t="str">
        <f t="shared" si="0"/>
        <v>必須</v>
      </c>
      <c r="H40" s="320"/>
      <c r="I40" s="445" t="s">
        <v>8761</v>
      </c>
      <c r="J40" s="446" t="s">
        <v>8543</v>
      </c>
    </row>
    <row r="41" spans="2:10" ht="33" customHeight="1" thickBot="1">
      <c r="C41" s="158" t="s">
        <v>17220</v>
      </c>
      <c r="D41" s="573"/>
      <c r="E41" s="539" t="s">
        <v>8517</v>
      </c>
      <c r="F41" s="541"/>
      <c r="G41" s="226" t="str">
        <f t="shared" si="0"/>
        <v>必須</v>
      </c>
      <c r="H41" s="477"/>
      <c r="I41" s="170" t="s">
        <v>8761</v>
      </c>
      <c r="J41" s="261" t="s">
        <v>8748</v>
      </c>
    </row>
    <row r="42" spans="2:10" ht="33" customHeight="1">
      <c r="C42" s="154" t="s">
        <v>17221</v>
      </c>
      <c r="D42" s="572" t="s">
        <v>8558</v>
      </c>
      <c r="E42" s="574" t="s">
        <v>183</v>
      </c>
      <c r="F42" s="575"/>
      <c r="G42" s="307" t="str">
        <f t="shared" si="0"/>
        <v>必須</v>
      </c>
      <c r="H42" s="315"/>
      <c r="I42" s="165" t="s">
        <v>8614</v>
      </c>
      <c r="J42" s="253" t="s">
        <v>11053</v>
      </c>
    </row>
    <row r="43" spans="2:10" ht="33" customHeight="1" thickBot="1">
      <c r="C43" s="158" t="s">
        <v>17222</v>
      </c>
      <c r="D43" s="573"/>
      <c r="E43" s="537" t="s">
        <v>8733</v>
      </c>
      <c r="F43" s="538"/>
      <c r="G43" s="226" t="str">
        <f t="shared" si="0"/>
        <v>必須</v>
      </c>
      <c r="H43" s="321"/>
      <c r="I43" s="172" t="s">
        <v>8763</v>
      </c>
      <c r="J43" s="262" t="s">
        <v>11068</v>
      </c>
    </row>
    <row r="44" spans="2:10" ht="33" customHeight="1" thickBot="1">
      <c r="C44" s="152" t="s">
        <v>17223</v>
      </c>
      <c r="D44" s="542" t="s">
        <v>8559</v>
      </c>
      <c r="E44" s="543"/>
      <c r="F44" s="544"/>
      <c r="G44" s="230" t="str">
        <f t="shared" si="0"/>
        <v>必須</v>
      </c>
      <c r="H44" s="322"/>
      <c r="I44" s="173" t="s">
        <v>8614</v>
      </c>
      <c r="J44" s="263" t="s">
        <v>11069</v>
      </c>
    </row>
    <row r="45" spans="2:10" ht="33" customHeight="1">
      <c r="C45" s="161" t="s">
        <v>17224</v>
      </c>
      <c r="D45" s="600" t="s">
        <v>8743</v>
      </c>
      <c r="E45" s="601"/>
      <c r="F45" s="602"/>
      <c r="G45" s="227" t="str">
        <f t="shared" si="0"/>
        <v>必須</v>
      </c>
      <c r="H45" s="323"/>
      <c r="I45" s="174" t="s">
        <v>8761</v>
      </c>
      <c r="J45" s="264" t="s">
        <v>8996</v>
      </c>
    </row>
    <row r="46" spans="2:10" ht="16.5" customHeight="1">
      <c r="I46" s="26"/>
      <c r="J46" s="27"/>
    </row>
    <row r="47" spans="2:10" ht="16.5" customHeight="1">
      <c r="B47" s="23" t="s">
        <v>8531</v>
      </c>
      <c r="C47" s="23"/>
      <c r="D47" s="23"/>
      <c r="E47" s="23"/>
      <c r="I47" s="26"/>
      <c r="J47" s="27"/>
    </row>
    <row r="48" spans="2:10" ht="16.5" customHeight="1" thickBot="1">
      <c r="C48" s="147" t="s">
        <v>192</v>
      </c>
      <c r="D48" s="526" t="s">
        <v>187</v>
      </c>
      <c r="E48" s="527"/>
      <c r="F48" s="528"/>
      <c r="G48" s="303" t="s">
        <v>8553</v>
      </c>
      <c r="H48" s="148" t="s">
        <v>17135</v>
      </c>
      <c r="I48" s="147" t="s">
        <v>8613</v>
      </c>
      <c r="J48" s="149" t="s">
        <v>8615</v>
      </c>
    </row>
    <row r="49" spans="2:10" ht="33" customHeight="1">
      <c r="C49" s="154" t="s">
        <v>8034</v>
      </c>
      <c r="D49" s="579" t="s">
        <v>8561</v>
      </c>
      <c r="E49" s="574" t="s">
        <v>184</v>
      </c>
      <c r="F49" s="575"/>
      <c r="G49" s="301" t="str">
        <f>IF(ISBLANK(H49), IF(H50="国外", "該当の場合は必須", "必須"), "入力済")</f>
        <v>必須</v>
      </c>
      <c r="H49" s="315"/>
      <c r="I49" s="160" t="s">
        <v>8761</v>
      </c>
      <c r="J49" s="256" t="s">
        <v>8982</v>
      </c>
    </row>
    <row r="50" spans="2:10" ht="33" customHeight="1">
      <c r="C50" s="156" t="s">
        <v>8035</v>
      </c>
      <c r="D50" s="580"/>
      <c r="E50" s="582" t="s">
        <v>186</v>
      </c>
      <c r="F50" s="583"/>
      <c r="G50" s="305" t="str">
        <f>IF(ISBLANK(H50),"必須","入力済")</f>
        <v>必須</v>
      </c>
      <c r="H50" s="320"/>
      <c r="I50" s="162" t="s">
        <v>8614</v>
      </c>
      <c r="J50" s="257" t="s">
        <v>8616</v>
      </c>
    </row>
    <row r="51" spans="2:10" ht="33" customHeight="1">
      <c r="C51" s="156" t="s">
        <v>8036</v>
      </c>
      <c r="D51" s="580"/>
      <c r="E51" s="582" t="s">
        <v>185</v>
      </c>
      <c r="F51" s="583"/>
      <c r="G51" s="224" t="str">
        <f>IF(ISBLANK(H51),"必須","入力済")</f>
        <v>必須</v>
      </c>
      <c r="H51" s="320"/>
      <c r="I51" s="162" t="s">
        <v>8614</v>
      </c>
      <c r="J51" s="257" t="s">
        <v>8617</v>
      </c>
    </row>
    <row r="52" spans="2:10" ht="33" customHeight="1">
      <c r="C52" s="156" t="s">
        <v>8037</v>
      </c>
      <c r="D52" s="580"/>
      <c r="E52" s="582" t="s">
        <v>8734</v>
      </c>
      <c r="F52" s="583"/>
      <c r="G52" s="305" t="str">
        <f>IF(ISBLANK(H52),"必須","入力済")</f>
        <v>必須</v>
      </c>
      <c r="H52" s="320"/>
      <c r="I52" s="163" t="s">
        <v>16038</v>
      </c>
      <c r="J52" s="265" t="s">
        <v>8736</v>
      </c>
    </row>
    <row r="53" spans="2:10" ht="33" customHeight="1" thickBot="1">
      <c r="C53" s="158" t="s">
        <v>8038</v>
      </c>
      <c r="D53" s="581"/>
      <c r="E53" s="539" t="s">
        <v>8735</v>
      </c>
      <c r="F53" s="541"/>
      <c r="G53" s="300" t="str">
        <f>IF(ISBLANK(H53),"該当の場合は必須","入力済")</f>
        <v>該当の場合は必須</v>
      </c>
      <c r="H53" s="316"/>
      <c r="I53" s="164" t="s">
        <v>8763</v>
      </c>
      <c r="J53" s="258" t="s">
        <v>8984</v>
      </c>
    </row>
    <row r="54" spans="2:10" ht="33" customHeight="1">
      <c r="C54" s="154" t="s">
        <v>8532</v>
      </c>
      <c r="D54" s="597" t="s">
        <v>8562</v>
      </c>
      <c r="E54" s="574" t="s">
        <v>8555</v>
      </c>
      <c r="F54" s="575"/>
      <c r="G54" s="301" t="str">
        <f>IF(ISBLANK(H54),"必須","入力済")</f>
        <v>必須</v>
      </c>
      <c r="H54" s="315"/>
      <c r="I54" s="165" t="s">
        <v>8614</v>
      </c>
      <c r="J54" s="259" t="s">
        <v>9035</v>
      </c>
    </row>
    <row r="55" spans="2:10" ht="33" customHeight="1">
      <c r="C55" s="156" t="s">
        <v>8533</v>
      </c>
      <c r="D55" s="598"/>
      <c r="E55" s="582" t="str">
        <f>IF(H54="", "氏名（法人の場合は法人名）", IF(H54="個人", "氏名", "法人名"))</f>
        <v>氏名（法人の場合は法人名）</v>
      </c>
      <c r="F55" s="583"/>
      <c r="G55" s="305" t="str">
        <f>IF(ISBLANK(H55),"必須","入力済")</f>
        <v>必須</v>
      </c>
      <c r="H55" s="320"/>
      <c r="I55" s="166" t="s">
        <v>8763</v>
      </c>
      <c r="J55" s="257" t="s">
        <v>11087</v>
      </c>
    </row>
    <row r="56" spans="2:10" ht="33" customHeight="1" thickBot="1">
      <c r="C56" s="158" t="s">
        <v>8534</v>
      </c>
      <c r="D56" s="599"/>
      <c r="E56" s="537" t="s">
        <v>9020</v>
      </c>
      <c r="F56" s="538"/>
      <c r="G56" s="226" t="str">
        <f>IF(ISBLANK(H56),"必須","入力済")</f>
        <v>必須</v>
      </c>
      <c r="H56" s="325"/>
      <c r="I56" s="172" t="s">
        <v>8763</v>
      </c>
      <c r="J56" s="262" t="s">
        <v>8747</v>
      </c>
    </row>
    <row r="57" spans="2:10" ht="33" customHeight="1" thickBot="1">
      <c r="C57" s="152" t="s">
        <v>8535</v>
      </c>
      <c r="D57" s="542" t="s">
        <v>8563</v>
      </c>
      <c r="E57" s="543"/>
      <c r="F57" s="544"/>
      <c r="G57" s="230" t="str">
        <f>IF(ISBLANK(H57),"必須","入力済")</f>
        <v>必須</v>
      </c>
      <c r="H57" s="322"/>
      <c r="I57" s="173" t="s">
        <v>8614</v>
      </c>
      <c r="J57" s="263" t="s">
        <v>8620</v>
      </c>
    </row>
    <row r="58" spans="2:10" ht="33" customHeight="1" thickBot="1">
      <c r="C58" s="152" t="s">
        <v>8536</v>
      </c>
      <c r="D58" s="529" t="s">
        <v>9024</v>
      </c>
      <c r="E58" s="530"/>
      <c r="F58" s="531"/>
      <c r="G58" s="228" t="str">
        <f>IF(ISBLANK(H58),"必須","入力済")</f>
        <v>必須</v>
      </c>
      <c r="H58" s="326"/>
      <c r="I58" s="176" t="s">
        <v>8761</v>
      </c>
      <c r="J58" s="266" t="s">
        <v>8997</v>
      </c>
    </row>
    <row r="59" spans="2:10" ht="16.5" customHeight="1"/>
    <row r="60" spans="2:10" ht="16.5" customHeight="1">
      <c r="B60" s="28" t="s">
        <v>8474</v>
      </c>
      <c r="C60" s="23"/>
      <c r="D60" s="23"/>
      <c r="E60" s="23"/>
      <c r="I60" s="26"/>
      <c r="J60" s="27"/>
    </row>
    <row r="61" spans="2:10" ht="16.5" customHeight="1">
      <c r="B61" s="23" t="s">
        <v>8544</v>
      </c>
      <c r="C61" s="24"/>
      <c r="D61" s="24"/>
      <c r="E61" s="24"/>
      <c r="I61" s="26"/>
      <c r="J61" s="27"/>
    </row>
    <row r="62" spans="2:10" ht="16.5" customHeight="1" thickBot="1">
      <c r="C62" s="147" t="s">
        <v>192</v>
      </c>
      <c r="D62" s="526" t="s">
        <v>187</v>
      </c>
      <c r="E62" s="527"/>
      <c r="F62" s="528"/>
      <c r="G62" s="303" t="s">
        <v>8553</v>
      </c>
      <c r="H62" s="148" t="s">
        <v>17135</v>
      </c>
      <c r="I62" s="147" t="s">
        <v>8613</v>
      </c>
      <c r="J62" s="149" t="s">
        <v>8615</v>
      </c>
    </row>
    <row r="63" spans="2:10" ht="45" customHeight="1">
      <c r="C63" s="154" t="s">
        <v>8034</v>
      </c>
      <c r="D63" s="567" t="s">
        <v>8029</v>
      </c>
      <c r="E63" s="568"/>
      <c r="F63" s="569"/>
      <c r="G63" s="301" t="str">
        <f>IF(ISBLANK(H63),"必須","入力済")</f>
        <v>必須</v>
      </c>
      <c r="H63" s="315"/>
      <c r="I63" s="155" t="s">
        <v>8614</v>
      </c>
      <c r="J63" s="267" t="s">
        <v>11070</v>
      </c>
    </row>
    <row r="64" spans="2:10" ht="33" customHeight="1" thickBot="1">
      <c r="C64" s="158" t="s">
        <v>8035</v>
      </c>
      <c r="D64" s="292"/>
      <c r="E64" s="570" t="s">
        <v>8529</v>
      </c>
      <c r="F64" s="571"/>
      <c r="G64" s="229" t="str">
        <f>IF(ISBLANK(H64),"必須","入力済")</f>
        <v>必須</v>
      </c>
      <c r="H64" s="327"/>
      <c r="I64" s="177" t="s">
        <v>8904</v>
      </c>
      <c r="J64" s="268" t="s">
        <v>8985</v>
      </c>
    </row>
    <row r="65" spans="1:11" ht="33" customHeight="1" thickBot="1">
      <c r="C65" s="152" t="s">
        <v>8036</v>
      </c>
      <c r="D65" s="542" t="s">
        <v>11071</v>
      </c>
      <c r="E65" s="543"/>
      <c r="F65" s="544"/>
      <c r="G65" s="230" t="str">
        <f>IF(ISBLANK(H65),"必須","入力済")</f>
        <v>必須</v>
      </c>
      <c r="H65" s="328"/>
      <c r="I65" s="178" t="s">
        <v>8761</v>
      </c>
      <c r="J65" s="269" t="s">
        <v>11072</v>
      </c>
    </row>
    <row r="66" spans="1:11" ht="16.5" customHeight="1">
      <c r="F66" s="179"/>
      <c r="G66" s="308"/>
      <c r="H66" s="180"/>
      <c r="I66" s="26"/>
      <c r="J66" s="27"/>
    </row>
    <row r="67" spans="1:11" s="181" customFormat="1" ht="16.5" customHeight="1">
      <c r="B67" s="419" t="s">
        <v>8986</v>
      </c>
      <c r="C67" s="419"/>
      <c r="D67" s="419"/>
      <c r="E67" s="419"/>
      <c r="F67" s="419"/>
      <c r="G67" s="419"/>
      <c r="H67" s="419"/>
      <c r="I67" s="419"/>
      <c r="J67" s="419"/>
      <c r="K67" s="419"/>
    </row>
    <row r="68" spans="1:11" s="181" customFormat="1" ht="13.5" customHeight="1">
      <c r="B68" s="182"/>
      <c r="C68" s="182" t="s">
        <v>8564</v>
      </c>
      <c r="D68" s="182"/>
      <c r="E68" s="182"/>
      <c r="F68" s="182"/>
      <c r="G68" s="182"/>
      <c r="H68" s="182"/>
      <c r="I68" s="182"/>
      <c r="J68" s="182"/>
      <c r="K68" s="182"/>
    </row>
    <row r="69" spans="1:11" s="181" customFormat="1" ht="13.5" customHeight="1">
      <c r="B69" s="182"/>
      <c r="C69" s="182" t="s">
        <v>8631</v>
      </c>
      <c r="D69" s="182"/>
      <c r="E69" s="182"/>
      <c r="F69" s="182"/>
      <c r="G69" s="182"/>
      <c r="H69" s="182"/>
      <c r="I69" s="182"/>
      <c r="J69" s="182"/>
      <c r="K69" s="182"/>
    </row>
    <row r="70" spans="1:11" s="181" customFormat="1" ht="13.5" customHeight="1">
      <c r="B70" s="182"/>
      <c r="C70" s="182"/>
      <c r="D70" s="182" t="s">
        <v>8895</v>
      </c>
      <c r="E70" s="182"/>
      <c r="F70" s="182"/>
      <c r="G70" s="309"/>
      <c r="H70" s="182"/>
      <c r="I70" s="182"/>
      <c r="J70" s="182"/>
      <c r="K70" s="182"/>
    </row>
    <row r="71" spans="1:11" s="181" customFormat="1" ht="13.5" customHeight="1">
      <c r="B71" s="182"/>
      <c r="C71" s="182" t="s">
        <v>8565</v>
      </c>
      <c r="D71" s="182"/>
      <c r="E71" s="182"/>
      <c r="F71" s="182"/>
      <c r="G71" s="182"/>
      <c r="H71" s="182"/>
      <c r="I71" s="182"/>
      <c r="J71" s="182"/>
      <c r="K71" s="182"/>
    </row>
    <row r="72" spans="1:11" s="181" customFormat="1" ht="16.5" customHeight="1">
      <c r="B72" s="182"/>
      <c r="C72" s="182"/>
      <c r="D72" s="182"/>
      <c r="E72" s="182"/>
      <c r="F72" s="182"/>
      <c r="G72" s="309"/>
      <c r="H72" s="182"/>
      <c r="I72" s="182"/>
      <c r="J72" s="182"/>
      <c r="K72" s="182"/>
    </row>
    <row r="73" spans="1:11" s="181" customFormat="1" ht="16.5" customHeight="1" thickBot="1">
      <c r="B73" s="182"/>
      <c r="C73" s="147" t="s">
        <v>192</v>
      </c>
      <c r="D73" s="526" t="s">
        <v>187</v>
      </c>
      <c r="E73" s="527"/>
      <c r="F73" s="528"/>
      <c r="G73" s="303" t="s">
        <v>8553</v>
      </c>
      <c r="H73" s="148" t="s">
        <v>17135</v>
      </c>
      <c r="I73" s="147" t="s">
        <v>8613</v>
      </c>
      <c r="J73" s="149" t="s">
        <v>8615</v>
      </c>
    </row>
    <row r="74" spans="1:11" s="181" customFormat="1" ht="45" customHeight="1" thickBot="1">
      <c r="B74" s="183"/>
      <c r="C74" s="184" t="s">
        <v>8738</v>
      </c>
      <c r="D74" s="543" t="s">
        <v>8737</v>
      </c>
      <c r="E74" s="543"/>
      <c r="F74" s="544"/>
      <c r="G74" s="234" t="str">
        <f>IF(ISBLANK(H74),"必須","入力済")</f>
        <v>必須</v>
      </c>
      <c r="H74" s="329"/>
      <c r="I74" s="185" t="s">
        <v>8614</v>
      </c>
      <c r="J74" s="263" t="s">
        <v>9029</v>
      </c>
      <c r="K74" s="182"/>
    </row>
    <row r="75" spans="1:11" s="181" customFormat="1" ht="16.5" customHeight="1">
      <c r="B75" s="182"/>
      <c r="C75" s="186"/>
      <c r="D75" s="186"/>
      <c r="E75" s="186"/>
      <c r="F75" s="186"/>
      <c r="G75" s="309"/>
      <c r="H75" s="330"/>
      <c r="I75" s="182"/>
      <c r="J75" s="182"/>
      <c r="K75" s="182"/>
    </row>
    <row r="76" spans="1:11" ht="16.5" customHeight="1">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187"/>
      <c r="D76" s="187"/>
      <c r="E76" s="187"/>
      <c r="I76" s="26"/>
      <c r="J76" s="27"/>
    </row>
    <row r="77" spans="1:11" ht="16.5" customHeight="1" thickBot="1">
      <c r="C77" s="147" t="s">
        <v>192</v>
      </c>
      <c r="D77" s="526" t="s">
        <v>187</v>
      </c>
      <c r="E77" s="527"/>
      <c r="F77" s="528"/>
      <c r="G77" s="303" t="s">
        <v>8553</v>
      </c>
      <c r="H77" s="148" t="s">
        <v>17135</v>
      </c>
      <c r="I77" s="147" t="s">
        <v>8613</v>
      </c>
      <c r="J77" s="149" t="s">
        <v>8615</v>
      </c>
    </row>
    <row r="78" spans="1:11" ht="33" customHeight="1">
      <c r="C78" s="154" t="s">
        <v>8034</v>
      </c>
      <c r="D78" s="572" t="s">
        <v>8566</v>
      </c>
      <c r="E78" s="574" t="s">
        <v>186</v>
      </c>
      <c r="F78" s="575"/>
      <c r="G78" s="301" t="s">
        <v>11058</v>
      </c>
      <c r="H78" s="331" t="str">
        <f>IFERROR(VLOOKUP(A79,参照A!ET5:EU71,2,FALSE), "")</f>
        <v>神奈川県</v>
      </c>
      <c r="I78" s="188" t="s">
        <v>8623</v>
      </c>
      <c r="J78" s="253" t="s">
        <v>8621</v>
      </c>
    </row>
    <row r="79" spans="1:11" ht="33" customHeight="1">
      <c r="A79" s="189" t="str">
        <f>行政用!H18</f>
        <v>横浜市_52</v>
      </c>
      <c r="C79" s="156" t="s">
        <v>8035</v>
      </c>
      <c r="D79" s="584"/>
      <c r="E79" s="582" t="s">
        <v>185</v>
      </c>
      <c r="F79" s="583"/>
      <c r="G79" s="305" t="str">
        <f>IF(ISBLANK(H79),"必須","入力済")</f>
        <v>必須</v>
      </c>
      <c r="H79" s="320"/>
      <c r="I79" s="162" t="s">
        <v>8614</v>
      </c>
      <c r="J79" s="257" t="s">
        <v>8622</v>
      </c>
    </row>
    <row r="80" spans="1:11" ht="33" customHeight="1">
      <c r="C80" s="156" t="s">
        <v>8036</v>
      </c>
      <c r="D80" s="584"/>
      <c r="E80" s="605" t="s">
        <v>8567</v>
      </c>
      <c r="F80" s="293" t="s">
        <v>8568</v>
      </c>
      <c r="G80" s="305" t="str">
        <f>IF(ISBLANK(H80),"必須","入力済")</f>
        <v>必須</v>
      </c>
      <c r="H80" s="320"/>
      <c r="I80" s="190" t="s">
        <v>16039</v>
      </c>
      <c r="J80"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ustomHeight="1">
      <c r="C81" s="156" t="s">
        <v>8037</v>
      </c>
      <c r="D81" s="584"/>
      <c r="E81" s="584"/>
      <c r="F81" s="294" t="s">
        <v>8569</v>
      </c>
      <c r="G81" s="305" t="str">
        <f>IF(ISBLANK(H81),"必須","入力済")</f>
        <v>必須</v>
      </c>
      <c r="H81" s="320"/>
      <c r="I81" s="190" t="s">
        <v>8763</v>
      </c>
      <c r="J81"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ustomHeight="1">
      <c r="C82" s="156" t="s">
        <v>8038</v>
      </c>
      <c r="D82" s="584"/>
      <c r="E82" s="605" t="s">
        <v>8570</v>
      </c>
      <c r="F82" s="291" t="s">
        <v>8585</v>
      </c>
      <c r="G82" s="250" t="str">
        <f>IF(ISBLANK(H82),"任意","入力済")</f>
        <v>任意</v>
      </c>
      <c r="H82" s="320"/>
      <c r="I82" s="190" t="s">
        <v>16040</v>
      </c>
      <c r="J82" s="270"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ustomHeight="1" thickBot="1">
      <c r="C83" s="158" t="s">
        <v>8532</v>
      </c>
      <c r="D83" s="573"/>
      <c r="E83" s="573"/>
      <c r="F83" s="295" t="s">
        <v>8586</v>
      </c>
      <c r="G83" s="300" t="str">
        <f>IF(ISBLANK(H83),"任意","入力済")</f>
        <v>任意</v>
      </c>
      <c r="H83" s="316"/>
      <c r="I83" s="192" t="s">
        <v>8763</v>
      </c>
      <c r="J83" s="27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154" t="s">
        <v>8533</v>
      </c>
      <c r="D84" s="572" t="s">
        <v>8571</v>
      </c>
      <c r="E84" s="574" t="s">
        <v>8572</v>
      </c>
      <c r="F84" s="575"/>
      <c r="G84" s="301" t="str">
        <f>IF(ISBLANK(H84),"必須","入力済")</f>
        <v>必須</v>
      </c>
      <c r="H84" s="315"/>
      <c r="I84" s="165" t="s">
        <v>8614</v>
      </c>
      <c r="J84" s="272" t="s">
        <v>9030</v>
      </c>
    </row>
    <row r="85" spans="2:10" ht="33" customHeight="1" thickBot="1">
      <c r="C85" s="158" t="s">
        <v>8534</v>
      </c>
      <c r="D85" s="573"/>
      <c r="E85" s="539" t="s">
        <v>8573</v>
      </c>
      <c r="F85" s="541"/>
      <c r="G85" s="304" t="str">
        <f>IF(ISBLANK(H85),"必須","入力済")</f>
        <v>必須</v>
      </c>
      <c r="H85" s="316"/>
      <c r="I85" s="193" t="s">
        <v>8614</v>
      </c>
      <c r="J85" s="255" t="s">
        <v>9031</v>
      </c>
    </row>
    <row r="86" spans="2:10" ht="33" customHeight="1" thickBot="1">
      <c r="C86" s="152" t="s">
        <v>8535</v>
      </c>
      <c r="D86" s="529" t="s">
        <v>8739</v>
      </c>
      <c r="E86" s="530"/>
      <c r="F86" s="531"/>
      <c r="G86" s="228" t="str">
        <f>IF(ISBLANK(H86), "必須",  "入力済")</f>
        <v>必須</v>
      </c>
      <c r="H86" s="326"/>
      <c r="I86" s="194" t="s">
        <v>8761</v>
      </c>
      <c r="J86" s="266" t="s">
        <v>8749</v>
      </c>
    </row>
    <row r="87" spans="2:10" ht="33" customHeight="1" thickBot="1">
      <c r="C87" s="152" t="s">
        <v>8536</v>
      </c>
      <c r="D87" s="542" t="s">
        <v>8471</v>
      </c>
      <c r="E87" s="543"/>
      <c r="F87" s="544"/>
      <c r="G87" s="237" t="str">
        <f>IF(ISBLANK(H87),"可能な限り","入力済")</f>
        <v>可能な限り</v>
      </c>
      <c r="H87" s="332"/>
      <c r="I87" s="196" t="s">
        <v>8761</v>
      </c>
      <c r="J87" s="263" t="s">
        <v>8750</v>
      </c>
    </row>
    <row r="88" spans="2:10" ht="33" customHeight="1" thickBot="1">
      <c r="C88" s="152" t="s">
        <v>8537</v>
      </c>
      <c r="D88" s="542" t="s">
        <v>8603</v>
      </c>
      <c r="E88" s="543"/>
      <c r="F88" s="544"/>
      <c r="G88" s="230" t="str">
        <f>IF(ISBLANK(H88),"必須","入力済")</f>
        <v>必須</v>
      </c>
      <c r="H88" s="322"/>
      <c r="I88" s="197" t="s">
        <v>8614</v>
      </c>
      <c r="J88" s="263" t="s">
        <v>11074</v>
      </c>
    </row>
    <row r="89" spans="2:10" ht="33" customHeight="1" thickBot="1">
      <c r="C89" s="152" t="s">
        <v>8538</v>
      </c>
      <c r="D89" s="542" t="s">
        <v>8472</v>
      </c>
      <c r="E89" s="543"/>
      <c r="F89" s="544"/>
      <c r="G89" s="224" t="str">
        <f>IF(ISBLANK(H89),"該当の場合は必須","入力済")</f>
        <v>該当の場合は必須</v>
      </c>
      <c r="H89" s="322"/>
      <c r="I89" s="198" t="s">
        <v>8763</v>
      </c>
      <c r="J89" s="263" t="s">
        <v>11073</v>
      </c>
    </row>
    <row r="90" spans="2:10" ht="33" customHeight="1" thickBot="1">
      <c r="C90" s="152" t="s">
        <v>8539</v>
      </c>
      <c r="D90" s="542" t="s">
        <v>8059</v>
      </c>
      <c r="E90" s="543"/>
      <c r="F90" s="544"/>
      <c r="G90" s="237" t="str">
        <f>IF(ISBLANK(H90),"可能な限り","入力済")</f>
        <v>可能な限り</v>
      </c>
      <c r="H90" s="333"/>
      <c r="I90" s="199" t="s">
        <v>8761</v>
      </c>
      <c r="J90" s="263" t="s">
        <v>9032</v>
      </c>
    </row>
    <row r="91" spans="2:10" ht="33" customHeight="1" thickBot="1">
      <c r="C91" s="152" t="s">
        <v>8540</v>
      </c>
      <c r="D91" s="529" t="s">
        <v>8473</v>
      </c>
      <c r="E91" s="530"/>
      <c r="F91" s="531"/>
      <c r="G91" s="232" t="str">
        <f>IF(ISBLANK(H91),"可能な限り","入力済")</f>
        <v>可能な限り</v>
      </c>
      <c r="H91" s="334"/>
      <c r="I91" s="194" t="s">
        <v>8761</v>
      </c>
      <c r="J91" s="266" t="s">
        <v>8751</v>
      </c>
    </row>
    <row r="92" spans="2:10" ht="16.5" customHeight="1">
      <c r="F92" s="200"/>
      <c r="G92" s="310"/>
      <c r="I92" s="26"/>
      <c r="J92" s="27"/>
    </row>
    <row r="93" spans="2:10" ht="16.5" customHeight="1">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16.5" customHeight="1" thickBot="1">
      <c r="C94" s="147" t="s">
        <v>192</v>
      </c>
      <c r="D94" s="526" t="s">
        <v>187</v>
      </c>
      <c r="E94" s="527"/>
      <c r="F94" s="528"/>
      <c r="G94" s="303" t="s">
        <v>8553</v>
      </c>
      <c r="H94" s="148" t="s">
        <v>17135</v>
      </c>
      <c r="I94" s="147" t="s">
        <v>8613</v>
      </c>
      <c r="J94" s="149" t="s">
        <v>8615</v>
      </c>
    </row>
    <row r="95" spans="2:10" ht="33" customHeight="1" thickBot="1">
      <c r="C95" s="158" t="s">
        <v>8034</v>
      </c>
      <c r="D95" s="539" t="s">
        <v>8725</v>
      </c>
      <c r="E95" s="540"/>
      <c r="F95" s="541"/>
      <c r="G95" s="304" t="str">
        <f>IF(ISBLANK(H95),"必須","入力済")</f>
        <v>必須</v>
      </c>
      <c r="H95" s="316"/>
      <c r="I95" s="175" t="s">
        <v>8614</v>
      </c>
      <c r="J95" s="255" t="s">
        <v>8991</v>
      </c>
    </row>
    <row r="96" spans="2:10" ht="33" customHeight="1">
      <c r="C96" s="156" t="s">
        <v>8035</v>
      </c>
      <c r="D96" s="606" t="s">
        <v>8566</v>
      </c>
      <c r="E96" s="606" t="s">
        <v>8567</v>
      </c>
      <c r="F96" s="296" t="s">
        <v>8568</v>
      </c>
      <c r="G96" s="223" t="str">
        <f>IF(ISBLANK(H96),"必須","入力済")</f>
        <v>必須</v>
      </c>
      <c r="H96" s="317"/>
      <c r="I96" s="201" t="s">
        <v>16040</v>
      </c>
      <c r="J96" s="273"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ustomHeight="1">
      <c r="C97" s="156" t="s">
        <v>8036</v>
      </c>
      <c r="D97" s="533"/>
      <c r="E97" s="533"/>
      <c r="F97" s="297" t="s">
        <v>8569</v>
      </c>
      <c r="G97" s="223" t="str">
        <f>IF(ISBLANK(H97),"必須","入力済")</f>
        <v>必須</v>
      </c>
      <c r="H97" s="317"/>
      <c r="I97" s="201" t="s">
        <v>8763</v>
      </c>
      <c r="J97" s="273"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ustomHeight="1">
      <c r="C98" s="156" t="s">
        <v>8037</v>
      </c>
      <c r="D98" s="533"/>
      <c r="E98" s="606" t="s">
        <v>8570</v>
      </c>
      <c r="F98" s="296" t="s">
        <v>8585</v>
      </c>
      <c r="G98" s="249" t="str">
        <f t="shared" ref="G98:G99" si="2">IF(ISBLANK(H98),"任意","入力済")</f>
        <v>任意</v>
      </c>
      <c r="H98" s="317"/>
      <c r="I98" s="201" t="s">
        <v>16040</v>
      </c>
      <c r="J98" s="273"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ustomHeight="1" thickBot="1">
      <c r="C99" s="158" t="s">
        <v>8038</v>
      </c>
      <c r="D99" s="534"/>
      <c r="E99" s="534"/>
      <c r="F99" s="298" t="s">
        <v>8586</v>
      </c>
      <c r="G99" s="229" t="str">
        <f t="shared" si="2"/>
        <v>任意</v>
      </c>
      <c r="H99" s="325"/>
      <c r="I99" s="204" t="s">
        <v>8763</v>
      </c>
      <c r="J99" s="27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154" t="s">
        <v>8532</v>
      </c>
      <c r="D100" s="532" t="s">
        <v>8571</v>
      </c>
      <c r="E100" s="565" t="s">
        <v>8572</v>
      </c>
      <c r="F100" s="566"/>
      <c r="G100" s="307" t="str">
        <f>IF(ISBLANK(H100),"必須","入力済")</f>
        <v>必須</v>
      </c>
      <c r="H100" s="336"/>
      <c r="I100" s="205" t="s">
        <v>8614</v>
      </c>
      <c r="J100" s="275" t="s">
        <v>9030</v>
      </c>
    </row>
    <row r="101" spans="2:10" ht="33" customHeight="1" thickBot="1">
      <c r="C101" s="158" t="s">
        <v>8533</v>
      </c>
      <c r="D101" s="534"/>
      <c r="E101" s="537" t="s">
        <v>8573</v>
      </c>
      <c r="F101" s="538"/>
      <c r="G101" s="226" t="str">
        <f>IF(ISBLANK(H101),"必須","入力済")</f>
        <v>必須</v>
      </c>
      <c r="H101" s="325"/>
      <c r="I101" s="206" t="s">
        <v>8614</v>
      </c>
      <c r="J101" s="262" t="s">
        <v>9031</v>
      </c>
    </row>
    <row r="102" spans="2:10" ht="33" customHeight="1" thickBot="1">
      <c r="C102" s="152" t="s">
        <v>8534</v>
      </c>
      <c r="D102" s="576" t="s">
        <v>8739</v>
      </c>
      <c r="E102" s="577"/>
      <c r="F102" s="578"/>
      <c r="G102" s="233" t="str">
        <f>IF(ISBLANK(H102), "必須",  "入力済")</f>
        <v>必須</v>
      </c>
      <c r="H102" s="326"/>
      <c r="I102" s="207" t="s">
        <v>8761</v>
      </c>
      <c r="J102" s="276" t="s">
        <v>8749</v>
      </c>
    </row>
    <row r="103" spans="2:10" ht="33" customHeight="1" thickBot="1">
      <c r="C103" s="152" t="s">
        <v>8535</v>
      </c>
      <c r="D103" s="529" t="s">
        <v>8471</v>
      </c>
      <c r="E103" s="530"/>
      <c r="F103" s="531"/>
      <c r="G103" s="232" t="str">
        <f>IF(ISBLANK(H103),"可能な限り","入力済")</f>
        <v>可能な限り</v>
      </c>
      <c r="H103" s="337"/>
      <c r="I103" s="209" t="s">
        <v>8761</v>
      </c>
      <c r="J103" s="266" t="s">
        <v>8752</v>
      </c>
    </row>
    <row r="104" spans="2:10" ht="33" customHeight="1" thickBot="1">
      <c r="C104" s="152" t="s">
        <v>8536</v>
      </c>
      <c r="D104" s="529" t="s">
        <v>8603</v>
      </c>
      <c r="E104" s="530"/>
      <c r="F104" s="531"/>
      <c r="G104" s="228" t="str">
        <f>IF(ISBLANK(H104),"必須","入力済")</f>
        <v>必須</v>
      </c>
      <c r="H104" s="338"/>
      <c r="I104" s="210" t="s">
        <v>8614</v>
      </c>
      <c r="J104" s="335" t="s">
        <v>11075</v>
      </c>
    </row>
    <row r="105" spans="2:10" ht="33" customHeight="1" thickBot="1">
      <c r="C105" s="152" t="s">
        <v>8537</v>
      </c>
      <c r="D105" s="529" t="s">
        <v>8472</v>
      </c>
      <c r="E105" s="530"/>
      <c r="F105" s="531"/>
      <c r="G105" s="232" t="str">
        <f>IF(ISBLANK(H105),"該当の場合は必須","入力済")</f>
        <v>該当の場合は必須</v>
      </c>
      <c r="H105" s="338"/>
      <c r="I105" s="194" t="s">
        <v>8763</v>
      </c>
      <c r="J105" s="266" t="s">
        <v>11073</v>
      </c>
    </row>
    <row r="106" spans="2:10" ht="33" customHeight="1" thickBot="1">
      <c r="C106" s="152" t="s">
        <v>8538</v>
      </c>
      <c r="D106" s="529" t="s">
        <v>8059</v>
      </c>
      <c r="E106" s="530"/>
      <c r="F106" s="531"/>
      <c r="G106" s="232" t="str">
        <f>IF(ISBLANK(H106),"可能な限り","入力済")</f>
        <v>可能な限り</v>
      </c>
      <c r="H106" s="334"/>
      <c r="I106" s="211" t="s">
        <v>8761</v>
      </c>
      <c r="J106" s="266" t="s">
        <v>9033</v>
      </c>
    </row>
    <row r="107" spans="2:10" ht="33" customHeight="1" thickBot="1">
      <c r="C107" s="152" t="s">
        <v>8539</v>
      </c>
      <c r="D107" s="529" t="s">
        <v>8473</v>
      </c>
      <c r="E107" s="530"/>
      <c r="F107" s="531"/>
      <c r="G107" s="232" t="str">
        <f>IF(ISBLANK(H107),"可能な限り","入力済")</f>
        <v>可能な限り</v>
      </c>
      <c r="H107" s="334"/>
      <c r="I107" s="194" t="s">
        <v>8761</v>
      </c>
      <c r="J107" s="266" t="s">
        <v>8751</v>
      </c>
    </row>
    <row r="108" spans="2:10" ht="16.5" customHeight="1">
      <c r="F108" s="200"/>
      <c r="G108" s="310"/>
      <c r="H108" s="180"/>
      <c r="I108" s="26"/>
      <c r="J108" s="27"/>
    </row>
    <row r="109" spans="2:10" ht="16.5" customHeight="1">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16.5" customHeight="1" thickBot="1">
      <c r="C110" s="147" t="s">
        <v>192</v>
      </c>
      <c r="D110" s="526" t="s">
        <v>187</v>
      </c>
      <c r="E110" s="527"/>
      <c r="F110" s="528"/>
      <c r="G110" s="303" t="s">
        <v>8553</v>
      </c>
      <c r="H110" s="148" t="s">
        <v>17135</v>
      </c>
      <c r="I110" s="147" t="s">
        <v>8613</v>
      </c>
      <c r="J110" s="149" t="s">
        <v>8615</v>
      </c>
    </row>
    <row r="111" spans="2:10" ht="33" customHeight="1" thickBot="1">
      <c r="C111" s="158" t="s">
        <v>8034</v>
      </c>
      <c r="D111" s="537" t="s">
        <v>8726</v>
      </c>
      <c r="E111" s="619"/>
      <c r="F111" s="538"/>
      <c r="G111" s="225" t="str">
        <f>IF(ISBLANK(H111),"必須","入力済")</f>
        <v>必須</v>
      </c>
      <c r="H111" s="325"/>
      <c r="I111" s="203" t="s">
        <v>8614</v>
      </c>
      <c r="J111" s="262" t="s">
        <v>8992</v>
      </c>
    </row>
    <row r="112" spans="2:10" ht="33" customHeight="1">
      <c r="C112" s="156" t="s">
        <v>8035</v>
      </c>
      <c r="D112" s="606" t="s">
        <v>8566</v>
      </c>
      <c r="E112" s="606" t="s">
        <v>8567</v>
      </c>
      <c r="F112" s="296" t="s">
        <v>8568</v>
      </c>
      <c r="G112" s="223" t="str">
        <f>IF(ISBLANK(H112),"必須","入力済")</f>
        <v>必須</v>
      </c>
      <c r="H112" s="317"/>
      <c r="I112" s="201" t="s">
        <v>16040</v>
      </c>
      <c r="J112" s="27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ustomHeight="1">
      <c r="C113" s="156" t="s">
        <v>8036</v>
      </c>
      <c r="D113" s="533"/>
      <c r="E113" s="533"/>
      <c r="F113" s="297" t="s">
        <v>8569</v>
      </c>
      <c r="G113" s="223" t="str">
        <f>IF(ISBLANK(H113),"必須","入力済")</f>
        <v>必須</v>
      </c>
      <c r="H113" s="317"/>
      <c r="I113" s="201" t="s">
        <v>8763</v>
      </c>
      <c r="J113" s="278"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ustomHeight="1">
      <c r="C114" s="156" t="s">
        <v>8037</v>
      </c>
      <c r="D114" s="533"/>
      <c r="E114" s="606" t="s">
        <v>8570</v>
      </c>
      <c r="F114" s="296" t="s">
        <v>8585</v>
      </c>
      <c r="G114" s="249" t="str">
        <f t="shared" ref="G114:G115" si="3">IF(ISBLANK(H114),"任意","入力済")</f>
        <v>任意</v>
      </c>
      <c r="H114" s="317"/>
      <c r="I114" s="201" t="s">
        <v>16040</v>
      </c>
      <c r="J114" s="277"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ustomHeight="1" thickBot="1">
      <c r="C115" s="158" t="s">
        <v>8038</v>
      </c>
      <c r="D115" s="534"/>
      <c r="E115" s="534"/>
      <c r="F115" s="298" t="s">
        <v>8586</v>
      </c>
      <c r="G115" s="229" t="str">
        <f t="shared" si="3"/>
        <v>任意</v>
      </c>
      <c r="H115" s="325"/>
      <c r="I115" s="204" t="s">
        <v>8763</v>
      </c>
      <c r="J115"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154" t="s">
        <v>8532</v>
      </c>
      <c r="D116" s="532" t="s">
        <v>8571</v>
      </c>
      <c r="E116" s="565" t="s">
        <v>8572</v>
      </c>
      <c r="F116" s="566"/>
      <c r="G116" s="307" t="str">
        <f>IF(ISBLANK(H116),"必須","入力済")</f>
        <v>必須</v>
      </c>
      <c r="H116" s="336"/>
      <c r="I116" s="205" t="s">
        <v>8614</v>
      </c>
      <c r="J116" s="275" t="s">
        <v>9030</v>
      </c>
    </row>
    <row r="117" spans="2:10" ht="33" customHeight="1" thickBot="1">
      <c r="C117" s="158" t="s">
        <v>8533</v>
      </c>
      <c r="D117" s="534"/>
      <c r="E117" s="537" t="s">
        <v>8573</v>
      </c>
      <c r="F117" s="538"/>
      <c r="G117" s="226" t="str">
        <f>IF(ISBLANK(H117),"必須","入力済")</f>
        <v>必須</v>
      </c>
      <c r="H117" s="325"/>
      <c r="I117" s="206" t="s">
        <v>8614</v>
      </c>
      <c r="J117" s="262" t="s">
        <v>9031</v>
      </c>
    </row>
    <row r="118" spans="2:10" ht="33" customHeight="1" thickBot="1">
      <c r="C118" s="152" t="s">
        <v>8534</v>
      </c>
      <c r="D118" s="529" t="s">
        <v>8739</v>
      </c>
      <c r="E118" s="530"/>
      <c r="F118" s="531"/>
      <c r="G118" s="228" t="str">
        <f>IF(ISBLANK(H118), "必須",  "入力済")</f>
        <v>必須</v>
      </c>
      <c r="H118" s="326"/>
      <c r="I118" s="194" t="s">
        <v>8761</v>
      </c>
      <c r="J118" s="266" t="s">
        <v>8749</v>
      </c>
    </row>
    <row r="119" spans="2:10" ht="33" customHeight="1" thickBot="1">
      <c r="C119" s="152" t="s">
        <v>8535</v>
      </c>
      <c r="D119" s="529" t="s">
        <v>8471</v>
      </c>
      <c r="E119" s="530"/>
      <c r="F119" s="531"/>
      <c r="G119" s="232" t="str">
        <f>IF(ISBLANK(H119),"可能な限り","入力済")</f>
        <v>可能な限り</v>
      </c>
      <c r="H119" s="337"/>
      <c r="I119" s="209" t="s">
        <v>8761</v>
      </c>
      <c r="J119" s="266" t="s">
        <v>8752</v>
      </c>
    </row>
    <row r="120" spans="2:10" ht="33" customHeight="1" thickBot="1">
      <c r="C120" s="152" t="s">
        <v>8536</v>
      </c>
      <c r="D120" s="529" t="s">
        <v>8603</v>
      </c>
      <c r="E120" s="530"/>
      <c r="F120" s="531"/>
      <c r="G120" s="228" t="str">
        <f>IF(ISBLANK(H120),"必須","入力済")</f>
        <v>必須</v>
      </c>
      <c r="H120" s="338"/>
      <c r="I120" s="210" t="s">
        <v>8614</v>
      </c>
      <c r="J120" s="266" t="s">
        <v>11075</v>
      </c>
    </row>
    <row r="121" spans="2:10" ht="33" customHeight="1" thickBot="1">
      <c r="C121" s="152" t="s">
        <v>8537</v>
      </c>
      <c r="D121" s="529" t="s">
        <v>8472</v>
      </c>
      <c r="E121" s="530"/>
      <c r="F121" s="531"/>
      <c r="G121" s="232" t="str">
        <f>IF(ISBLANK(H121),"該当の場合は必須","入力済")</f>
        <v>該当の場合は必須</v>
      </c>
      <c r="H121" s="338"/>
      <c r="I121" s="194" t="s">
        <v>8763</v>
      </c>
      <c r="J121" s="266" t="s">
        <v>11073</v>
      </c>
    </row>
    <row r="122" spans="2:10" ht="33" customHeight="1" thickBot="1">
      <c r="C122" s="152" t="s">
        <v>8538</v>
      </c>
      <c r="D122" s="529" t="s">
        <v>8059</v>
      </c>
      <c r="E122" s="530"/>
      <c r="F122" s="531"/>
      <c r="G122" s="232" t="str">
        <f>IF(ISBLANK(H122),"可能な限り","入力済")</f>
        <v>可能な限り</v>
      </c>
      <c r="H122" s="334"/>
      <c r="I122" s="211" t="s">
        <v>8761</v>
      </c>
      <c r="J122" s="266" t="s">
        <v>9033</v>
      </c>
    </row>
    <row r="123" spans="2:10" ht="33" customHeight="1" thickBot="1">
      <c r="C123" s="152" t="s">
        <v>8539</v>
      </c>
      <c r="D123" s="529" t="s">
        <v>8473</v>
      </c>
      <c r="E123" s="530"/>
      <c r="F123" s="531"/>
      <c r="G123" s="232" t="str">
        <f>IF(ISBLANK(H123),"可能な限り","入力済")</f>
        <v>可能な限り</v>
      </c>
      <c r="H123" s="334"/>
      <c r="I123" s="194" t="s">
        <v>8761</v>
      </c>
      <c r="J123" s="266" t="s">
        <v>8751</v>
      </c>
    </row>
    <row r="124" spans="2:10" ht="16.5" customHeight="1">
      <c r="F124" s="200"/>
      <c r="G124" s="310"/>
      <c r="I124" s="26"/>
      <c r="J124" s="27"/>
    </row>
    <row r="125" spans="2:10" ht="16.5" customHeight="1">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16.5" customHeight="1" thickBot="1">
      <c r="C126" s="147" t="s">
        <v>192</v>
      </c>
      <c r="D126" s="526" t="s">
        <v>187</v>
      </c>
      <c r="E126" s="527"/>
      <c r="F126" s="528"/>
      <c r="G126" s="303" t="s">
        <v>8553</v>
      </c>
      <c r="H126" s="148" t="s">
        <v>17135</v>
      </c>
      <c r="I126" s="147" t="s">
        <v>8613</v>
      </c>
      <c r="J126" s="149" t="s">
        <v>8615</v>
      </c>
    </row>
    <row r="127" spans="2:10" ht="33" customHeight="1" thickBot="1">
      <c r="C127" s="158" t="s">
        <v>8034</v>
      </c>
      <c r="D127" s="537" t="s">
        <v>8727</v>
      </c>
      <c r="E127" s="619"/>
      <c r="F127" s="538"/>
      <c r="G127" s="226" t="str">
        <f>IF(ISBLANK(H127),"必須","入力済")</f>
        <v>必須</v>
      </c>
      <c r="H127" s="325"/>
      <c r="I127" s="203" t="s">
        <v>8614</v>
      </c>
      <c r="J127" s="262" t="s">
        <v>8993</v>
      </c>
    </row>
    <row r="128" spans="2:10" ht="33" customHeight="1">
      <c r="C128" s="156" t="s">
        <v>8035</v>
      </c>
      <c r="D128" s="606" t="s">
        <v>8566</v>
      </c>
      <c r="E128" s="606" t="s">
        <v>8567</v>
      </c>
      <c r="F128" s="296" t="s">
        <v>8568</v>
      </c>
      <c r="G128" s="223" t="str">
        <f>IF(ISBLANK(H128),"必須","入力済")</f>
        <v>必須</v>
      </c>
      <c r="H128" s="339"/>
      <c r="I128" s="201" t="s">
        <v>16040</v>
      </c>
      <c r="J128" s="27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ustomHeight="1">
      <c r="C129" s="156" t="s">
        <v>8036</v>
      </c>
      <c r="D129" s="533"/>
      <c r="E129" s="533"/>
      <c r="F129" s="297" t="s">
        <v>8569</v>
      </c>
      <c r="G129" s="223" t="str">
        <f>IF(ISBLANK(H129),"必須","入力済")</f>
        <v>必須</v>
      </c>
      <c r="H129" s="339"/>
      <c r="I129" s="201" t="s">
        <v>8763</v>
      </c>
      <c r="J129" s="278"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ustomHeight="1">
      <c r="C130" s="156" t="s">
        <v>8037</v>
      </c>
      <c r="D130" s="533"/>
      <c r="E130" s="606" t="s">
        <v>8570</v>
      </c>
      <c r="F130" s="296" t="s">
        <v>8585</v>
      </c>
      <c r="G130" s="249" t="str">
        <f t="shared" ref="G130:G131" si="4">IF(ISBLANK(H130),"任意","入力済")</f>
        <v>任意</v>
      </c>
      <c r="H130" s="339"/>
      <c r="I130" s="201" t="s">
        <v>16040</v>
      </c>
      <c r="J130" s="277"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ustomHeight="1" thickBot="1">
      <c r="C131" s="158" t="s">
        <v>8038</v>
      </c>
      <c r="D131" s="534"/>
      <c r="E131" s="534"/>
      <c r="F131" s="298" t="s">
        <v>8586</v>
      </c>
      <c r="G131" s="229" t="str">
        <f t="shared" si="4"/>
        <v>任意</v>
      </c>
      <c r="H131" s="340"/>
      <c r="I131" s="204" t="s">
        <v>8763</v>
      </c>
      <c r="J131"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154" t="s">
        <v>8532</v>
      </c>
      <c r="D132" s="532" t="s">
        <v>8571</v>
      </c>
      <c r="E132" s="565" t="s">
        <v>8572</v>
      </c>
      <c r="F132" s="566"/>
      <c r="G132" s="307" t="str">
        <f>IF(ISBLANK(H132),"必須","入力済")</f>
        <v>必須</v>
      </c>
      <c r="H132" s="341"/>
      <c r="I132" s="205" t="s">
        <v>8614</v>
      </c>
      <c r="J132" s="275" t="s">
        <v>9030</v>
      </c>
    </row>
    <row r="133" spans="2:10" ht="33" customHeight="1" thickBot="1">
      <c r="C133" s="158" t="s">
        <v>8533</v>
      </c>
      <c r="D133" s="534"/>
      <c r="E133" s="537" t="s">
        <v>8573</v>
      </c>
      <c r="F133" s="538"/>
      <c r="G133" s="226" t="str">
        <f>IF(ISBLANK(H133),"必須","入力済")</f>
        <v>必須</v>
      </c>
      <c r="H133" s="340"/>
      <c r="I133" s="206" t="s">
        <v>8614</v>
      </c>
      <c r="J133" s="262" t="s">
        <v>9031</v>
      </c>
    </row>
    <row r="134" spans="2:10" ht="33" customHeight="1" thickBot="1">
      <c r="C134" s="152" t="s">
        <v>8534</v>
      </c>
      <c r="D134" s="529" t="s">
        <v>8739</v>
      </c>
      <c r="E134" s="530"/>
      <c r="F134" s="531"/>
      <c r="G134" s="228" t="str">
        <f>IF(ISBLANK(H134), "必須",  "入力済")</f>
        <v>必須</v>
      </c>
      <c r="H134" s="342"/>
      <c r="I134" s="194" t="s">
        <v>8761</v>
      </c>
      <c r="J134" s="266" t="s">
        <v>8749</v>
      </c>
    </row>
    <row r="135" spans="2:10" ht="33" customHeight="1" thickBot="1">
      <c r="C135" s="152" t="s">
        <v>8535</v>
      </c>
      <c r="D135" s="529" t="s">
        <v>8471</v>
      </c>
      <c r="E135" s="530"/>
      <c r="F135" s="531"/>
      <c r="G135" s="232" t="str">
        <f>IF(ISBLANK(H135),"可能な限り","入力済")</f>
        <v>可能な限り</v>
      </c>
      <c r="H135" s="343"/>
      <c r="I135" s="209" t="s">
        <v>8761</v>
      </c>
      <c r="J135" s="266" t="s">
        <v>8752</v>
      </c>
    </row>
    <row r="136" spans="2:10" ht="33" customHeight="1" thickBot="1">
      <c r="C136" s="152" t="s">
        <v>8536</v>
      </c>
      <c r="D136" s="529" t="s">
        <v>8603</v>
      </c>
      <c r="E136" s="530"/>
      <c r="F136" s="531"/>
      <c r="G136" s="228" t="str">
        <f>IF(ISBLANK(H136),"必須","入力済")</f>
        <v>必須</v>
      </c>
      <c r="H136" s="344"/>
      <c r="I136" s="210" t="s">
        <v>8614</v>
      </c>
      <c r="J136" s="266" t="s">
        <v>11075</v>
      </c>
    </row>
    <row r="137" spans="2:10" ht="33" customHeight="1" thickBot="1">
      <c r="C137" s="152" t="s">
        <v>8537</v>
      </c>
      <c r="D137" s="529" t="s">
        <v>8472</v>
      </c>
      <c r="E137" s="530"/>
      <c r="F137" s="531"/>
      <c r="G137" s="232" t="str">
        <f>IF(ISBLANK(H137),"該当の場合は必須","入力済")</f>
        <v>該当の場合は必須</v>
      </c>
      <c r="H137" s="344"/>
      <c r="I137" s="194" t="s">
        <v>8763</v>
      </c>
      <c r="J137" s="266" t="s">
        <v>11073</v>
      </c>
    </row>
    <row r="138" spans="2:10" ht="33" customHeight="1" thickBot="1">
      <c r="C138" s="152" t="s">
        <v>8538</v>
      </c>
      <c r="D138" s="529" t="s">
        <v>8059</v>
      </c>
      <c r="E138" s="530"/>
      <c r="F138" s="531"/>
      <c r="G138" s="232" t="str">
        <f>IF(ISBLANK(H138),"可能な限り","入力済")</f>
        <v>可能な限り</v>
      </c>
      <c r="H138" s="345"/>
      <c r="I138" s="211" t="s">
        <v>8761</v>
      </c>
      <c r="J138" s="266" t="s">
        <v>9033</v>
      </c>
    </row>
    <row r="139" spans="2:10" ht="33" customHeight="1" thickBot="1">
      <c r="C139" s="152" t="s">
        <v>8539</v>
      </c>
      <c r="D139" s="529" t="s">
        <v>8473</v>
      </c>
      <c r="E139" s="530"/>
      <c r="F139" s="531"/>
      <c r="G139" s="232" t="str">
        <f>IF(ISBLANK(H139),"可能な限り","入力済")</f>
        <v>可能な限り</v>
      </c>
      <c r="H139" s="345"/>
      <c r="I139" s="194" t="s">
        <v>8761</v>
      </c>
      <c r="J139" s="266" t="s">
        <v>8751</v>
      </c>
    </row>
    <row r="140" spans="2:10" ht="16.5" customHeight="1">
      <c r="F140" s="200"/>
      <c r="G140" s="310"/>
      <c r="H140" s="180"/>
      <c r="I140" s="26"/>
      <c r="J140" s="27"/>
    </row>
    <row r="141" spans="2:10" ht="16.5" customHeight="1">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16.5" customHeight="1" thickBot="1">
      <c r="C142" s="147" t="s">
        <v>192</v>
      </c>
      <c r="D142" s="526" t="s">
        <v>187</v>
      </c>
      <c r="E142" s="527"/>
      <c r="F142" s="528"/>
      <c r="G142" s="303" t="s">
        <v>8553</v>
      </c>
      <c r="H142" s="148" t="s">
        <v>17135</v>
      </c>
      <c r="I142" s="147" t="s">
        <v>8613</v>
      </c>
      <c r="J142" s="149" t="s">
        <v>8615</v>
      </c>
    </row>
    <row r="143" spans="2:10" ht="33" customHeight="1" thickBot="1">
      <c r="C143" s="158" t="s">
        <v>8034</v>
      </c>
      <c r="D143" s="537" t="s">
        <v>8728</v>
      </c>
      <c r="E143" s="619"/>
      <c r="F143" s="538"/>
      <c r="G143" s="226" t="str">
        <f>IF(ISBLANK(H143),"必須","入力済")</f>
        <v>必須</v>
      </c>
      <c r="H143" s="325"/>
      <c r="I143" s="203" t="s">
        <v>8614</v>
      </c>
      <c r="J143" s="262" t="s">
        <v>8994</v>
      </c>
    </row>
    <row r="144" spans="2:10" ht="33" customHeight="1">
      <c r="C144" s="156" t="s">
        <v>8035</v>
      </c>
      <c r="D144" s="532" t="s">
        <v>8566</v>
      </c>
      <c r="E144" s="532" t="s">
        <v>8567</v>
      </c>
      <c r="F144" s="299" t="s">
        <v>8568</v>
      </c>
      <c r="G144" s="307" t="str">
        <f>IF(ISBLANK(H144),"必須","入力済")</f>
        <v>必須</v>
      </c>
      <c r="H144" s="339"/>
      <c r="I144" s="212" t="s">
        <v>16040</v>
      </c>
      <c r="J144" s="27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ustomHeight="1">
      <c r="C145" s="156" t="s">
        <v>8036</v>
      </c>
      <c r="D145" s="533"/>
      <c r="E145" s="533"/>
      <c r="F145" s="297" t="s">
        <v>8569</v>
      </c>
      <c r="G145" s="223" t="str">
        <f>IF(ISBLANK(H145),"必須","入力済")</f>
        <v>必須</v>
      </c>
      <c r="H145" s="339"/>
      <c r="I145" s="201" t="s">
        <v>8763</v>
      </c>
      <c r="J145" s="278"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ustomHeight="1">
      <c r="C146" s="156" t="s">
        <v>8037</v>
      </c>
      <c r="D146" s="533"/>
      <c r="E146" s="606" t="s">
        <v>8570</v>
      </c>
      <c r="F146" s="296" t="s">
        <v>8585</v>
      </c>
      <c r="G146" s="249" t="str">
        <f t="shared" ref="G146:G147" si="5">IF(ISBLANK(H146),"任意","入力済")</f>
        <v>任意</v>
      </c>
      <c r="H146" s="339"/>
      <c r="I146" s="201" t="s">
        <v>16040</v>
      </c>
      <c r="J146" s="277"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ustomHeight="1" thickBot="1">
      <c r="C147" s="158" t="s">
        <v>8038</v>
      </c>
      <c r="D147" s="534"/>
      <c r="E147" s="534"/>
      <c r="F147" s="298" t="s">
        <v>8586</v>
      </c>
      <c r="G147" s="229" t="str">
        <f t="shared" si="5"/>
        <v>任意</v>
      </c>
      <c r="H147" s="340"/>
      <c r="I147" s="204" t="s">
        <v>8763</v>
      </c>
      <c r="J147"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154" t="s">
        <v>8532</v>
      </c>
      <c r="D148" s="532" t="s">
        <v>8571</v>
      </c>
      <c r="E148" s="565" t="s">
        <v>8572</v>
      </c>
      <c r="F148" s="566"/>
      <c r="G148" s="307" t="str">
        <f>IF(ISBLANK(H148),"必須","入力済")</f>
        <v>必須</v>
      </c>
      <c r="H148" s="336"/>
      <c r="I148" s="205" t="s">
        <v>8614</v>
      </c>
      <c r="J148" s="275" t="s">
        <v>9030</v>
      </c>
    </row>
    <row r="149" spans="2:10" ht="33" customHeight="1" thickBot="1">
      <c r="C149" s="158" t="s">
        <v>8533</v>
      </c>
      <c r="D149" s="534"/>
      <c r="E149" s="537" t="s">
        <v>8573</v>
      </c>
      <c r="F149" s="538"/>
      <c r="G149" s="226" t="str">
        <f>IF(ISBLANK(H149),"必須","入力済")</f>
        <v>必須</v>
      </c>
      <c r="H149" s="325"/>
      <c r="I149" s="206" t="s">
        <v>8614</v>
      </c>
      <c r="J149" s="262" t="s">
        <v>9031</v>
      </c>
    </row>
    <row r="150" spans="2:10" ht="33" customHeight="1" thickBot="1">
      <c r="C150" s="152" t="s">
        <v>8534</v>
      </c>
      <c r="D150" s="529" t="s">
        <v>8739</v>
      </c>
      <c r="E150" s="530"/>
      <c r="F150" s="531"/>
      <c r="G150" s="228" t="str">
        <f>IF(ISBLANK(H150), "必須",  "入力済")</f>
        <v>必須</v>
      </c>
      <c r="H150" s="326"/>
      <c r="I150" s="194" t="s">
        <v>8761</v>
      </c>
      <c r="J150" s="266" t="s">
        <v>8749</v>
      </c>
    </row>
    <row r="151" spans="2:10" ht="33" customHeight="1" thickBot="1">
      <c r="C151" s="152" t="s">
        <v>8535</v>
      </c>
      <c r="D151" s="529" t="s">
        <v>8471</v>
      </c>
      <c r="E151" s="530"/>
      <c r="F151" s="531"/>
      <c r="G151" s="232" t="str">
        <f>IF(ISBLANK(H151),"可能な限り","入力済")</f>
        <v>可能な限り</v>
      </c>
      <c r="H151" s="337"/>
      <c r="I151" s="209" t="s">
        <v>8761</v>
      </c>
      <c r="J151" s="266" t="s">
        <v>8752</v>
      </c>
    </row>
    <row r="152" spans="2:10" ht="33" customHeight="1" thickBot="1">
      <c r="C152" s="152" t="s">
        <v>8536</v>
      </c>
      <c r="D152" s="529" t="s">
        <v>8603</v>
      </c>
      <c r="E152" s="530"/>
      <c r="F152" s="531"/>
      <c r="G152" s="228" t="str">
        <f>IF(ISBLANK(H152),"必須","入力済")</f>
        <v>必須</v>
      </c>
      <c r="H152" s="338"/>
      <c r="I152" s="210" t="s">
        <v>8614</v>
      </c>
      <c r="J152" s="266" t="s">
        <v>11075</v>
      </c>
    </row>
    <row r="153" spans="2:10" ht="33" customHeight="1" thickBot="1">
      <c r="C153" s="152" t="s">
        <v>8537</v>
      </c>
      <c r="D153" s="529" t="s">
        <v>8472</v>
      </c>
      <c r="E153" s="530"/>
      <c r="F153" s="531"/>
      <c r="G153" s="232" t="str">
        <f>IF(ISBLANK(H153),"該当の場合は必須","入力済")</f>
        <v>該当の場合は必須</v>
      </c>
      <c r="H153" s="338"/>
      <c r="I153" s="194" t="s">
        <v>8763</v>
      </c>
      <c r="J153" s="266" t="s">
        <v>11073</v>
      </c>
    </row>
    <row r="154" spans="2:10" ht="33" customHeight="1" thickBot="1">
      <c r="C154" s="152" t="s">
        <v>8538</v>
      </c>
      <c r="D154" s="529" t="s">
        <v>8059</v>
      </c>
      <c r="E154" s="530"/>
      <c r="F154" s="531"/>
      <c r="G154" s="232" t="str">
        <f>IF(ISBLANK(H154),"可能な限り","入力済")</f>
        <v>可能な限り</v>
      </c>
      <c r="H154" s="345"/>
      <c r="I154" s="211" t="s">
        <v>8761</v>
      </c>
      <c r="J154" s="266" t="s">
        <v>9033</v>
      </c>
    </row>
    <row r="155" spans="2:10" ht="33" customHeight="1" thickBot="1">
      <c r="C155" s="152" t="s">
        <v>8539</v>
      </c>
      <c r="D155" s="529" t="s">
        <v>8473</v>
      </c>
      <c r="E155" s="530"/>
      <c r="F155" s="531"/>
      <c r="G155" s="232" t="str">
        <f>IF(ISBLANK(H155),"可能な限り","入力済")</f>
        <v>可能な限り</v>
      </c>
      <c r="H155" s="334"/>
      <c r="I155" s="194" t="s">
        <v>8761</v>
      </c>
      <c r="J155" s="266" t="s">
        <v>8751</v>
      </c>
    </row>
    <row r="156" spans="2:10" ht="16.5" customHeight="1">
      <c r="F156" s="200"/>
      <c r="G156" s="310"/>
      <c r="H156" s="180"/>
      <c r="I156" s="26"/>
      <c r="J156" s="27"/>
    </row>
    <row r="157" spans="2:10" ht="16.5" customHeight="1">
      <c r="B157" s="23" t="s">
        <v>8998</v>
      </c>
      <c r="C157" s="24"/>
      <c r="D157" s="24"/>
      <c r="E157" s="24"/>
      <c r="F157" s="200"/>
      <c r="G157" s="310"/>
      <c r="H157" s="180"/>
      <c r="I157" s="26"/>
      <c r="J157" s="27"/>
    </row>
    <row r="158" spans="2:10" ht="16.5" customHeight="1" thickBot="1">
      <c r="C158" s="147" t="s">
        <v>192</v>
      </c>
      <c r="D158" s="526" t="s">
        <v>187</v>
      </c>
      <c r="E158" s="527"/>
      <c r="F158" s="528"/>
      <c r="G158" s="303" t="s">
        <v>8553</v>
      </c>
      <c r="H158" s="148" t="s">
        <v>17135</v>
      </c>
      <c r="I158" s="147" t="s">
        <v>8613</v>
      </c>
      <c r="J158" s="149" t="s">
        <v>8615</v>
      </c>
    </row>
    <row r="159" spans="2:10" ht="33" customHeight="1" thickBot="1">
      <c r="C159" s="152" t="s">
        <v>8034</v>
      </c>
      <c r="D159" s="542" t="s">
        <v>8574</v>
      </c>
      <c r="E159" s="543"/>
      <c r="F159" s="544"/>
      <c r="G159" s="230" t="str">
        <f>IF(ISBLANK(H159),"必須","入力済")</f>
        <v>必須</v>
      </c>
      <c r="H159" s="346"/>
      <c r="I159" s="196" t="s">
        <v>8761</v>
      </c>
      <c r="J159" s="263" t="s">
        <v>8753</v>
      </c>
    </row>
    <row r="160" spans="2:10" ht="33" customHeight="1" thickBot="1">
      <c r="C160" s="152" t="s">
        <v>8035</v>
      </c>
      <c r="D160" s="542" t="s">
        <v>8575</v>
      </c>
      <c r="E160" s="543"/>
      <c r="F160" s="544"/>
      <c r="G160" s="230" t="str">
        <f>IF(ISBLANK(H160),"必須","入力済")</f>
        <v>必須</v>
      </c>
      <c r="H160" s="347"/>
      <c r="I160" s="199" t="s">
        <v>8761</v>
      </c>
      <c r="J160" s="263" t="s">
        <v>8754</v>
      </c>
    </row>
    <row r="161" spans="2:10" ht="33" customHeight="1" thickBot="1">
      <c r="C161" s="152" t="s">
        <v>8036</v>
      </c>
      <c r="D161" s="542" t="s">
        <v>8576</v>
      </c>
      <c r="E161" s="543"/>
      <c r="F161" s="544"/>
      <c r="G161" s="230" t="str">
        <f>IF(ISBLANK(H161),"必須","自動計算")</f>
        <v>自動計算</v>
      </c>
      <c r="H161" s="348" t="str">
        <f>IF(H159="","",INT(H160/H159))</f>
        <v/>
      </c>
      <c r="I161" s="213" t="s">
        <v>8623</v>
      </c>
      <c r="J161" s="263" t="s">
        <v>9036</v>
      </c>
    </row>
    <row r="162" spans="2:10" ht="33" customHeight="1" thickBot="1">
      <c r="C162" s="152" t="s">
        <v>8037</v>
      </c>
      <c r="D162" s="529" t="s">
        <v>8577</v>
      </c>
      <c r="E162" s="530"/>
      <c r="F162" s="531"/>
      <c r="G162" s="232" t="str">
        <f>IF(ISBLANK(H162),"必須","入力済")</f>
        <v>必須</v>
      </c>
      <c r="H162" s="334"/>
      <c r="I162" s="194" t="s">
        <v>9001</v>
      </c>
      <c r="J162" s="266" t="s">
        <v>8755</v>
      </c>
    </row>
    <row r="163" spans="2:10" ht="19.5" thickBot="1"/>
    <row r="164" spans="2:10" ht="45" customHeight="1" thickBot="1">
      <c r="C164" s="152" t="s">
        <v>8038</v>
      </c>
      <c r="D164" s="542" t="s">
        <v>8602</v>
      </c>
      <c r="E164" s="543"/>
      <c r="F164" s="544"/>
      <c r="G164" s="230" t="str">
        <f>IF(ISBLANK($H$164), "必須",  "入力済")</f>
        <v>必須</v>
      </c>
      <c r="H164" s="349"/>
      <c r="I164" s="198" t="s">
        <v>8761</v>
      </c>
      <c r="J164" s="263" t="s">
        <v>11076</v>
      </c>
    </row>
    <row r="165" spans="2:10" ht="16.5" customHeight="1">
      <c r="F165" s="179"/>
      <c r="G165" s="308"/>
      <c r="H165" s="180"/>
      <c r="I165" s="26"/>
      <c r="J165" s="27"/>
    </row>
    <row r="166" spans="2:10" ht="16.5" customHeight="1">
      <c r="B166" s="28" t="s">
        <v>8476</v>
      </c>
      <c r="C166" s="23"/>
      <c r="D166" s="23"/>
      <c r="E166" s="23"/>
      <c r="G166" s="378"/>
      <c r="H166" s="187"/>
      <c r="I166" s="26"/>
      <c r="J166" s="27"/>
    </row>
    <row r="167" spans="2:10" ht="16.5" customHeight="1">
      <c r="C167" s="29" t="s">
        <v>192</v>
      </c>
      <c r="D167" s="480" t="s">
        <v>187</v>
      </c>
      <c r="E167" s="481"/>
      <c r="F167" s="482"/>
      <c r="G167" s="311" t="s">
        <v>8553</v>
      </c>
      <c r="H167" s="214" t="s">
        <v>17135</v>
      </c>
      <c r="I167" s="29" t="s">
        <v>8613</v>
      </c>
      <c r="J167" s="215" t="s">
        <v>8615</v>
      </c>
    </row>
    <row r="168" spans="2:10" ht="33" customHeight="1" thickBot="1">
      <c r="C168" s="158" t="s">
        <v>8034</v>
      </c>
      <c r="D168" s="539" t="s">
        <v>8578</v>
      </c>
      <c r="E168" s="540"/>
      <c r="F168" s="541"/>
      <c r="G168" s="304" t="str">
        <f>IF(ISBLANK(H168),"必須","入力済")</f>
        <v>必須</v>
      </c>
      <c r="H168" s="350"/>
      <c r="I168" s="175" t="s">
        <v>8614</v>
      </c>
      <c r="J168" s="255" t="s">
        <v>8624</v>
      </c>
    </row>
    <row r="169" spans="2:10" ht="33" customHeight="1" thickBot="1">
      <c r="C169" s="152" t="s">
        <v>8035</v>
      </c>
      <c r="D169" s="529" t="s">
        <v>8579</v>
      </c>
      <c r="E169" s="530"/>
      <c r="F169" s="531"/>
      <c r="G169" s="228" t="str">
        <f>IF(ISBLANK(H169),"必須","入力済")</f>
        <v>必須</v>
      </c>
      <c r="H169" s="351"/>
      <c r="I169" s="208" t="s">
        <v>8614</v>
      </c>
      <c r="J169" s="266" t="s">
        <v>8625</v>
      </c>
    </row>
    <row r="170" spans="2:10" ht="18" customHeight="1">
      <c r="C170" s="375" t="str">
        <f>IF(H170="","",IF(OR(LEFT(H170,2)="山林",LEFT(H170,3)="保安林",LEFT(H170,7)="農林施設（林業"),51,IF(OR(H170="田「賃貸」",H170="畑「賃貸」",H170="牧場「賃貸」",H170="原野「賃貸」",H170="山林「賃貸」",H170="保安林「賃貸」",H170="雑種地「賃貸」",H170="宅地「賃貸」",H170="分譲地「賃貸」",H170="資材置場「賃貸」",H170="車輛置場「賃貸」",H170="商業施設（平屋駐車場「賃貸」）",H170="墓園墓地（墓園「賃貸」）",H170="墓園墓地（墓地「賃貸」）"),11,IF(OR(LEFT(H170,1)="田",LEFT(H170,1)="畑",LEFT(H170,2)="牧場",LEFT(H170,2)="原野",LEFT(H170,2)="山林",LEFT(H170,3)="保安林",LEFT(H170,3)="雑種地",LEFT(H170,2)="宅地",LEFT(H170,2)="資材",LEFT(H170,2)="車輛",LEFT(H170,10)="商業施設（平屋駐車場",LEFT(H170,4)="墓園墓地"),21,IFERROR(IF(FIND("賃貸",H170)&gt;0,31),IF(LEFT(H170,3)="分譲地",22,IF(LEFT(H170,4)="戸建住宅",41,IF(OR(LEFT(H170,4)="共同住宅",LEFT(H170,4)="寄宿舎寮",LEFT(H170,4)="商業施設",LEFT(H170,4)="業務施設",LEFT(H170,4)="宿泊施設",LEFT(H170,4)="教育施設",LEFT(H170,4)="医療施設",LEFT(H170,4)="文化施設",LEFT(H170,4)="娯楽施設",LEFT(H170,4)="福祉施設",LEFT(H170,4)="体育施設"),42,IF(OR(LEFT(H170,4)="生産施設",LEFT(H170,4)="物流倉庫",LEFT(H170,4)="冷蔵倉庫",LEFT(H170,4)="貯蔵施設",LEFT(H170,4)="流通施設"),43,IF(LEFT(H170,10)="商業施設（地下駐車場",44,IF(LEFT(H170,2)="木竹",51,45)))))))))))</f>
        <v/>
      </c>
      <c r="D170" s="567" t="s">
        <v>8612</v>
      </c>
      <c r="E170" s="568"/>
      <c r="F170" s="569"/>
      <c r="G170" s="613" t="str">
        <f>IF(ISBLANK(H170),"必須","入力済")</f>
        <v>必須</v>
      </c>
      <c r="H170" s="385"/>
      <c r="I170" s="616" t="s">
        <v>16026</v>
      </c>
      <c r="J170" s="392" t="s">
        <v>16027</v>
      </c>
    </row>
    <row r="171" spans="2:10" ht="18" customHeight="1">
      <c r="B171" s="145"/>
      <c r="C171" s="376" t="str">
        <f>IF(C170=11,"契約内容",IF(C170=21,"土地補足",IF(C170=22,"土地補足",IF(C170=31,"業務施設_構造",IF(C170=41,"指定以外_構造",IF(C170=42,"業務施設_構造",IF(C170=43,"生産施設_構造",IF(C170=44,"地下駐車_構造",IF(C170=45,"指定以外_構造",IF(C170=51,"林業樹種",""))))))))))</f>
        <v/>
      </c>
      <c r="D171" s="607"/>
      <c r="E171" s="608"/>
      <c r="F171" s="609"/>
      <c r="G171" s="614"/>
      <c r="H171" s="386"/>
      <c r="I171" s="617"/>
      <c r="J171" s="393" t="str">
        <f>IF(C170="","２）工作物の構造と階数をリストから選択（選択後に編集可能）",IF(C170=11,"２）契約内容をリストから選択（選択後に修正可能）",IF(C170=21,"２）接道状況をリストから選択（選択後に修正可能）",IF(C170=22,"２）接道状況をリストから選択（選択後に修正可能）",IF(C170=51,"２）樹種をリストから選択（選択後に修正可能）","２）工作物の構造と階数をリストから選択（選択後に編集可能）")))))</f>
        <v>２）工作物の構造と階数をリストから選択（選択後に編集可能）</v>
      </c>
    </row>
    <row r="172" spans="2:10" ht="18" customHeight="1">
      <c r="C172" s="372" t="str">
        <f>IF(C170=11,"契約相手",IF(C170=21,"土地補足",IF(C170=22,"土地補足",IF(C170=31,"棟数築年",IF(C170=41,"棟数築年",IF(C170=42,"棟数築年",IF(C170=43,"棟数築年",IF(C170=44,"棟数築年",IF(C170=45,"棟数築年",IF(C170=51,"林業本数",""))))))))))</f>
        <v/>
      </c>
      <c r="D172" s="607"/>
      <c r="E172" s="608"/>
      <c r="F172" s="609"/>
      <c r="G172" s="614"/>
      <c r="H172" s="387"/>
      <c r="I172" s="617"/>
      <c r="J172" s="393" t="str">
        <f>IF(C169="","３）棟数（共同住宅は部屋数）と建築年月を選択後、編集",IF(C170=11,"３）契約の相手方を選択後、編集",IF(C170=21,"３）高低差を選択後、編集",IF(C170=22,"３）高低差を選択後、編集",IF(C170=51,"３）本数を選択後、編集","３）棟数（共同住宅は部屋数）と建築年月を選択後、編集")))))</f>
        <v>３）棟数（共同住宅は部屋数）と建築年月を選択後、編集</v>
      </c>
    </row>
    <row r="173" spans="2:10" ht="18" customHeight="1">
      <c r="C173" s="376" t="str">
        <f>IF(C170=11,"貸付期間",IF(C170=21,"土地面積",IF(C170=22,"戸建面積",IF(C170=31,"貸付面積",IF(C170=41,"戸建面積",IF(C170=42,"共同面積",IF(C170=43,"建物面積",IF(C170=44,"建物面積",IF(C170=45,"建物面積",IF(C170=51,"林業樹齢",""))))))))))</f>
        <v/>
      </c>
      <c r="D173" s="607"/>
      <c r="E173" s="608"/>
      <c r="F173" s="609"/>
      <c r="G173" s="614"/>
      <c r="H173" s="388"/>
      <c r="I173" s="617"/>
      <c r="J173" s="393" t="str">
        <f>IF(C177="","４）工作物の延床面積（賃貸は貸付面積）を選択後、編集",IF(C170=11,"４）貸付期間を選択後、編集",IF(C170=21,"４）有効宅地面積を選択後、編集",IF(C170=22,"４）有効宅地面積を選択後、編集",IF(C170=51,"４）樹齢を選択後、編集","４）工作物の延床面積（賃貸は貸付面積）を選択後、編集")))))</f>
        <v>４）工作物の延床面積（賃貸は貸付面積）を選択後、編集</v>
      </c>
    </row>
    <row r="174" spans="2:10" ht="18" customHeight="1">
      <c r="C174" s="376" t="str">
        <f>IF(C170=11,"土地地代",IF(C170=21,"土地補足",IF(C170=22,"平均価格",IF(C170=31,"月額賃料",IF(C170=41,"平均価格",IF(C170=42,"平均価格",IF(C170=43,"月額賃料",IF(C170=44,"月額賃料",IF(C170=45,"月額賃料",IF(C170=51,"林業面積",""))))))))))</f>
        <v/>
      </c>
      <c r="D174" s="607"/>
      <c r="E174" s="608"/>
      <c r="F174" s="609"/>
      <c r="G174" s="614"/>
      <c r="H174" s="389"/>
      <c r="I174" s="617"/>
      <c r="J174" s="393" t="str">
        <f>IF(C184="","５）販売予定価格又は月額賃料（地代）等を選択後、編集",IF(C170=11,"５）地代を選択後、編集",IF(C170=21,"５）道路等の面積を選択後、編集",IF(C170=22,"５）販売予定価格又は月額賃料（地代）等を選択後、編集",IF(C170=51,"５）植栽面積を選択後、編集","５）販売予定価格又は月額賃料（地代）等を選択後、編集")))))</f>
        <v>５）販売予定価格又は月額賃料（地代）等を選択後、編集</v>
      </c>
    </row>
    <row r="175" spans="2:10" ht="18" customHeight="1" thickBot="1">
      <c r="C175" s="377" t="str">
        <f>IF(C170=11,"利回り等",IF(C170=21,"建設費用",IF(C170=22,"建設費用",IF(C170=31,"利回り等",IF(C170=41,"建設費用",IF(C170=42,"建設費用",IF(C170=43,"建設費用",IF(C170=44,"建設費用",IF(C170=45,"建設費用",IF(C170=51,"建設費用",""))))))))))</f>
        <v/>
      </c>
      <c r="D175" s="610"/>
      <c r="E175" s="611"/>
      <c r="F175" s="612"/>
      <c r="G175" s="615"/>
      <c r="H175" s="390"/>
      <c r="I175" s="618"/>
      <c r="J175" s="394" t="str">
        <f>IF(C191="","６）解体費、造成費、建設費を選択後、編集",IF(C170=11,"６）経費率、利回りを選択後、編集",IF(C170=21,"６）解体費、造成費を選択後、編集",IF(C170=22,"６）解体費、造成費を選択後、編集",IF(C170=31,"６）経費率、利回りを選択後、編集",IF(C170=51,"６）解体費、造成費を選択後、編集","６）解体費、造成費、建設費を選択後、編集"))))))</f>
        <v>６）解体費、造成費、建設費を選択後、編集</v>
      </c>
    </row>
    <row r="176" spans="2:10" ht="45" customHeight="1" thickBot="1">
      <c r="C176" s="152" t="s">
        <v>8037</v>
      </c>
      <c r="D176" s="542" t="s">
        <v>8503</v>
      </c>
      <c r="E176" s="543"/>
      <c r="F176" s="544"/>
      <c r="G176" s="234" t="str">
        <f>IF(ISBLANK(H176), "必須", "入力済" &amp; CHAR(10) &amp; "（" &amp; LEN(SUBSTITUTE(H176, CHAR(10), "")) &amp; "文字）")</f>
        <v>必須</v>
      </c>
      <c r="H176" s="384"/>
      <c r="I176" s="198" t="s">
        <v>16024</v>
      </c>
      <c r="J176" s="395" t="s">
        <v>16025</v>
      </c>
    </row>
    <row r="177" spans="2:10" ht="33" customHeight="1" thickBot="1">
      <c r="C177" s="152" t="s">
        <v>8038</v>
      </c>
      <c r="D177" s="542" t="s">
        <v>8505</v>
      </c>
      <c r="E177" s="543"/>
      <c r="F177" s="544"/>
      <c r="G177" s="234" t="str">
        <f>IF(ISBLANK(H177),"必須","入力済")</f>
        <v>必須</v>
      </c>
      <c r="H177" s="324"/>
      <c r="I177" s="195" t="s">
        <v>8614</v>
      </c>
      <c r="J177" s="281" t="s">
        <v>8626</v>
      </c>
    </row>
    <row r="178" spans="2:10" ht="33" customHeight="1" thickBot="1">
      <c r="C178" s="152" t="s">
        <v>8532</v>
      </c>
      <c r="D178" s="542" t="s">
        <v>11077</v>
      </c>
      <c r="E178" s="543"/>
      <c r="F178" s="544"/>
      <c r="G178" s="237" t="str">
        <f>IF(ISBLANK(H178),"必須","入力済")</f>
        <v>必須</v>
      </c>
      <c r="H178" s="352"/>
      <c r="I178" s="196" t="s">
        <v>8761</v>
      </c>
      <c r="J178" s="263" t="s">
        <v>11078</v>
      </c>
    </row>
    <row r="179" spans="2:10" ht="33" customHeight="1" thickBot="1">
      <c r="C179" s="152" t="s">
        <v>8533</v>
      </c>
      <c r="D179" s="562" t="s">
        <v>8506</v>
      </c>
      <c r="E179" s="563"/>
      <c r="F179" s="564"/>
      <c r="G179" s="235" t="str">
        <f>IF(ISBLANK(H179),"該当の場合は必須","入力済")</f>
        <v>該当の場合は必須</v>
      </c>
      <c r="H179" s="353"/>
      <c r="I179" s="209" t="s">
        <v>8947</v>
      </c>
      <c r="J179" s="266" t="s">
        <v>8756</v>
      </c>
    </row>
    <row r="180" spans="2:10" ht="33" customHeight="1" thickBot="1">
      <c r="C180" s="152"/>
      <c r="D180" s="420" t="s">
        <v>8632</v>
      </c>
      <c r="E180" s="417"/>
      <c r="F180" s="417"/>
      <c r="G180" s="417"/>
      <c r="H180" s="417"/>
      <c r="I180" s="417"/>
      <c r="J180" s="418"/>
    </row>
    <row r="181" spans="2:10" ht="33" customHeight="1" thickBot="1">
      <c r="C181" s="152" t="s">
        <v>8534</v>
      </c>
      <c r="D181" s="542" t="s">
        <v>8667</v>
      </c>
      <c r="E181" s="543"/>
      <c r="F181" s="544"/>
      <c r="G181" s="234" t="str">
        <f>IF(ISBLANK(H181),"必須","入力済")</f>
        <v>必須</v>
      </c>
      <c r="H181" s="322"/>
      <c r="I181" s="195" t="s">
        <v>8614</v>
      </c>
      <c r="J181" s="281" t="s">
        <v>8666</v>
      </c>
    </row>
    <row r="182" spans="2:10" ht="33" customHeight="1" thickBot="1">
      <c r="C182" s="152" t="s">
        <v>8535</v>
      </c>
      <c r="D182" s="529" t="s">
        <v>8507</v>
      </c>
      <c r="E182" s="530"/>
      <c r="F182" s="531"/>
      <c r="G182" s="232" t="str">
        <f>IF(ISBLANK(H182),"該当する場合","入力済")</f>
        <v>該当する場合</v>
      </c>
      <c r="H182" s="338"/>
      <c r="I182" s="208" t="s">
        <v>8614</v>
      </c>
      <c r="J182" s="282" t="s">
        <v>8627</v>
      </c>
    </row>
    <row r="183" spans="2:10" ht="33" customHeight="1" thickBot="1">
      <c r="C183" s="152" t="s">
        <v>8536</v>
      </c>
      <c r="D183" s="529" t="s">
        <v>8508</v>
      </c>
      <c r="E183" s="530"/>
      <c r="F183" s="531"/>
      <c r="G183" s="232" t="str">
        <f t="shared" ref="G183:G185" si="6">IF(ISBLANK(H183),"該当する場合","入力済")</f>
        <v>該当する場合</v>
      </c>
      <c r="H183" s="338"/>
      <c r="I183" s="208" t="s">
        <v>8614</v>
      </c>
      <c r="J183" s="282" t="s">
        <v>8628</v>
      </c>
    </row>
    <row r="184" spans="2:10" ht="33" customHeight="1" thickBot="1">
      <c r="C184" s="152" t="s">
        <v>8537</v>
      </c>
      <c r="D184" s="529" t="s">
        <v>8509</v>
      </c>
      <c r="E184" s="530"/>
      <c r="F184" s="531"/>
      <c r="G184" s="232" t="str">
        <f t="shared" si="6"/>
        <v>該当する場合</v>
      </c>
      <c r="H184" s="338"/>
      <c r="I184" s="208" t="s">
        <v>8614</v>
      </c>
      <c r="J184" s="282" t="s">
        <v>8629</v>
      </c>
    </row>
    <row r="185" spans="2:10" ht="33" customHeight="1" thickBot="1">
      <c r="C185" s="152" t="s">
        <v>8538</v>
      </c>
      <c r="D185" s="529" t="s">
        <v>1</v>
      </c>
      <c r="E185" s="530"/>
      <c r="F185" s="531"/>
      <c r="G185" s="232" t="str">
        <f t="shared" si="6"/>
        <v>該当する場合</v>
      </c>
      <c r="H185" s="338"/>
      <c r="I185" s="208" t="s">
        <v>8614</v>
      </c>
      <c r="J185" s="282" t="s">
        <v>8630</v>
      </c>
    </row>
    <row r="186" spans="2:10" ht="33.75" thickBot="1">
      <c r="C186" s="152" t="s">
        <v>8539</v>
      </c>
      <c r="D186" s="529" t="s">
        <v>8741</v>
      </c>
      <c r="E186" s="530"/>
      <c r="F186" s="531"/>
      <c r="G186" s="232" t="str">
        <f>IF(ISBLANK(H186),"必須","入力済")</f>
        <v>必須</v>
      </c>
      <c r="H186" s="338"/>
      <c r="I186" s="194" t="s">
        <v>8763</v>
      </c>
      <c r="J186" s="266" t="s">
        <v>8757</v>
      </c>
    </row>
    <row r="187" spans="2:10" ht="33.75" thickBot="1">
      <c r="C187" s="152" t="s">
        <v>8540</v>
      </c>
      <c r="D187" s="529" t="s">
        <v>8742</v>
      </c>
      <c r="E187" s="530"/>
      <c r="F187" s="531"/>
      <c r="G187" s="232" t="str">
        <f>IF(ISBLANK(H187),"必須","入力済")</f>
        <v>必須</v>
      </c>
      <c r="H187" s="338"/>
      <c r="I187" s="194" t="s">
        <v>8763</v>
      </c>
      <c r="J187" s="266" t="s">
        <v>8758</v>
      </c>
    </row>
    <row r="188" spans="2:10" ht="16.5" customHeight="1">
      <c r="F188" s="200"/>
      <c r="G188" s="310"/>
      <c r="H188" s="217"/>
      <c r="I188" s="26"/>
      <c r="J188" s="27"/>
    </row>
    <row r="189" spans="2:10" ht="16.5" customHeight="1">
      <c r="B189" s="28" t="s">
        <v>8510</v>
      </c>
      <c r="C189" s="23"/>
      <c r="D189" s="23"/>
      <c r="E189" s="23"/>
      <c r="I189" s="26"/>
      <c r="J189" s="27"/>
    </row>
    <row r="190" spans="2:10" ht="16.5" customHeight="1" thickBot="1">
      <c r="C190" s="374" t="str">
        <f>IF(LEN(H190)&lt;=20,"H178",LEFT(H190,20))</f>
        <v>H178</v>
      </c>
      <c r="D190" s="480" t="s">
        <v>187</v>
      </c>
      <c r="E190" s="481"/>
      <c r="F190" s="482"/>
      <c r="G190" s="421" t="str">
        <f>IF(H192="","",C192&amp;IF(C193&lt;&gt;"","、"&amp;LEFT(H193,IFERROR(FIND("、",H193,FIND("、",H193)+1)-1,LEN(H193))))&amp;IF(C194&lt;&gt;"","、"&amp;LEFT(H194,IFERROR(FIND("、",H194,1)-1,LEN(H194)))))</f>
        <v/>
      </c>
      <c r="H190" s="148" t="s">
        <v>17135</v>
      </c>
      <c r="I190" s="29" t="s">
        <v>8613</v>
      </c>
      <c r="J190" s="215" t="s">
        <v>8615</v>
      </c>
    </row>
    <row r="191" spans="2:10" ht="33" customHeight="1" thickBot="1">
      <c r="C191" s="373" t="str">
        <f>IF(H192="","",C192 &amp;"、")</f>
        <v/>
      </c>
      <c r="D191" s="539" t="s">
        <v>8511</v>
      </c>
      <c r="E191" s="540"/>
      <c r="F191" s="541"/>
      <c r="G191" s="312" t="str">
        <f>IF(ISBLANK(H191),"必須","入力済")</f>
        <v>必須</v>
      </c>
      <c r="H191" s="350"/>
      <c r="I191" s="175" t="s">
        <v>8614</v>
      </c>
      <c r="J191" s="255" t="s">
        <v>11079</v>
      </c>
    </row>
    <row r="192" spans="2:10" ht="30" customHeight="1">
      <c r="C192" s="369" t="str">
        <f>IF(H192="","",IFERROR(MID(H192,FIND("（",H192)+1,FIND("「",H192)-FIND("（",H192)-1),IFERROR(MID(H192,FIND("（",H192)+1,FIND("）",H192)-FIND("（",H192)-1),IFERROR(MID(H192,1,FIND("「",H192)-1),LEFT(H192,6)))))</f>
        <v/>
      </c>
      <c r="D192" s="545" t="s">
        <v>16023</v>
      </c>
      <c r="E192" s="546"/>
      <c r="F192" s="547"/>
      <c r="G192" s="554" t="str">
        <f>IF(ISBLANK(H192),"必須","入力済"&amp;CHAR(10)&amp;"（"&amp;LEN(H192)+LEN(H193)+LEN(H194)&amp;"文字)）")</f>
        <v>必須</v>
      </c>
      <c r="H192" s="398"/>
      <c r="I192" s="557" t="s">
        <v>11095</v>
      </c>
      <c r="J192" s="368" t="s">
        <v>16041</v>
      </c>
    </row>
    <row r="193" spans="2:10" ht="30" customHeight="1">
      <c r="C193" s="370" t="str">
        <f>IF(LEFT(H192,2)="木竹","樹種本数","構造階数")</f>
        <v>構造階数</v>
      </c>
      <c r="D193" s="548"/>
      <c r="E193" s="549"/>
      <c r="F193" s="550"/>
      <c r="G193" s="555"/>
      <c r="H193" s="399"/>
      <c r="I193" s="558"/>
      <c r="J193" s="382" t="str">
        <f>IF(LEFT(H192,2)="","２）工作物：「構造、階数」"&amp;CHAR(10)&amp;"２）木竹　：「樹種（スギ、ヒノキ、カラマツ、マツ等）、本数」",IF(LEFT(H192,2)="木竹","２）木竹　：「樹種（スギ、ヒノキ、カラマツ、マツ等）」、"&amp;CHAR(10)&amp;"　　　　　　「本数」をリストから選択（修正可）","２）工作物：「構造、階数」をリストから選択（修正可）"))</f>
        <v>２）工作物：「構造、階数」
２）木竹　：「樹種（スギ、ヒノキ、カラマツ、マツ等）、本数」</v>
      </c>
    </row>
    <row r="194" spans="2:10" ht="30" customHeight="1" thickBot="1">
      <c r="C194" s="371" t="str">
        <f>IF(LEFT(H192,2)="木竹","樹齢面積","築年延床")</f>
        <v>築年延床</v>
      </c>
      <c r="D194" s="551"/>
      <c r="E194" s="552"/>
      <c r="F194" s="553"/>
      <c r="G194" s="556"/>
      <c r="H194" s="399"/>
      <c r="I194" s="559"/>
      <c r="J194" s="382" t="str">
        <f>IF(LEFT(H192,2)="","３）工作物：「建設年、延床面積」"&amp;CHAR(10)&amp;"３）木竹　：「樹齢等、植栽面積」",IF(LEFT(H192,2)="木竹","３）木竹　：「樹齢等、植栽面積」をリストから選択（修正可）","３）工作物：「建設年、延床面積」をリストから選択（修正可）"))</f>
        <v>３）工作物：「建設年、延床面積」
３）木竹　：「樹齢等、植栽面積」</v>
      </c>
    </row>
    <row r="195" spans="2:10" ht="33" customHeight="1" thickBot="1">
      <c r="C195" s="152" t="s">
        <v>8036</v>
      </c>
      <c r="D195" s="529" t="s">
        <v>8580</v>
      </c>
      <c r="E195" s="530"/>
      <c r="F195" s="531"/>
      <c r="G195" s="232" t="str">
        <f>IF(ISBLANK(H195),"必須","入力済")</f>
        <v>必須</v>
      </c>
      <c r="H195" s="351"/>
      <c r="I195" s="208" t="s">
        <v>8614</v>
      </c>
      <c r="J195" s="266" t="s">
        <v>11080</v>
      </c>
    </row>
    <row r="196" spans="2:10" ht="33.75" thickBot="1">
      <c r="C196" s="152" t="s">
        <v>8037</v>
      </c>
      <c r="D196" s="529" t="s">
        <v>8581</v>
      </c>
      <c r="E196" s="530"/>
      <c r="F196" s="531"/>
      <c r="G196" s="232" t="str">
        <f>IF(ISBLANK(H196),"必須","入力済")</f>
        <v>必須</v>
      </c>
      <c r="H196" s="338"/>
      <c r="I196" s="218" t="s">
        <v>16038</v>
      </c>
      <c r="J196" s="266" t="s">
        <v>8759</v>
      </c>
    </row>
    <row r="197" spans="2:10" ht="33" customHeight="1">
      <c r="C197" s="154" t="s">
        <v>8038</v>
      </c>
      <c r="D197" s="532" t="s">
        <v>8582</v>
      </c>
      <c r="E197" s="535" t="s">
        <v>8668</v>
      </c>
      <c r="F197" s="536"/>
      <c r="G197" s="236" t="str">
        <f>IF(ISBLANK(H197),"必須","入力済")</f>
        <v>必須</v>
      </c>
      <c r="H197" s="354"/>
      <c r="I197" s="171" t="s">
        <v>8614</v>
      </c>
      <c r="J197" s="283" t="s">
        <v>9022</v>
      </c>
    </row>
    <row r="198" spans="2:10" ht="33" customHeight="1">
      <c r="C198" s="156" t="s">
        <v>8532</v>
      </c>
      <c r="D198" s="533"/>
      <c r="E198" s="518" t="s">
        <v>8045</v>
      </c>
      <c r="F198" s="519"/>
      <c r="G198" s="249" t="str">
        <f t="shared" ref="G198:G201" si="7">IF(ISBLANK(H198),"該当する場合","入力済")</f>
        <v>該当する場合</v>
      </c>
      <c r="H198" s="355"/>
      <c r="I198" s="202" t="s">
        <v>8614</v>
      </c>
      <c r="J198" s="284" t="s">
        <v>8671</v>
      </c>
    </row>
    <row r="199" spans="2:10" ht="33" customHeight="1">
      <c r="C199" s="156" t="s">
        <v>8533</v>
      </c>
      <c r="D199" s="533"/>
      <c r="E199" s="518" t="s">
        <v>9000</v>
      </c>
      <c r="F199" s="519"/>
      <c r="G199" s="249" t="str">
        <f t="shared" si="7"/>
        <v>該当する場合</v>
      </c>
      <c r="H199" s="355"/>
      <c r="I199" s="202" t="s">
        <v>8614</v>
      </c>
      <c r="J199" s="284" t="s">
        <v>8672</v>
      </c>
    </row>
    <row r="200" spans="2:10" ht="33" customHeight="1">
      <c r="C200" s="156" t="s">
        <v>8534</v>
      </c>
      <c r="D200" s="533"/>
      <c r="E200" s="518" t="s">
        <v>8513</v>
      </c>
      <c r="F200" s="519"/>
      <c r="G200" s="249" t="str">
        <f t="shared" si="7"/>
        <v>該当する場合</v>
      </c>
      <c r="H200" s="355"/>
      <c r="I200" s="202" t="s">
        <v>8614</v>
      </c>
      <c r="J200" s="284" t="s">
        <v>8673</v>
      </c>
    </row>
    <row r="201" spans="2:10" ht="33" customHeight="1">
      <c r="C201" s="156" t="s">
        <v>8535</v>
      </c>
      <c r="D201" s="533"/>
      <c r="E201" s="518" t="s">
        <v>1</v>
      </c>
      <c r="F201" s="519"/>
      <c r="G201" s="249" t="str">
        <f t="shared" si="7"/>
        <v>該当する場合</v>
      </c>
      <c r="H201" s="355"/>
      <c r="I201" s="202" t="s">
        <v>8614</v>
      </c>
      <c r="J201" s="284" t="s">
        <v>8674</v>
      </c>
    </row>
    <row r="202" spans="2:10" ht="33">
      <c r="C202" s="156" t="s">
        <v>8536</v>
      </c>
      <c r="D202" s="533"/>
      <c r="E202" s="560" t="s">
        <v>8729</v>
      </c>
      <c r="F202" s="561"/>
      <c r="G202" s="223" t="str">
        <f>IF(ISBLANK(H202),"必須","入力済")</f>
        <v>必須</v>
      </c>
      <c r="H202" s="356"/>
      <c r="I202" s="219" t="s">
        <v>8763</v>
      </c>
      <c r="J202" s="254" t="s">
        <v>8760</v>
      </c>
    </row>
    <row r="203" spans="2:10" ht="33" customHeight="1" thickBot="1">
      <c r="C203" s="158" t="s">
        <v>8537</v>
      </c>
      <c r="D203" s="534"/>
      <c r="E203" s="537" t="s">
        <v>8583</v>
      </c>
      <c r="F203" s="538"/>
      <c r="G203" s="226" t="str">
        <f>IF(ISBLANK(H203),"必須","入力済")</f>
        <v>必須</v>
      </c>
      <c r="H203" s="357"/>
      <c r="I203" s="220" t="s">
        <v>8761</v>
      </c>
      <c r="J203" s="262" t="s">
        <v>9023</v>
      </c>
    </row>
    <row r="204" spans="2:10"/>
    <row r="205" spans="2:10" ht="24">
      <c r="B205" s="28" t="s">
        <v>8514</v>
      </c>
      <c r="C205" s="23"/>
      <c r="D205" s="23"/>
      <c r="E205" s="23"/>
    </row>
    <row r="206" spans="2:10" ht="20.25" thickBot="1">
      <c r="C206" s="147" t="s">
        <v>192</v>
      </c>
      <c r="D206" s="526" t="s">
        <v>187</v>
      </c>
      <c r="E206" s="527"/>
      <c r="F206" s="528"/>
      <c r="G206" s="303" t="s">
        <v>8553</v>
      </c>
      <c r="H206" s="148" t="s">
        <v>17135</v>
      </c>
      <c r="I206" s="147" t="s">
        <v>8613</v>
      </c>
      <c r="J206" s="149" t="s">
        <v>8615</v>
      </c>
    </row>
    <row r="207" spans="2:10" ht="108" customHeight="1" thickBot="1">
      <c r="C207" s="152" t="s">
        <v>8034</v>
      </c>
      <c r="D207" s="588" t="s">
        <v>8515</v>
      </c>
      <c r="E207" s="589"/>
      <c r="F207" s="590"/>
      <c r="G207" s="237" t="str">
        <f>IF(ISBLANK(H207), "任意", "入力済" &amp; CHAR(10) &amp; "（" &amp; LEN(SUBSTITUTE(H207, CHAR(10), "")) &amp; "文字）")</f>
        <v>任意</v>
      </c>
      <c r="H207" s="391"/>
      <c r="I207" s="216" t="s">
        <v>8763</v>
      </c>
      <c r="J207" s="280" t="s">
        <v>11081</v>
      </c>
    </row>
    <row r="208" spans="2:10" ht="8.1" customHeight="1"/>
    <row r="209" spans="8:8" ht="24" customHeight="1"/>
    <row r="210" spans="8:8" ht="8.1" customHeight="1" thickBot="1"/>
    <row r="211" spans="8:8" ht="49.5" customHeight="1" thickBot="1">
      <c r="H211" s="221" t="s">
        <v>9034</v>
      </c>
    </row>
    <row r="212" spans="8:8" ht="8.1" customHeight="1"/>
    <row r="213" spans="8:8" ht="24" customHeight="1"/>
    <row r="214" spans="8:8" ht="8.1" customHeight="1" thickBot="1"/>
    <row r="215" spans="8:8" ht="49.5" customHeight="1" thickBot="1">
      <c r="H215" s="222" t="s">
        <v>8981</v>
      </c>
    </row>
    <row r="216" spans="8:8"/>
    <row r="217" spans="8:8"/>
    <row r="218" spans="8:8"/>
    <row r="219" spans="8:8"/>
    <row r="220" spans="8:8"/>
    <row r="221" spans="8:8"/>
    <row r="222" spans="8:8"/>
  </sheetData>
  <sheetProtection algorithmName="SHA-512" hashValue="lOfm0fljOoxRRrsC0FBQeCYUrA/h9TBOfaOqcGoIVenCBBUNCilK/OPg0yYz+wRDjhAppkJawB5b7rz5mgamaw==" saltValue="twTosV6JIJxAkBl/GFAWXg==" spinCount="100000" sheet="1" objects="1" scenarios="1"/>
  <mergeCells count="175">
    <mergeCell ref="E16:F16"/>
    <mergeCell ref="E17:F17"/>
    <mergeCell ref="E22:F22"/>
    <mergeCell ref="E43:F43"/>
    <mergeCell ref="D143:F143"/>
    <mergeCell ref="D127:F127"/>
    <mergeCell ref="D150:F150"/>
    <mergeCell ref="D142:F142"/>
    <mergeCell ref="E132:F132"/>
    <mergeCell ref="D148:D149"/>
    <mergeCell ref="E148:F148"/>
    <mergeCell ref="D110:F110"/>
    <mergeCell ref="D94:F94"/>
    <mergeCell ref="D95:F95"/>
    <mergeCell ref="D111:F111"/>
    <mergeCell ref="D73:F73"/>
    <mergeCell ref="D74:F74"/>
    <mergeCell ref="E96:E97"/>
    <mergeCell ref="D96:D99"/>
    <mergeCell ref="D87:F87"/>
    <mergeCell ref="D100:D101"/>
    <mergeCell ref="D144:D147"/>
    <mergeCell ref="E144:E145"/>
    <mergeCell ref="E146:E147"/>
    <mergeCell ref="D128:D131"/>
    <mergeCell ref="E149:F149"/>
    <mergeCell ref="D132:D133"/>
    <mergeCell ref="D135:F135"/>
    <mergeCell ref="D138:F138"/>
    <mergeCell ref="D139:F139"/>
    <mergeCell ref="D170:F175"/>
    <mergeCell ref="G170:G175"/>
    <mergeCell ref="I170:I175"/>
    <mergeCell ref="D168:F168"/>
    <mergeCell ref="D151:F151"/>
    <mergeCell ref="D152:F152"/>
    <mergeCell ref="D153:F153"/>
    <mergeCell ref="D154:F154"/>
    <mergeCell ref="D155:F155"/>
    <mergeCell ref="D164:F164"/>
    <mergeCell ref="D159:F159"/>
    <mergeCell ref="D160:F160"/>
    <mergeCell ref="D161:F161"/>
    <mergeCell ref="D162:F162"/>
    <mergeCell ref="D167:F167"/>
    <mergeCell ref="D158:F158"/>
    <mergeCell ref="E80:E81"/>
    <mergeCell ref="E82:E83"/>
    <mergeCell ref="D88:F88"/>
    <mergeCell ref="E133:F133"/>
    <mergeCell ref="D112:D115"/>
    <mergeCell ref="E112:E113"/>
    <mergeCell ref="E114:E115"/>
    <mergeCell ref="E117:F117"/>
    <mergeCell ref="E101:F101"/>
    <mergeCell ref="D103:F103"/>
    <mergeCell ref="D104:F104"/>
    <mergeCell ref="D105:F105"/>
    <mergeCell ref="D106:F106"/>
    <mergeCell ref="D107:F107"/>
    <mergeCell ref="D116:D117"/>
    <mergeCell ref="E116:F116"/>
    <mergeCell ref="E128:E129"/>
    <mergeCell ref="E98:E99"/>
    <mergeCell ref="E130:E131"/>
    <mergeCell ref="D119:F119"/>
    <mergeCell ref="D120:F120"/>
    <mergeCell ref="D121:F121"/>
    <mergeCell ref="D122:F122"/>
    <mergeCell ref="D123:F123"/>
    <mergeCell ref="D207:F207"/>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D78:D83"/>
    <mergeCell ref="E78:F78"/>
    <mergeCell ref="E79:F79"/>
    <mergeCell ref="D42:D43"/>
    <mergeCell ref="E42:F42"/>
    <mergeCell ref="D44:F44"/>
    <mergeCell ref="D49:D53"/>
    <mergeCell ref="E49:F49"/>
    <mergeCell ref="E50:F50"/>
    <mergeCell ref="E51:F51"/>
    <mergeCell ref="E52:F52"/>
    <mergeCell ref="E53:F53"/>
    <mergeCell ref="D48:F48"/>
    <mergeCell ref="D5:F5"/>
    <mergeCell ref="D8:D10"/>
    <mergeCell ref="D6:F6"/>
    <mergeCell ref="D7:F7"/>
    <mergeCell ref="E8:F8"/>
    <mergeCell ref="E9:F9"/>
    <mergeCell ref="E19:F19"/>
    <mergeCell ref="E40:F40"/>
    <mergeCell ref="E41:F41"/>
    <mergeCell ref="E25:F25"/>
    <mergeCell ref="E14:F14"/>
    <mergeCell ref="E15:F15"/>
    <mergeCell ref="E18:F18"/>
    <mergeCell ref="E24:F24"/>
    <mergeCell ref="D38:D41"/>
    <mergeCell ref="E38:F38"/>
    <mergeCell ref="D178:F178"/>
    <mergeCell ref="D179:F179"/>
    <mergeCell ref="D86:F86"/>
    <mergeCell ref="D89:F89"/>
    <mergeCell ref="D90:F90"/>
    <mergeCell ref="D91:F91"/>
    <mergeCell ref="E100:F100"/>
    <mergeCell ref="D62:F62"/>
    <mergeCell ref="D77:F77"/>
    <mergeCell ref="D63:F63"/>
    <mergeCell ref="E64:F64"/>
    <mergeCell ref="D65:F65"/>
    <mergeCell ref="D84:D85"/>
    <mergeCell ref="E84:F84"/>
    <mergeCell ref="E85:F85"/>
    <mergeCell ref="D134:F134"/>
    <mergeCell ref="D126:F126"/>
    <mergeCell ref="D136:F136"/>
    <mergeCell ref="D137:F137"/>
    <mergeCell ref="D169:F169"/>
    <mergeCell ref="D176:F176"/>
    <mergeCell ref="D177:F177"/>
    <mergeCell ref="D102:F102"/>
    <mergeCell ref="D118:F118"/>
    <mergeCell ref="D181:F181"/>
    <mergeCell ref="E198:F198"/>
    <mergeCell ref="E200:F200"/>
    <mergeCell ref="D192:F194"/>
    <mergeCell ref="G192:G194"/>
    <mergeCell ref="I192:I194"/>
    <mergeCell ref="E199:F199"/>
    <mergeCell ref="E202:F202"/>
    <mergeCell ref="E201:F201"/>
    <mergeCell ref="D190:F190"/>
    <mergeCell ref="D206:F206"/>
    <mergeCell ref="D182:F182"/>
    <mergeCell ref="D183:F183"/>
    <mergeCell ref="D184:F184"/>
    <mergeCell ref="D185:F185"/>
    <mergeCell ref="D186:F186"/>
    <mergeCell ref="D187:F187"/>
    <mergeCell ref="D197:D203"/>
    <mergeCell ref="E197:F197"/>
    <mergeCell ref="E203:F203"/>
    <mergeCell ref="D191:F191"/>
    <mergeCell ref="D195:F195"/>
    <mergeCell ref="D196:F196"/>
    <mergeCell ref="D29:D37"/>
    <mergeCell ref="E29:F29"/>
    <mergeCell ref="E30:F30"/>
    <mergeCell ref="E31:F31"/>
    <mergeCell ref="E32:F32"/>
    <mergeCell ref="E33:F33"/>
    <mergeCell ref="E34:F34"/>
    <mergeCell ref="E35:F35"/>
    <mergeCell ref="E36:F36"/>
    <mergeCell ref="E37:F37"/>
  </mergeCells>
  <phoneticPr fontId="9"/>
  <conditionalFormatting sqref="D45 H45:J45">
    <cfRule type="expression" dxfId="353" priority="519">
      <formula>OR($H$44="有")</formula>
    </cfRule>
  </conditionalFormatting>
  <conditionalFormatting sqref="D58 H58:J58">
    <cfRule type="expression" dxfId="352" priority="517">
      <formula>OR($H$57="有")</formula>
    </cfRule>
  </conditionalFormatting>
  <conditionalFormatting sqref="D86 H86:J86">
    <cfRule type="expression" dxfId="351" priority="448">
      <formula>$H$74="現況地目や共有持分割合等の単位にまとめて届出"</formula>
    </cfRule>
  </conditionalFormatting>
  <conditionalFormatting sqref="D91 H91:J91">
    <cfRule type="expression" dxfId="350" priority="445">
      <formula>OR($H$8="地上権",$H$8="賃借権")</formula>
    </cfRule>
  </conditionalFormatting>
  <conditionalFormatting sqref="D102 H102:J102">
    <cfRule type="expression" dxfId="349" priority="266">
      <formula>AND($H$74="現況地目や共有持分割合等の単位にまとめて届出",$H$95="有")</formula>
    </cfRule>
  </conditionalFormatting>
  <conditionalFormatting sqref="D105">
    <cfRule type="expression" dxfId="348" priority="409">
      <formula>$H$104="共有持分一部移転"</formula>
    </cfRule>
  </conditionalFormatting>
  <conditionalFormatting sqref="D107">
    <cfRule type="expression" dxfId="347" priority="407">
      <formula>AND(OR($H$8="地上権",$H$8="賃借権"), H95="有")</formula>
    </cfRule>
  </conditionalFormatting>
  <conditionalFormatting sqref="D118 H118:J118">
    <cfRule type="expression" dxfId="346" priority="304">
      <formula>AND($H$74="現況地目や共有持分割合等の単位にまとめて届出",$H$111="有")</formula>
    </cfRule>
  </conditionalFormatting>
  <conditionalFormatting sqref="D121">
    <cfRule type="expression" dxfId="345" priority="373">
      <formula>$H$120="共有持分一部移転"</formula>
    </cfRule>
  </conditionalFormatting>
  <conditionalFormatting sqref="D123">
    <cfRule type="expression" dxfId="344" priority="366">
      <formula>AND(OR($H$8="地上権",$H$8="賃借権"), H111="有")</formula>
    </cfRule>
  </conditionalFormatting>
  <conditionalFormatting sqref="D134 H134:J134">
    <cfRule type="expression" dxfId="343" priority="301">
      <formula>AND($H$74="現況地目や共有持分割合等の単位にまとめて届出",$H$127="有")</formula>
    </cfRule>
  </conditionalFormatting>
  <conditionalFormatting sqref="D137">
    <cfRule type="expression" dxfId="342" priority="354">
      <formula>$H$136="共有持分一部移転"</formula>
    </cfRule>
  </conditionalFormatting>
  <conditionalFormatting sqref="D139">
    <cfRule type="expression" dxfId="341" priority="343">
      <formula>AND(OR($H$8="地上権",$H$8="賃借権"), H127="有")</formula>
    </cfRule>
  </conditionalFormatting>
  <conditionalFormatting sqref="D150 H150:J150">
    <cfRule type="expression" dxfId="340" priority="311">
      <formula>AND($H$74="現況地目や共有持分割合等の単位にまとめて届出",$H$143="有")</formula>
    </cfRule>
  </conditionalFormatting>
  <conditionalFormatting sqref="D153">
    <cfRule type="expression" dxfId="339" priority="316">
      <formula>$H$152="共有持分一部移転"</formula>
    </cfRule>
  </conditionalFormatting>
  <conditionalFormatting sqref="D155">
    <cfRule type="expression" dxfId="338" priority="312">
      <formula>AND(OR($H$8="地上権",$H$8="賃借権"), H143="有")</formula>
    </cfRule>
  </conditionalFormatting>
  <conditionalFormatting sqref="D162 H162:J162">
    <cfRule type="expression" dxfId="337" priority="420">
      <formula>OR($H$8="地上権",$H$8="賃借権")</formula>
    </cfRule>
  </conditionalFormatting>
  <conditionalFormatting sqref="D169 H169:J169">
    <cfRule type="expression" dxfId="336" priority="481">
      <formula>OR($H$168="市街化区域",$H$168="非線引きの都市計画区域")</formula>
    </cfRule>
  </conditionalFormatting>
  <conditionalFormatting sqref="D179 H179:J179">
    <cfRule type="expression" dxfId="335" priority="490" stopIfTrue="1">
      <formula>OR($H$63="一団の土地（新規）",$H$63="一団の土地（継続）")</formula>
    </cfRule>
  </conditionalFormatting>
  <conditionalFormatting sqref="D186 H186:J186">
    <cfRule type="expression" dxfId="334" priority="478" stopIfTrue="1">
      <formula>$H$185="有"</formula>
    </cfRule>
  </conditionalFormatting>
  <conditionalFormatting sqref="D187 H187:J187">
    <cfRule type="expression" dxfId="333" priority="477">
      <formula>COUNTIF($H$182:$H$185,"有")&gt;0</formula>
    </cfRule>
  </conditionalFormatting>
  <conditionalFormatting sqref="D196 H196:J196">
    <cfRule type="expression" dxfId="332" priority="487">
      <formula>OR($H$195="有")</formula>
    </cfRule>
  </conditionalFormatting>
  <conditionalFormatting sqref="D96:F101 H96:J101 D103:F106 H103:J106 D111 H111:J111">
    <cfRule type="expression" dxfId="331" priority="307">
      <formula>$H$95="有"</formula>
    </cfRule>
  </conditionalFormatting>
  <conditionalFormatting sqref="D112:F117 H112:J117 D119:F122 H119:J122 D127 H127:J127">
    <cfRule type="expression" dxfId="330" priority="326">
      <formula>$H$111="有"</formula>
    </cfRule>
  </conditionalFormatting>
  <conditionalFormatting sqref="D128:F133 H128:J133 D135:F138 H135:J138 D143 H143:J143">
    <cfRule type="expression" dxfId="329" priority="340">
      <formula>$H$127="有"</formula>
    </cfRule>
  </conditionalFormatting>
  <conditionalFormatting sqref="D144:F149 H144:J149 D151:F154 H151:J154">
    <cfRule type="expression" dxfId="328" priority="310">
      <formula>$H$143="有"</formula>
    </cfRule>
  </conditionalFormatting>
  <conditionalFormatting sqref="D96:J107 D111:J123 D127:J139 D143:J155">
    <cfRule type="expression" dxfId="327" priority="223" stopIfTrue="1">
      <formula>$H$95="無"</formula>
    </cfRule>
  </conditionalFormatting>
  <conditionalFormatting sqref="D112:J123 D127:J139 D143:J155">
    <cfRule type="expression" dxfId="326" priority="239" stopIfTrue="1">
      <formula>$H$111="無"</formula>
    </cfRule>
    <cfRule type="expression" dxfId="325" priority="225" stopIfTrue="1">
      <formula>$H$111="無"</formula>
    </cfRule>
  </conditionalFormatting>
  <conditionalFormatting sqref="D128:J139 D143:J155">
    <cfRule type="expression" dxfId="324" priority="226" stopIfTrue="1">
      <formula>$H$127="無"</formula>
    </cfRule>
  </conditionalFormatting>
  <conditionalFormatting sqref="D143:J155 D127:J139 D111:J123 D96:J107">
    <cfRule type="expression" dxfId="323" priority="228" stopIfTrue="1">
      <formula>$H$95="無"</formula>
    </cfRule>
  </conditionalFormatting>
  <conditionalFormatting sqref="D143:J155 D128:J139">
    <cfRule type="expression" dxfId="322" priority="242" stopIfTrue="1">
      <formula>$H$127="無"</formula>
    </cfRule>
  </conditionalFormatting>
  <conditionalFormatting sqref="D144:J155">
    <cfRule type="expression" dxfId="321" priority="292" stopIfTrue="1">
      <formula>$H$143="無"</formula>
    </cfRule>
    <cfRule type="expression" dxfId="320" priority="227" stopIfTrue="1">
      <formula>$H$143="無"</formula>
    </cfRule>
  </conditionalFormatting>
  <conditionalFormatting sqref="D182:J185">
    <cfRule type="expression" dxfId="319" priority="479" stopIfTrue="1">
      <formula>$H$181="有"</formula>
    </cfRule>
  </conditionalFormatting>
  <conditionalFormatting sqref="E9 H9:J9">
    <cfRule type="expression" dxfId="318" priority="525" stopIfTrue="1">
      <formula>OR($H$8="その他")</formula>
    </cfRule>
  </conditionalFormatting>
  <conditionalFormatting sqref="E42 H42:J42">
    <cfRule type="expression" dxfId="317" priority="252">
      <formula>$H$21="法人"</formula>
    </cfRule>
  </conditionalFormatting>
  <conditionalFormatting sqref="E43 H43:J43">
    <cfRule type="expression" dxfId="316" priority="520">
      <formula>AND($H$21="法人",$H$42="その他")</formula>
    </cfRule>
  </conditionalFormatting>
  <conditionalFormatting sqref="E56 H56:J56">
    <cfRule type="expression" dxfId="315" priority="504" stopIfTrue="1">
      <formula>OR($H$54="法人")</formula>
    </cfRule>
  </conditionalFormatting>
  <conditionalFormatting sqref="E64 H64:J64">
    <cfRule type="expression" dxfId="314" priority="518">
      <formula>OR($H$63="一団の土地（継続）")</formula>
    </cfRule>
  </conditionalFormatting>
  <conditionalFormatting sqref="E202 H202:J202">
    <cfRule type="expression" dxfId="313" priority="452">
      <formula>$H$201="有"</formula>
    </cfRule>
  </conditionalFormatting>
  <conditionalFormatting sqref="E24:F24">
    <cfRule type="expression" dxfId="312" priority="441">
      <formula>$H$21="法人"</formula>
    </cfRule>
  </conditionalFormatting>
  <conditionalFormatting sqref="E27:F27">
    <cfRule type="expression" dxfId="311" priority="440">
      <formula>$H$26="その他"</formula>
    </cfRule>
  </conditionalFormatting>
  <conditionalFormatting sqref="E29:F29 H29:J29">
    <cfRule type="expression" dxfId="310" priority="38">
      <formula>$H$21="法人"</formula>
    </cfRule>
  </conditionalFormatting>
  <conditionalFormatting sqref="E30:F30 H30:J30">
    <cfRule type="expression" dxfId="309" priority="34">
      <formula>AND($H$21="法人",$H$29="その他")</formula>
    </cfRule>
  </conditionalFormatting>
  <conditionalFormatting sqref="E33:F33 H33:J33">
    <cfRule type="expression" dxfId="308" priority="30">
      <formula>AND($H$21="法人",$H$31&lt;&gt;"日本",$H$31&lt;&gt;"")</formula>
    </cfRule>
  </conditionalFormatting>
  <conditionalFormatting sqref="E39:F40 H39:J40">
    <cfRule type="expression" dxfId="307" priority="230">
      <formula>$H$21="個人"</formula>
    </cfRule>
  </conditionalFormatting>
  <conditionalFormatting sqref="E34:I34">
    <cfRule type="expression" dxfId="306" priority="51">
      <formula>$H$21="法人"</formula>
    </cfRule>
  </conditionalFormatting>
  <conditionalFormatting sqref="E36:I36">
    <cfRule type="expression" dxfId="305" priority="52">
      <formula>$H$21="法人"</formula>
    </cfRule>
  </conditionalFormatting>
  <conditionalFormatting sqref="E16:J16">
    <cfRule type="expression" dxfId="304" priority="11">
      <formula>OR($H$15="",$H$15&lt;&gt;"国外")</formula>
    </cfRule>
  </conditionalFormatting>
  <conditionalFormatting sqref="E17:J17">
    <cfRule type="expression" dxfId="303" priority="17">
      <formula>OR($H$15="",$H$16&lt;&gt;"その他")</formula>
    </cfRule>
  </conditionalFormatting>
  <conditionalFormatting sqref="E18:J18">
    <cfRule type="expression" dxfId="302" priority="629">
      <formula>OR($H$15="",$H$15="国外")</formula>
    </cfRule>
  </conditionalFormatting>
  <conditionalFormatting sqref="E22:J22">
    <cfRule type="expression" dxfId="301" priority="12">
      <formula>OR($H$21="",$H$21&lt;&gt;"法人")</formula>
    </cfRule>
  </conditionalFormatting>
  <conditionalFormatting sqref="E28:J28">
    <cfRule type="expression" dxfId="300" priority="522">
      <formula>AND($H$26&lt;&gt;"日本",NOT(ISBLANK($H$26)),$H$21="個人")</formula>
    </cfRule>
  </conditionalFormatting>
  <conditionalFormatting sqref="E31:J31">
    <cfRule type="expression" dxfId="299" priority="50">
      <formula>$H$21="法人"</formula>
    </cfRule>
  </conditionalFormatting>
  <conditionalFormatting sqref="E32:J32">
    <cfRule type="expression" dxfId="298" priority="48">
      <formula>AND($H$21="法人",$H$31="その他")</formula>
    </cfRule>
  </conditionalFormatting>
  <conditionalFormatting sqref="E35:J35">
    <cfRule type="expression" dxfId="297" priority="45">
      <formula>AND($H$21="法人",$H$34="その他")</formula>
    </cfRule>
  </conditionalFormatting>
  <conditionalFormatting sqref="E37:J37">
    <cfRule type="expression" dxfId="296" priority="42">
      <formula>AND($H$21="法人",$H$36="その他")</formula>
    </cfRule>
  </conditionalFormatting>
  <conditionalFormatting sqref="E39:J40">
    <cfRule type="expression" dxfId="295" priority="1">
      <formula>$H$21=""</formula>
    </cfRule>
  </conditionalFormatting>
  <conditionalFormatting sqref="E51:J51">
    <cfRule type="expression" dxfId="294" priority="628">
      <formula>$H$50="国外"</formula>
    </cfRule>
  </conditionalFormatting>
  <conditionalFormatting sqref="E198:J201 E203 H203:J203">
    <cfRule type="expression" dxfId="293" priority="453">
      <formula>$H$197="有"</formula>
    </cfRule>
  </conditionalFormatting>
  <conditionalFormatting sqref="G6:G8">
    <cfRule type="expression" dxfId="292" priority="287" stopIfTrue="1">
      <formula>ISBLANK(H6)</formula>
    </cfRule>
    <cfRule type="expression" dxfId="291" priority="614">
      <formula>NOT(ISBLANK(H6))</formula>
    </cfRule>
  </conditionalFormatting>
  <conditionalFormatting sqref="G9">
    <cfRule type="expression" dxfId="290" priority="113">
      <formula>AND($H$8="その他",G9&lt;&gt;"必須")</formula>
    </cfRule>
    <cfRule type="expression" dxfId="289" priority="616">
      <formula>$H$8="その他"</formula>
    </cfRule>
    <cfRule type="expression" dxfId="288" priority="615" stopIfTrue="1">
      <formula>NOT(ISBLANK(H9))</formula>
    </cfRule>
  </conditionalFormatting>
  <conditionalFormatting sqref="G10">
    <cfRule type="expression" dxfId="287" priority="613">
      <formula>NOT(ISBLANK(H10))</formula>
    </cfRule>
    <cfRule type="expression" dxfId="286" priority="286" stopIfTrue="1">
      <formula>ISBLANK(H10)</formula>
    </cfRule>
  </conditionalFormatting>
  <conditionalFormatting sqref="G14">
    <cfRule type="expression" dxfId="285" priority="213">
      <formula>AND(G14&lt;&gt;"必須", G14&lt;&gt;"該当の場合は必須")</formula>
    </cfRule>
    <cfRule type="expression" dxfId="284" priority="237" stopIfTrue="1">
      <formula>AND(ISBLANK(H14), H15&lt;&gt;"国外")</formula>
    </cfRule>
    <cfRule type="expression" dxfId="283" priority="236" stopIfTrue="1">
      <formula>AND(ISBLANK(H14), H15="国外")</formula>
    </cfRule>
    <cfRule type="expression" dxfId="282" priority="430">
      <formula>NOT(ISBLANK(H14))</formula>
    </cfRule>
  </conditionalFormatting>
  <conditionalFormatting sqref="G15:G17">
    <cfRule type="expression" dxfId="281" priority="587">
      <formula>NOT(ISBLANK($H$15))</formula>
    </cfRule>
    <cfRule type="expression" dxfId="280" priority="285" stopIfTrue="1">
      <formula>ISBLANK(H15)</formula>
    </cfRule>
  </conditionalFormatting>
  <conditionalFormatting sqref="G15:G19 G6:G8 G10">
    <cfRule type="expression" dxfId="279" priority="214">
      <formula>G6 &lt;&gt; "必須"</formula>
    </cfRule>
  </conditionalFormatting>
  <conditionalFormatting sqref="G18">
    <cfRule type="expression" dxfId="278" priority="701" stopIfTrue="1">
      <formula>H15&lt;&gt;"国外"</formula>
    </cfRule>
    <cfRule type="expression" dxfId="277" priority="700" stopIfTrue="1">
      <formula>NOT(ISBLANK(H18))</formula>
    </cfRule>
  </conditionalFormatting>
  <conditionalFormatting sqref="G19">
    <cfRule type="expression" dxfId="276" priority="246" stopIfTrue="1">
      <formula>ISBLANK(H19)</formula>
    </cfRule>
  </conditionalFormatting>
  <conditionalFormatting sqref="G19:G20">
    <cfRule type="expression" dxfId="275" priority="248">
      <formula>NOT(ISBLANK(H19))</formula>
    </cfRule>
  </conditionalFormatting>
  <conditionalFormatting sqref="G20">
    <cfRule type="expression" dxfId="274" priority="247" stopIfTrue="1">
      <formula>ISBLANK(H20)</formula>
    </cfRule>
    <cfRule type="expression" dxfId="273" priority="116">
      <formula>G20 &lt;&gt; "該当の場合は必須"</formula>
    </cfRule>
  </conditionalFormatting>
  <conditionalFormatting sqref="G21:G23 G25:G26 G44">
    <cfRule type="expression" dxfId="272" priority="245">
      <formula>G21 &lt;&gt; "必須"</formula>
    </cfRule>
  </conditionalFormatting>
  <conditionalFormatting sqref="G21:G23">
    <cfRule type="expression" dxfId="271" priority="244">
      <formula>NOT(ISBLANK(H21))</formula>
    </cfRule>
  </conditionalFormatting>
  <conditionalFormatting sqref="G22">
    <cfRule type="expression" dxfId="270" priority="195" stopIfTrue="1">
      <formula>ISBLANK(H22)</formula>
    </cfRule>
  </conditionalFormatting>
  <conditionalFormatting sqref="G24">
    <cfRule type="expression" dxfId="269" priority="577" stopIfTrue="1">
      <formula>NOT(ISBLANK(H24))</formula>
    </cfRule>
    <cfRule type="expression" dxfId="268" priority="112">
      <formula>AND($H$21="法人",G24&lt;&gt;"必須")</formula>
    </cfRule>
    <cfRule type="expression" dxfId="267" priority="578">
      <formula>H21="法人"</formula>
    </cfRule>
  </conditionalFormatting>
  <conditionalFormatting sqref="G25:G26">
    <cfRule type="expression" dxfId="266" priority="573">
      <formula>NOT(ISBLANK(H25))</formula>
    </cfRule>
    <cfRule type="expression" dxfId="265" priority="282" stopIfTrue="1">
      <formula>ISBLANK(H25)</formula>
    </cfRule>
  </conditionalFormatting>
  <conditionalFormatting sqref="G27">
    <cfRule type="expression" dxfId="264" priority="111">
      <formula>AND($H$26="その他",G27&lt;&gt;"必須")</formula>
    </cfRule>
    <cfRule type="expression" dxfId="263" priority="570">
      <formula>$H$26="その他"</formula>
    </cfRule>
    <cfRule type="expression" dxfId="262" priority="514" stopIfTrue="1">
      <formula>NOT(ISBLANK($H$27))</formula>
    </cfRule>
  </conditionalFormatting>
  <conditionalFormatting sqref="G28">
    <cfRule type="expression" dxfId="261" priority="515" stopIfTrue="1">
      <formula>AND($H$26&lt;&gt;"日本",NOT(ISBLANK($H$26)),$H$21="個人")</formula>
    </cfRule>
    <cfRule type="expression" dxfId="260" priority="110" stopIfTrue="1">
      <formula>AND($H$26&lt;&gt;"日本",NOT(ISBLANK($H$26)),$H$21="個人",G28&lt;&gt;"必須")</formula>
    </cfRule>
    <cfRule type="expression" dxfId="259" priority="438" stopIfTrue="1">
      <formula>NOT(ISBLANK($H$28))</formula>
    </cfRule>
  </conditionalFormatting>
  <conditionalFormatting sqref="G29">
    <cfRule type="expression" dxfId="258" priority="37">
      <formula>$H$21="法人"</formula>
    </cfRule>
    <cfRule type="expression" dxfId="257" priority="36">
      <formula>NOT(ISBLANK(H29))</formula>
    </cfRule>
    <cfRule type="expression" dxfId="256" priority="35">
      <formula>NOT($H$21="法人")</formula>
    </cfRule>
  </conditionalFormatting>
  <conditionalFormatting sqref="G30">
    <cfRule type="expression" dxfId="255" priority="31">
      <formula>NOT(AND($H$21="法人",$H$29="その他"))</formula>
    </cfRule>
    <cfRule type="expression" dxfId="254" priority="33">
      <formula>AND($H$21="法人",$H$29="その他")</formula>
    </cfRule>
    <cfRule type="expression" dxfId="253" priority="32">
      <formula>NOT(ISBLANK(H30))</formula>
    </cfRule>
  </conditionalFormatting>
  <conditionalFormatting sqref="G31">
    <cfRule type="expression" dxfId="252" priority="49">
      <formula>AND(ISBLANK(H31),H21="法人")</formula>
    </cfRule>
  </conditionalFormatting>
  <conditionalFormatting sqref="G32">
    <cfRule type="expression" dxfId="251" priority="47">
      <formula>AND($H$21="法人",H31="その他",ISBLANK(H32))</formula>
    </cfRule>
  </conditionalFormatting>
  <conditionalFormatting sqref="G33">
    <cfRule type="expression" dxfId="250" priority="29">
      <formula>AND($H$21="法人",$H$31&lt;&gt;"日本",$H$31&lt;&gt;"")</formula>
    </cfRule>
    <cfRule type="expression" dxfId="249" priority="27">
      <formula>NOT(AND($H$21="法人",$H$31&lt;&gt;"日本",$H$31&lt;&gt;""))</formula>
    </cfRule>
    <cfRule type="expression" dxfId="248" priority="28">
      <formula>NOT(ISBLANK(H33))</formula>
    </cfRule>
  </conditionalFormatting>
  <conditionalFormatting sqref="G34">
    <cfRule type="expression" dxfId="247" priority="46">
      <formula>AND(ISBLANK(H34),H21="法人")</formula>
    </cfRule>
  </conditionalFormatting>
  <conditionalFormatting sqref="G35">
    <cfRule type="expression" dxfId="246" priority="44">
      <formula>AND($H$21="法人",H34="その他",ISBLANK(H35))</formula>
    </cfRule>
  </conditionalFormatting>
  <conditionalFormatting sqref="G36">
    <cfRule type="expression" dxfId="245" priority="43">
      <formula>AND(ISBLANK(H36),H21="法人")</formula>
    </cfRule>
  </conditionalFormatting>
  <conditionalFormatting sqref="G37">
    <cfRule type="expression" dxfId="244" priority="41">
      <formula>AND($H$21="法人",H36="その他",ISBLANK(H37))</formula>
    </cfRule>
  </conditionalFormatting>
  <conditionalFormatting sqref="G38">
    <cfRule type="expression" dxfId="243" priority="60" stopIfTrue="1">
      <formula>ISBLANK(H38)</formula>
    </cfRule>
    <cfRule type="expression" dxfId="242" priority="59">
      <formula>G38 &lt;&gt; "必須"</formula>
    </cfRule>
    <cfRule type="expression" dxfId="241" priority="61">
      <formula>NOT(ISBLANK(H38))</formula>
    </cfRule>
  </conditionalFormatting>
  <conditionalFormatting sqref="G39:G40">
    <cfRule type="expression" dxfId="240" priority="108">
      <formula>H39&lt;&gt;""</formula>
    </cfRule>
    <cfRule type="expression" dxfId="239" priority="55">
      <formula>OR($H$21="法人",$H$38="有")</formula>
    </cfRule>
    <cfRule type="expression" dxfId="238" priority="53">
      <formula>$H$21="個人"</formula>
    </cfRule>
  </conditionalFormatting>
  <conditionalFormatting sqref="G41">
    <cfRule type="expression" dxfId="237" priority="229" stopIfTrue="1">
      <formula>ISBLANK(H41)</formula>
    </cfRule>
  </conditionalFormatting>
  <conditionalFormatting sqref="G41:G42">
    <cfRule type="expression" dxfId="236" priority="106">
      <formula>G41 &lt;&gt; "必須"</formula>
    </cfRule>
  </conditionalFormatting>
  <conditionalFormatting sqref="G42">
    <cfRule type="expression" dxfId="235" priority="254" stopIfTrue="1">
      <formula>ISBLANK(H42)</formula>
    </cfRule>
  </conditionalFormatting>
  <conditionalFormatting sqref="G43">
    <cfRule type="expression" dxfId="234" priority="62">
      <formula>AND($H$21="法人",$H$42="その他",G43&lt;&gt;"必須")</formula>
    </cfRule>
    <cfRule type="expression" dxfId="233" priority="508" stopIfTrue="1">
      <formula>NOT(ISBLANK(H43))</formula>
    </cfRule>
    <cfRule type="expression" dxfId="232" priority="510">
      <formula>AND($H$21="法人",$H$42="その他")</formula>
    </cfRule>
  </conditionalFormatting>
  <conditionalFormatting sqref="G44">
    <cfRule type="expression" dxfId="231" priority="557">
      <formula>NOT(ISBLANK(H44))</formula>
    </cfRule>
    <cfRule type="expression" dxfId="230" priority="280" stopIfTrue="1">
      <formula>ISBLANK(H44)</formula>
    </cfRule>
  </conditionalFormatting>
  <conditionalFormatting sqref="G45">
    <cfRule type="expression" dxfId="229" priority="505" stopIfTrue="1">
      <formula>NOT(ISBLANK(H45))</formula>
    </cfRule>
    <cfRule type="expression" dxfId="228" priority="506">
      <formula>$H$44="有"</formula>
    </cfRule>
    <cfRule type="expression" dxfId="227" priority="104">
      <formula>AND($H$44="有",G45&lt;&gt;"必須")</formula>
    </cfRule>
  </conditionalFormatting>
  <conditionalFormatting sqref="G49">
    <cfRule type="expression" dxfId="226" priority="234" stopIfTrue="1">
      <formula>AND(ISBLANK(H49),H50&lt;&gt;"国外")</formula>
    </cfRule>
    <cfRule type="expression" dxfId="225" priority="193">
      <formula>AND(G49&lt;&gt;"必須", G49&lt;&gt;"該当の場合は必須")</formula>
    </cfRule>
    <cfRule type="expression" dxfId="224" priority="233" stopIfTrue="1">
      <formula>AND(ISBLANK(H49),H50="国外")</formula>
    </cfRule>
  </conditionalFormatting>
  <conditionalFormatting sqref="G49:G50">
    <cfRule type="expression" dxfId="223" priority="235">
      <formula>NOT(ISBLANK(H49))</formula>
    </cfRule>
  </conditionalFormatting>
  <conditionalFormatting sqref="G50">
    <cfRule type="expression" dxfId="222" priority="232" stopIfTrue="1">
      <formula>ISBLANK(H50)</formula>
    </cfRule>
  </conditionalFormatting>
  <conditionalFormatting sqref="G50:G52">
    <cfRule type="expression" dxfId="221" priority="190">
      <formula>G50 &lt;&gt; "必須"</formula>
    </cfRule>
  </conditionalFormatting>
  <conditionalFormatting sqref="G51">
    <cfRule type="expression" dxfId="220" priority="550">
      <formula>H50&lt;&gt;"国外"</formula>
    </cfRule>
    <cfRule type="expression" dxfId="219" priority="549" stopIfTrue="1">
      <formula>NOT(ISBLANK(H51))</formula>
    </cfRule>
  </conditionalFormatting>
  <conditionalFormatting sqref="G52">
    <cfRule type="expression" dxfId="218" priority="243" stopIfTrue="1">
      <formula>ISBLANK(H52)</formula>
    </cfRule>
  </conditionalFormatting>
  <conditionalFormatting sqref="G52:G55">
    <cfRule type="expression" dxfId="217" priority="278">
      <formula>NOT(ISBLANK(H52))</formula>
    </cfRule>
  </conditionalFormatting>
  <conditionalFormatting sqref="G53">
    <cfRule type="expression" dxfId="216" priority="189">
      <formula>G53 &lt;&gt; "該当の場合は必須"</formula>
    </cfRule>
    <cfRule type="expression" dxfId="215" priority="277" stopIfTrue="1">
      <formula>ISBLANK(H53)</formula>
    </cfRule>
  </conditionalFormatting>
  <conditionalFormatting sqref="G54:G55 G57">
    <cfRule type="expression" dxfId="214" priority="184">
      <formula>G54 &lt;&gt; "必須"</formula>
    </cfRule>
  </conditionalFormatting>
  <conditionalFormatting sqref="G54:G55">
    <cfRule type="expression" dxfId="213" priority="276" stopIfTrue="1">
      <formula>ISBLANK(H54)</formula>
    </cfRule>
  </conditionalFormatting>
  <conditionalFormatting sqref="G56">
    <cfRule type="expression" dxfId="212" priority="502" stopIfTrue="1">
      <formula>NOT(ISBLANK(H56))</formula>
    </cfRule>
    <cfRule type="expression" dxfId="211" priority="503">
      <formula>H54="法人"</formula>
    </cfRule>
    <cfRule type="expression" dxfId="210" priority="103">
      <formula>AND($H$54="法人",G56&lt;&gt;"必須")</formula>
    </cfRule>
  </conditionalFormatting>
  <conditionalFormatting sqref="G57">
    <cfRule type="expression" dxfId="209" priority="275" stopIfTrue="1">
      <formula>ISBLANK(H57)</formula>
    </cfRule>
    <cfRule type="expression" dxfId="208" priority="539">
      <formula>NOT(ISBLANK(H57))</formula>
    </cfRule>
  </conditionalFormatting>
  <conditionalFormatting sqref="G58">
    <cfRule type="expression" dxfId="207" priority="538">
      <formula>H57="有"</formula>
    </cfRule>
    <cfRule type="expression" dxfId="206" priority="537" stopIfTrue="1">
      <formula>NOT(ISBLANK(H58))</formula>
    </cfRule>
    <cfRule type="expression" dxfId="205" priority="102">
      <formula>AND($H$57="有",G58&lt;&gt;"必須")</formula>
    </cfRule>
  </conditionalFormatting>
  <conditionalFormatting sqref="G63 G65">
    <cfRule type="expression" dxfId="204" priority="181">
      <formula>G63 &lt;&gt; "必須"</formula>
    </cfRule>
  </conditionalFormatting>
  <conditionalFormatting sqref="G63">
    <cfRule type="expression" dxfId="203" priority="274" stopIfTrue="1">
      <formula>ISBLANK(H63)</formula>
    </cfRule>
    <cfRule type="expression" dxfId="202" priority="501">
      <formula>NOT(ISBLANK(H63))</formula>
    </cfRule>
  </conditionalFormatting>
  <conditionalFormatting sqref="G64">
    <cfRule type="expression" dxfId="201" priority="101">
      <formula>AND($H$63="一団の土地（継続）",G64&lt;&gt;"必須")</formula>
    </cfRule>
    <cfRule type="expression" dxfId="200" priority="500">
      <formula>H63="一団の土地（継続）"</formula>
    </cfRule>
    <cfRule type="expression" dxfId="199" priority="499" stopIfTrue="1">
      <formula>NOT(ISBLANK(H64))</formula>
    </cfRule>
  </conditionalFormatting>
  <conditionalFormatting sqref="G65">
    <cfRule type="expression" dxfId="198" priority="425">
      <formula>NOT(ISBLANK($H$65))</formula>
    </cfRule>
    <cfRule type="expression" dxfId="197" priority="423" stopIfTrue="1">
      <formula>ISBLANK($H$65)</formula>
    </cfRule>
  </conditionalFormatting>
  <conditionalFormatting sqref="G74">
    <cfRule type="expression" dxfId="196" priority="180">
      <formula>G74 &lt;&gt; "必須"</formula>
    </cfRule>
    <cfRule type="expression" dxfId="195" priority="273" stopIfTrue="1">
      <formula>ISBLANK(H74)</formula>
    </cfRule>
    <cfRule type="expression" dxfId="194" priority="332">
      <formula>NOT(ISBLANK(H74))</formula>
    </cfRule>
  </conditionalFormatting>
  <conditionalFormatting sqref="G78">
    <cfRule type="expression" dxfId="193" priority="114" stopIfTrue="1">
      <formula>ISBLANK(H78)</formula>
    </cfRule>
    <cfRule type="expression" dxfId="192" priority="115">
      <formula>NOT(ISBLANK(H78))</formula>
    </cfRule>
  </conditionalFormatting>
  <conditionalFormatting sqref="G79:G81">
    <cfRule type="expression" dxfId="191" priority="176">
      <formula>G79 &lt;&gt; "必須"</formula>
    </cfRule>
    <cfRule type="expression" dxfId="190" priority="497">
      <formula>H79&lt;&gt;""</formula>
    </cfRule>
    <cfRule type="expression" dxfId="189" priority="272" stopIfTrue="1">
      <formula>H79=""</formula>
    </cfRule>
  </conditionalFormatting>
  <conditionalFormatting sqref="G84:G85">
    <cfRule type="expression" dxfId="188" priority="173">
      <formula>G84 &lt;&gt; "必須"</formula>
    </cfRule>
    <cfRule type="expression" dxfId="187" priority="271" stopIfTrue="1">
      <formula>ISBLANK(H84)</formula>
    </cfRule>
    <cfRule type="expression" dxfId="186" priority="496">
      <formula>NOT(ISBLANK(H84))</formula>
    </cfRule>
  </conditionalFormatting>
  <conditionalFormatting sqref="G86">
    <cfRule type="expression" dxfId="185" priority="329">
      <formula>H74="現況地目や共有持分割合等の単位にまとめて届出"</formula>
    </cfRule>
    <cfRule type="expression" dxfId="184" priority="99">
      <formula>AND($H$74="現況地目や共有持分割合等の単位にまとめて届出",G86&lt;&gt;"必須")</formula>
    </cfRule>
    <cfRule type="expression" dxfId="183" priority="328" stopIfTrue="1">
      <formula>NOT(ISBLANK(H86))</formula>
    </cfRule>
  </conditionalFormatting>
  <conditionalFormatting sqref="G88">
    <cfRule type="expression" dxfId="182" priority="172">
      <formula>G88 &lt;&gt; "必須"</formula>
    </cfRule>
    <cfRule type="expression" dxfId="181" priority="495">
      <formula>NOT(ISBLANK(H88))</formula>
    </cfRule>
    <cfRule type="expression" dxfId="180" priority="270" stopIfTrue="1">
      <formula>ISBLANK(H88)</formula>
    </cfRule>
  </conditionalFormatting>
  <conditionalFormatting sqref="G89">
    <cfRule type="expression" dxfId="179" priority="171">
      <formula>G89 &lt;&gt; "該当の場合は必須"</formula>
    </cfRule>
    <cfRule type="expression" dxfId="178" priority="250" stopIfTrue="1">
      <formula>ISBLANK(H89)</formula>
    </cfRule>
    <cfRule type="expression" dxfId="177" priority="251">
      <formula>NOT(ISBLANK(H89))</formula>
    </cfRule>
  </conditionalFormatting>
  <conditionalFormatting sqref="G91">
    <cfRule type="expression" dxfId="176" priority="219" stopIfTrue="1">
      <formula>NOT(ISBLANK(H91))</formula>
    </cfRule>
    <cfRule type="expression" dxfId="175" priority="443">
      <formula>OR($H$8="地上権",$H$8="賃借権")</formula>
    </cfRule>
  </conditionalFormatting>
  <conditionalFormatting sqref="G95">
    <cfRule type="expression" dxfId="174" priority="167">
      <formula>G95 &lt;&gt; "必須"</formula>
    </cfRule>
    <cfRule type="expression" dxfId="173" priority="404">
      <formula>NOT(ISBLANK(H95))</formula>
    </cfRule>
    <cfRule type="expression" dxfId="172" priority="269" stopIfTrue="1">
      <formula>ISBLANK(H95)</formula>
    </cfRule>
  </conditionalFormatting>
  <conditionalFormatting sqref="G96:G97">
    <cfRule type="expression" dxfId="171" priority="403" stopIfTrue="1">
      <formula>NOT(ISBLANK(H96))</formula>
    </cfRule>
    <cfRule type="expression" dxfId="170" priority="98">
      <formula>AND($H$95="有",G96&lt;&gt;"必須")</formula>
    </cfRule>
    <cfRule type="expression" dxfId="169" priority="416">
      <formula>$H$95="有"</formula>
    </cfRule>
  </conditionalFormatting>
  <conditionalFormatting sqref="G98:G99">
    <cfRule type="expression" dxfId="168" priority="401">
      <formula>$H$95="有"</formula>
    </cfRule>
  </conditionalFormatting>
  <conditionalFormatting sqref="G100:G101">
    <cfRule type="expression" dxfId="167" priority="308">
      <formula>$H$95="有"</formula>
    </cfRule>
    <cfRule type="expression" dxfId="166" priority="97">
      <formula>AND($H$95="有",G100&lt;&gt;"必須")</formula>
    </cfRule>
  </conditionalFormatting>
  <conditionalFormatting sqref="G100:G102">
    <cfRule type="expression" dxfId="165" priority="306" stopIfTrue="1">
      <formula>NOT(ISBLANK(H100))</formula>
    </cfRule>
  </conditionalFormatting>
  <conditionalFormatting sqref="G102">
    <cfRule type="expression" dxfId="164" priority="400">
      <formula>AND($H$74="現況地目や共有持分割合等の単位にまとめて届出",$H$95="有")</formula>
    </cfRule>
    <cfRule type="expression" dxfId="163" priority="96">
      <formula>AND($H$74="現況地目や共有持分割合等の単位にまとめて届出",$H$95="有",G102&lt;&gt;"必須")</formula>
    </cfRule>
  </conditionalFormatting>
  <conditionalFormatting sqref="G103">
    <cfRule type="expression" dxfId="162" priority="398">
      <formula>$H$95="有"</formula>
    </cfRule>
  </conditionalFormatting>
  <conditionalFormatting sqref="G104">
    <cfRule type="expression" dxfId="161" priority="397">
      <formula>$H$95="有"</formula>
    </cfRule>
    <cfRule type="expression" dxfId="160" priority="95">
      <formula>AND($H$95="有",G104&lt;&gt;"必須")</formula>
    </cfRule>
  </conditionalFormatting>
  <conditionalFormatting sqref="G104:G105">
    <cfRule type="expression" dxfId="159" priority="396" stopIfTrue="1">
      <formula>NOT(ISBLANK(H104))</formula>
    </cfRule>
  </conditionalFormatting>
  <conditionalFormatting sqref="G105">
    <cfRule type="expression" dxfId="158" priority="94">
      <formula>AND($H$95="有",G105&lt;&gt;"該当の場合は必須")</formula>
    </cfRule>
    <cfRule type="expression" dxfId="157" priority="413">
      <formula>$H$95="有"</formula>
    </cfRule>
  </conditionalFormatting>
  <conditionalFormatting sqref="G106">
    <cfRule type="expression" dxfId="156" priority="295">
      <formula>$H$95="有"</formula>
    </cfRule>
  </conditionalFormatting>
  <conditionalFormatting sqref="G107">
    <cfRule type="expression" dxfId="155" priority="411">
      <formula>AND(OR($H$8="地上権",$H$8="賃借権"), H95="有")</formula>
    </cfRule>
    <cfRule type="expression" dxfId="154" priority="410" stopIfTrue="1">
      <formula>NOT(ISBLANK(H107))</formula>
    </cfRule>
  </conditionalFormatting>
  <conditionalFormatting sqref="G111">
    <cfRule type="expression" dxfId="153" priority="93">
      <formula>AND($H$95="有",G111&lt;&gt;"必須")</formula>
    </cfRule>
    <cfRule type="expression" dxfId="152" priority="390">
      <formula>$H$95="有"</formula>
    </cfRule>
  </conditionalFormatting>
  <conditionalFormatting sqref="G111:G113">
    <cfRule type="expression" dxfId="151" priority="364" stopIfTrue="1">
      <formula>NOT(ISBLANK(H111))</formula>
    </cfRule>
  </conditionalFormatting>
  <conditionalFormatting sqref="G112:G113">
    <cfRule type="expression" dxfId="150" priority="372">
      <formula>$H$111="有"</formula>
    </cfRule>
    <cfRule type="expression" dxfId="149" priority="92">
      <formula>AND($H$111="有",G112&lt;&gt;"必須")</formula>
    </cfRule>
  </conditionalFormatting>
  <conditionalFormatting sqref="G114:G115">
    <cfRule type="expression" dxfId="148" priority="362">
      <formula>$H$111="有"</formula>
    </cfRule>
  </conditionalFormatting>
  <conditionalFormatting sqref="G116:G117">
    <cfRule type="expression" dxfId="147" priority="91">
      <formula>AND($H$111="有",G116&lt;&gt;"必須")</formula>
    </cfRule>
    <cfRule type="expression" dxfId="146" priority="305">
      <formula>$H$111="有"</formula>
    </cfRule>
  </conditionalFormatting>
  <conditionalFormatting sqref="G116:G118">
    <cfRule type="expression" dxfId="145" priority="303" stopIfTrue="1">
      <formula>NOT(ISBLANK(H116))</formula>
    </cfRule>
  </conditionalFormatting>
  <conditionalFormatting sqref="G118">
    <cfRule type="expression" dxfId="144" priority="90">
      <formula>AND($H$74="現況地目や共有持分割合等の単位にまとめて届出",$H$111="有",G118&lt;&gt;"必須")</formula>
    </cfRule>
    <cfRule type="expression" dxfId="143" priority="361">
      <formula>AND($H$74="現況地目や共有持分割合等の単位にまとめて届出",$H$111="有")</formula>
    </cfRule>
  </conditionalFormatting>
  <conditionalFormatting sqref="G119">
    <cfRule type="expression" dxfId="142" priority="359">
      <formula>$H$111="有"</formula>
    </cfRule>
  </conditionalFormatting>
  <conditionalFormatting sqref="G120">
    <cfRule type="expression" dxfId="141" priority="358">
      <formula>$H$111="有"</formula>
    </cfRule>
    <cfRule type="expression" dxfId="140" priority="89">
      <formula>AND($H$111="有",G120&lt;&gt;"必須")</formula>
    </cfRule>
  </conditionalFormatting>
  <conditionalFormatting sqref="G120:G121">
    <cfRule type="expression" dxfId="139" priority="357" stopIfTrue="1">
      <formula>NOT(ISBLANK(H120))</formula>
    </cfRule>
  </conditionalFormatting>
  <conditionalFormatting sqref="G121">
    <cfRule type="expression" dxfId="138" priority="371">
      <formula>$H$111="有"</formula>
    </cfRule>
    <cfRule type="expression" dxfId="137" priority="88">
      <formula>AND($H$111="有",G121&lt;&gt;"該当の場合は必須")</formula>
    </cfRule>
  </conditionalFormatting>
  <conditionalFormatting sqref="G122">
    <cfRule type="expression" dxfId="136" priority="296">
      <formula>$H$111="有"</formula>
    </cfRule>
  </conditionalFormatting>
  <conditionalFormatting sqref="G123">
    <cfRule type="expression" dxfId="135" priority="369" stopIfTrue="1">
      <formula>NOT(ISBLANK(H123))</formula>
    </cfRule>
    <cfRule type="expression" dxfId="134" priority="370">
      <formula>AND(OR($H$8="地上権",$H$8="賃借権"), H111="有")</formula>
    </cfRule>
  </conditionalFormatting>
  <conditionalFormatting sqref="G127">
    <cfRule type="expression" dxfId="133" priority="393">
      <formula>$H$111="有"</formula>
    </cfRule>
    <cfRule type="expression" dxfId="132" priority="87">
      <formula>AND($H$111="有",G127&lt;&gt;"必須")</formula>
    </cfRule>
  </conditionalFormatting>
  <conditionalFormatting sqref="G127:G129">
    <cfRule type="expression" dxfId="131" priority="341" stopIfTrue="1">
      <formula>NOT(ISBLANK(H127))</formula>
    </cfRule>
  </conditionalFormatting>
  <conditionalFormatting sqref="G128:G129">
    <cfRule type="expression" dxfId="130" priority="348">
      <formula>$H$127="有"</formula>
    </cfRule>
    <cfRule type="expression" dxfId="129" priority="86">
      <formula>AND($H$127="有",G128&lt;&gt;"必須")</formula>
    </cfRule>
  </conditionalFormatting>
  <conditionalFormatting sqref="G130:G131">
    <cfRule type="expression" dxfId="128" priority="344">
      <formula>$H$127="有"</formula>
    </cfRule>
  </conditionalFormatting>
  <conditionalFormatting sqref="G132:G133">
    <cfRule type="expression" dxfId="127" priority="339">
      <formula>$H$127="有"</formula>
    </cfRule>
    <cfRule type="expression" dxfId="126" priority="85">
      <formula>AND($H$127="有",G132&lt;&gt;"必須")</formula>
    </cfRule>
  </conditionalFormatting>
  <conditionalFormatting sqref="G132:G134">
    <cfRule type="expression" dxfId="125" priority="300" stopIfTrue="1">
      <formula>NOT(ISBLANK(H132))</formula>
    </cfRule>
  </conditionalFormatting>
  <conditionalFormatting sqref="G134">
    <cfRule type="expression" dxfId="124" priority="84">
      <formula>AND($H$74="現況地目や共有持分割合等の単位にまとめて届出",$H$127="有",G134&lt;&gt;"必須")</formula>
    </cfRule>
    <cfRule type="expression" dxfId="123" priority="302">
      <formula>AND($H$74="現況地目や共有持分割合等の単位にまとめて届出",$H$127="有")</formula>
    </cfRule>
  </conditionalFormatting>
  <conditionalFormatting sqref="G135">
    <cfRule type="expression" dxfId="122" priority="336">
      <formula>$H$127="有"</formula>
    </cfRule>
  </conditionalFormatting>
  <conditionalFormatting sqref="G136">
    <cfRule type="expression" dxfId="121" priority="337">
      <formula>$H$127="有"</formula>
    </cfRule>
    <cfRule type="expression" dxfId="120" priority="83">
      <formula>AND($H$127="有",G136&lt;&gt;"必須")</formula>
    </cfRule>
  </conditionalFormatting>
  <conditionalFormatting sqref="G136:G137">
    <cfRule type="expression" dxfId="119" priority="267" stopIfTrue="1">
      <formula>NOT(ISBLANK(H136))</formula>
    </cfRule>
  </conditionalFormatting>
  <conditionalFormatting sqref="G137">
    <cfRule type="expression" dxfId="118" priority="82">
      <formula>AND($H$127="有",G137&lt;&gt;"該当の場合は必須")</formula>
    </cfRule>
    <cfRule type="expression" dxfId="117" priority="353">
      <formula>$H$127="有"</formula>
    </cfRule>
  </conditionalFormatting>
  <conditionalFormatting sqref="G138">
    <cfRule type="expression" dxfId="116" priority="333">
      <formula>$H$127="有"</formula>
    </cfRule>
  </conditionalFormatting>
  <conditionalFormatting sqref="G139">
    <cfRule type="expression" dxfId="115" priority="345" stopIfTrue="1">
      <formula>NOT(ISBLANK(H139))</formula>
    </cfRule>
    <cfRule type="expression" dxfId="114" priority="346">
      <formula>AND(OR($H$8="地上権",$H$8="賃借権"), H127="有")</formula>
    </cfRule>
  </conditionalFormatting>
  <conditionalFormatting sqref="G143">
    <cfRule type="expression" dxfId="113" priority="81">
      <formula>AND($H$127="有",G143&lt;&gt;"必須")</formula>
    </cfRule>
    <cfRule type="expression" dxfId="112" priority="376">
      <formula>$H$127="有"</formula>
    </cfRule>
  </conditionalFormatting>
  <conditionalFormatting sqref="G143:G147">
    <cfRule type="expression" dxfId="111" priority="324" stopIfTrue="1">
      <formula>NOT(ISBLANK(H143))</formula>
    </cfRule>
  </conditionalFormatting>
  <conditionalFormatting sqref="G144:G145">
    <cfRule type="expression" dxfId="110" priority="327">
      <formula>$H$143="有"</formula>
    </cfRule>
    <cfRule type="expression" dxfId="109" priority="80">
      <formula>AND($H$143="有",G144&lt;&gt;"必須")</formula>
    </cfRule>
  </conditionalFormatting>
  <conditionalFormatting sqref="G146:G147">
    <cfRule type="expression" dxfId="108" priority="323">
      <formula>$H$143="有"</formula>
    </cfRule>
  </conditionalFormatting>
  <conditionalFormatting sqref="G148:G149">
    <cfRule type="expression" dxfId="107" priority="322">
      <formula>$H$143="有"</formula>
    </cfRule>
    <cfRule type="expression" dxfId="106" priority="79">
      <formula>AND($H$143="有",G148&lt;&gt;"必須")</formula>
    </cfRule>
  </conditionalFormatting>
  <conditionalFormatting sqref="G148:G150">
    <cfRule type="expression" dxfId="105" priority="294" stopIfTrue="1">
      <formula>NOT(ISBLANK(H148))</formula>
    </cfRule>
  </conditionalFormatting>
  <conditionalFormatting sqref="G150">
    <cfRule type="expression" dxfId="104" priority="299">
      <formula>AND($H$74="現況地目や共有持分割合等の単位にまとめて届出",$H$143="有")</formula>
    </cfRule>
    <cfRule type="expression" dxfId="103" priority="78">
      <formula>AND($H$74="現況地目や共有持分割合等の単位にまとめて届出",$H$143="有",G150&lt;&gt;"必須")</formula>
    </cfRule>
  </conditionalFormatting>
  <conditionalFormatting sqref="G151">
    <cfRule type="expression" dxfId="102" priority="320">
      <formula>$H$143="有"</formula>
    </cfRule>
  </conditionalFormatting>
  <conditionalFormatting sqref="G152">
    <cfRule type="expression" dxfId="101" priority="77">
      <formula>AND($H$143="有",G152&lt;&gt;"必須")</formula>
    </cfRule>
    <cfRule type="expression" dxfId="100" priority="321">
      <formula>$H$143="有"</formula>
    </cfRule>
  </conditionalFormatting>
  <conditionalFormatting sqref="G152:G153">
    <cfRule type="expression" dxfId="99" priority="298" stopIfTrue="1">
      <formula>NOT(ISBLANK(H152))</formula>
    </cfRule>
  </conditionalFormatting>
  <conditionalFormatting sqref="G153">
    <cfRule type="expression" dxfId="98" priority="384">
      <formula>$H$143="有"</formula>
    </cfRule>
    <cfRule type="expression" dxfId="97" priority="76">
      <formula>AND($H$143="有",G153&lt;&gt;"該当の場合は必須")</formula>
    </cfRule>
  </conditionalFormatting>
  <conditionalFormatting sqref="G154">
    <cfRule type="expression" dxfId="96" priority="241">
      <formula>$H$143="有"</formula>
    </cfRule>
  </conditionalFormatting>
  <conditionalFormatting sqref="G155">
    <cfRule type="expression" dxfId="95" priority="378">
      <formula>AND(OR($H$8="地上権",$H$8="賃借権"), H143="有")</formula>
    </cfRule>
    <cfRule type="expression" dxfId="94" priority="314" stopIfTrue="1">
      <formula>NOT(ISBLANK(H155))</formula>
    </cfRule>
  </conditionalFormatting>
  <conditionalFormatting sqref="G159:G160">
    <cfRule type="expression" dxfId="93" priority="136">
      <formula>G159 &lt;&gt; "必須"</formula>
    </cfRule>
  </conditionalFormatting>
  <conditionalFormatting sqref="G159:G161">
    <cfRule type="expression" dxfId="92" priority="265">
      <formula>ISBLANK(H159)</formula>
    </cfRule>
  </conditionalFormatting>
  <conditionalFormatting sqref="G159:G162">
    <cfRule type="expression" dxfId="91" priority="264" stopIfTrue="1">
      <formula>NOT(ISBLANK(H159))</formula>
    </cfRule>
  </conditionalFormatting>
  <conditionalFormatting sqref="G162">
    <cfRule type="expression" dxfId="90" priority="422">
      <formula>OR($H$8="地上権",$H$8="賃借権")</formula>
    </cfRule>
    <cfRule type="expression" dxfId="89" priority="75">
      <formula>AND(OR($H$8="地上権",$H$8="賃借権"),G162&lt;&gt;"必須")</formula>
    </cfRule>
  </conditionalFormatting>
  <conditionalFormatting sqref="G164">
    <cfRule type="expression" dxfId="88" priority="134">
      <formula>G164 &lt;&gt; "必須"</formula>
    </cfRule>
    <cfRule type="expression" dxfId="87" priority="417" stopIfTrue="1">
      <formula>ISBLANK($H$164)</formula>
    </cfRule>
    <cfRule type="expression" dxfId="86" priority="419">
      <formula>NOT(ISBLANK($H$164))</formula>
    </cfRule>
  </conditionalFormatting>
  <conditionalFormatting sqref="G168">
    <cfRule type="expression" dxfId="85" priority="133">
      <formula>G168 &lt;&gt; "必須"</formula>
    </cfRule>
    <cfRule type="expression" dxfId="84" priority="492">
      <formula>ISBLANK(H168)</formula>
    </cfRule>
  </conditionalFormatting>
  <conditionalFormatting sqref="G169">
    <cfRule type="expression" dxfId="83" priority="74">
      <formula>AND(OR($H$168="市街化区域",$H$168="非線引きの都市計画区域"),G169&lt;&gt;"必須")</formula>
    </cfRule>
    <cfRule type="expression" dxfId="82" priority="483">
      <formula>OR($H$168="市街化区域",$H$168="非線引きの都市計画区域")</formula>
    </cfRule>
  </conditionalFormatting>
  <conditionalFormatting sqref="G170 G176:G178">
    <cfRule type="expression" dxfId="81" priority="58">
      <formula>G170 &lt;&gt; "必須"</formula>
    </cfRule>
    <cfRule type="expression" dxfId="80" priority="491">
      <formula>ISBLANK(H170)</formula>
    </cfRule>
  </conditionalFormatting>
  <conditionalFormatting sqref="G176:G179 G168:G170">
    <cfRule type="expression" dxfId="79" priority="222" stopIfTrue="1">
      <formula>NOT(ISBLANK(H168))</formula>
    </cfRule>
  </conditionalFormatting>
  <conditionalFormatting sqref="G179">
    <cfRule type="expression" dxfId="78" priority="221" stopIfTrue="1">
      <formula>OR($H$63="単独の届出",$H$63="")</formula>
    </cfRule>
    <cfRule type="expression" dxfId="77" priority="261">
      <formula>ISBLANK(H179)</formula>
    </cfRule>
    <cfRule type="expression" dxfId="76" priority="71">
      <formula>AND(OR($H$63="一団の土地（新規）",$H$63="一団の土地（継続）"),G179&lt;&gt;"該当の場合は必須")</formula>
    </cfRule>
  </conditionalFormatting>
  <conditionalFormatting sqref="G181">
    <cfRule type="expression" dxfId="75" priority="259" stopIfTrue="1">
      <formula>ISBLANK(H181)</formula>
    </cfRule>
    <cfRule type="expression" dxfId="74" priority="449" stopIfTrue="1">
      <formula>$H$181="有"</formula>
    </cfRule>
    <cfRule type="expression" dxfId="73" priority="126">
      <formula>G181 &lt;&gt; "必須"</formula>
    </cfRule>
    <cfRule type="expression" dxfId="72" priority="480">
      <formula>NOT(ISBLANK(H181))</formula>
    </cfRule>
  </conditionalFormatting>
  <conditionalFormatting sqref="G186">
    <cfRule type="expression" dxfId="71" priority="70">
      <formula>AND($H$185="有",G186&lt;&gt;"必須")</formula>
    </cfRule>
    <cfRule type="expression" dxfId="70" priority="476">
      <formula>$H$185="有"</formula>
    </cfRule>
  </conditionalFormatting>
  <conditionalFormatting sqref="G186:G187">
    <cfRule type="expression" dxfId="69" priority="472" stopIfTrue="1">
      <formula>NOT(ISBLANK(H186))</formula>
    </cfRule>
  </conditionalFormatting>
  <conditionalFormatting sqref="G187">
    <cfRule type="expression" dxfId="68" priority="474">
      <formula>COUNTIF($H$182:$H$185,"有")&gt;0</formula>
    </cfRule>
    <cfRule type="expression" dxfId="67" priority="69">
      <formula>AND(COUNTIF($H$182:$H$185,"有")&gt;0,G187&lt;&gt;"必須")</formula>
    </cfRule>
  </conditionalFormatting>
  <conditionalFormatting sqref="G191">
    <cfRule type="expression" dxfId="66" priority="258" stopIfTrue="1">
      <formula>$H$191="有"</formula>
    </cfRule>
    <cfRule type="expression" dxfId="65" priority="220" stopIfTrue="1">
      <formula>ISBLANK(H191)</formula>
    </cfRule>
    <cfRule type="expression" dxfId="64" priority="57">
      <formula>G191 &lt;&gt; "必須"</formula>
    </cfRule>
    <cfRule type="expression" dxfId="63" priority="471">
      <formula>NOT(ISBLANK(H191))</formula>
    </cfRule>
  </conditionalFormatting>
  <conditionalFormatting sqref="G192 G195">
    <cfRule type="expression" dxfId="62" priority="68">
      <formula>AND($H$191="有",G192&lt;&gt;"必須")</formula>
    </cfRule>
    <cfRule type="expression" dxfId="61" priority="468">
      <formula>$H$191="有"</formula>
    </cfRule>
  </conditionalFormatting>
  <conditionalFormatting sqref="G192 G195:G197">
    <cfRule type="expression" dxfId="60" priority="256" stopIfTrue="1">
      <formula>NOT(ISBLANK(H192))</formula>
    </cfRule>
  </conditionalFormatting>
  <conditionalFormatting sqref="G196">
    <cfRule type="expression" dxfId="59" priority="67" stopIfTrue="1">
      <formula>AND($H$195="有",G196&lt;&gt;"必須")</formula>
    </cfRule>
    <cfRule type="expression" dxfId="58" priority="257" stopIfTrue="1">
      <formula>$H$195="有"</formula>
    </cfRule>
  </conditionalFormatting>
  <conditionalFormatting sqref="G197">
    <cfRule type="expression" dxfId="57" priority="66">
      <formula>AND($H$191="有",G197&lt;&gt;"必須")</formula>
    </cfRule>
    <cfRule type="expression" dxfId="56" priority="455">
      <formula>$H$191="有"</formula>
    </cfRule>
  </conditionalFormatting>
  <conditionalFormatting sqref="G202">
    <cfRule type="expression" dxfId="55" priority="65">
      <formula>AND($H$201="有",G202&lt;&gt;"必須")</formula>
    </cfRule>
    <cfRule type="expression" dxfId="54" priority="451">
      <formula>$H$201="有"</formula>
    </cfRule>
  </conditionalFormatting>
  <conditionalFormatting sqref="G202:G203">
    <cfRule type="expression" dxfId="53" priority="450" stopIfTrue="1">
      <formula>NOT(ISBLANK(H202))</formula>
    </cfRule>
  </conditionalFormatting>
  <conditionalFormatting sqref="G203">
    <cfRule type="expression" dxfId="52" priority="64">
      <formula>AND($H$197="有",G203&lt;&gt;"必須")</formula>
    </cfRule>
    <cfRule type="expression" dxfId="51" priority="457">
      <formula>$H$197="有"</formula>
    </cfRule>
  </conditionalFormatting>
  <conditionalFormatting sqref="H14">
    <cfRule type="expression" dxfId="50" priority="431" stopIfTrue="1">
      <formula>NOT(ISBLANK(I14))</formula>
    </cfRule>
  </conditionalFormatting>
  <conditionalFormatting sqref="H186">
    <cfRule type="expression" dxfId="49" priority="622">
      <formula>$H$185="無し"</formula>
    </cfRule>
  </conditionalFormatting>
  <conditionalFormatting sqref="H192:H196">
    <cfRule type="expression" dxfId="48" priority="623">
      <formula>$H$191="無し"</formula>
    </cfRule>
  </conditionalFormatting>
  <conditionalFormatting sqref="H196">
    <cfRule type="expression" dxfId="47" priority="620">
      <formula>$H$195="無し"</formula>
    </cfRule>
  </conditionalFormatting>
  <conditionalFormatting sqref="H197">
    <cfRule type="expression" dxfId="46" priority="458" stopIfTrue="1">
      <formula>$H$191="有"</formula>
    </cfRule>
  </conditionalFormatting>
  <conditionalFormatting sqref="H202">
    <cfRule type="expression" dxfId="45" priority="645">
      <formula>#REF!="無し"</formula>
    </cfRule>
  </conditionalFormatting>
  <conditionalFormatting sqref="H202:H203">
    <cfRule type="expression" dxfId="44" priority="465">
      <formula>$H$191="無し"</formula>
    </cfRule>
  </conditionalFormatting>
  <conditionalFormatting sqref="H24:J24">
    <cfRule type="expression" dxfId="43" priority="524" stopIfTrue="1">
      <formula>OR($H$21="法人")</formula>
    </cfRule>
  </conditionalFormatting>
  <conditionalFormatting sqref="H27:J27">
    <cfRule type="expression" dxfId="42" priority="523" stopIfTrue="1">
      <formula>OR($H$26="その他")</formula>
    </cfRule>
  </conditionalFormatting>
  <conditionalFormatting sqref="H42:J42">
    <cfRule type="expression" dxfId="41" priority="255" stopIfTrue="1">
      <formula>OR($H$21="法人")</formula>
    </cfRule>
  </conditionalFormatting>
  <conditionalFormatting sqref="H105:J105">
    <cfRule type="expression" dxfId="40" priority="408">
      <formula>$H$104="共有持分一部移転"</formula>
    </cfRule>
  </conditionalFormatting>
  <conditionalFormatting sqref="H107:J107">
    <cfRule type="expression" dxfId="39" priority="406">
      <formula>AND(OR($H$8="地上権",$H$8="賃借権"), $H$95="有")</formula>
    </cfRule>
  </conditionalFormatting>
  <conditionalFormatting sqref="H121:J121">
    <cfRule type="expression" dxfId="38" priority="368">
      <formula>$H$120="共有持分一部移転"</formula>
    </cfRule>
  </conditionalFormatting>
  <conditionalFormatting sqref="H123:J123">
    <cfRule type="expression" dxfId="37" priority="365">
      <formula>AND(OR($H$8="地上権",$H$8="賃借権"), $H$111="有")</formula>
    </cfRule>
  </conditionalFormatting>
  <conditionalFormatting sqref="H137:J137">
    <cfRule type="expression" dxfId="36" priority="349">
      <formula>$H$136="共有持分一部移転"</formula>
    </cfRule>
  </conditionalFormatting>
  <conditionalFormatting sqref="H139:J139">
    <cfRule type="expression" dxfId="35" priority="342">
      <formula>AND(OR($H$8="地上権",$H$8="賃借権"), $H$127="有")</formula>
    </cfRule>
  </conditionalFormatting>
  <conditionalFormatting sqref="H153:J153">
    <cfRule type="expression" dxfId="34" priority="638">
      <formula>$H$152="共有持分一部移転"</formula>
    </cfRule>
  </conditionalFormatting>
  <conditionalFormatting sqref="H155:J155">
    <cfRule type="expression" dxfId="33" priority="313">
      <formula>AND(OR($H$8="地上権",$H$8="賃借権"), $H$143="有")</formula>
    </cfRule>
  </conditionalFormatting>
  <conditionalFormatting sqref="H197:J197 D192:F192 H192:J192 H193:H194 J193:J194 D195:F195 H195:J195 D197:E197">
    <cfRule type="expression" dxfId="32" priority="488">
      <formula>OR($H$191="有")</formula>
    </cfRule>
  </conditionalFormatting>
  <conditionalFormatting sqref="I96:I97">
    <cfRule type="expression" dxfId="31" priority="402">
      <formula>$H$95="有"</formula>
    </cfRule>
  </conditionalFormatting>
  <conditionalFormatting sqref="I186">
    <cfRule type="expression" dxfId="30" priority="601">
      <formula>$H$119="無し"</formula>
    </cfRule>
  </conditionalFormatting>
  <conditionalFormatting sqref="I192 I196">
    <cfRule type="expression" dxfId="29" priority="594">
      <formula>$H$125="無し"</formula>
    </cfRule>
  </conditionalFormatting>
  <conditionalFormatting sqref="I196">
    <cfRule type="expression" dxfId="28" priority="593">
      <formula>$H$128="無し"</formula>
    </cfRule>
  </conditionalFormatting>
  <conditionalFormatting sqref="I202:I203">
    <cfRule type="expression" dxfId="27" priority="461">
      <formula>$H$128="無し"</formula>
    </cfRule>
    <cfRule type="expression" dxfId="26" priority="463">
      <formula>$H$125="無し"</formula>
    </cfRule>
    <cfRule type="expression" dxfId="25" priority="462">
      <formula>#REF!="無し"</formula>
    </cfRule>
  </conditionalFormatting>
  <conditionalFormatting sqref="I207">
    <cfRule type="expression" dxfId="24" priority="590">
      <formula>$H$128="無し"</formula>
    </cfRule>
    <cfRule type="expression" dxfId="23" priority="591">
      <formula>#REF!="無し"</formula>
    </cfRule>
    <cfRule type="expression" dxfId="22" priority="592">
      <formula>$H$125="無し"</formula>
    </cfRule>
  </conditionalFormatting>
  <conditionalFormatting sqref="J34">
    <cfRule type="expression" dxfId="21" priority="39">
      <formula>$H$21="法人"</formula>
    </cfRule>
  </conditionalFormatting>
  <conditionalFormatting sqref="J36">
    <cfRule type="expression" dxfId="20" priority="40">
      <formula>$H$21="法人"</formula>
    </cfRule>
  </conditionalFormatting>
  <dataValidations xWindow="630" yWindow="608" count="66">
    <dataValidation type="list" imeMode="hiragana" allowBlank="1" showInputMessage="1" showErrorMessage="1" error="リストから選択してください。" sqref="H84:H85 H100:H101 H116:H117 H132:H133 H148:H149" xr:uid="{48DC30B7-852F-43B8-8784-49226E5EDA7F}">
      <formula1>主たる地目</formula1>
    </dataValidation>
    <dataValidation imeMode="hiragana" allowBlank="1" showInputMessage="1" showErrorMessage="1" sqref="H55 H202 H105 H9 H27 H39 H20 H43 H131 H53 H83 H99 H89 H121 H147 H145 H129 H207 H113 H137 H153 H115 H81 H97 H186:H187 H30 H35 H37 H32" xr:uid="{4BACC373-84B9-4269-B0A9-B9EAD91FFEC5}"/>
    <dataValidation type="decimal" imeMode="halfAlpha" allowBlank="1" showInputMessage="1" showErrorMessage="1" error="半角数値かつ「0～99,999,999.99」の範囲で入力してください。" sqref="H179" xr:uid="{375F7816-89E7-4208-B771-6C7D77F60370}">
      <formula1>0</formula1>
      <formula2>99999999.99</formula2>
    </dataValidation>
    <dataValidation type="whole" imeMode="halfAlpha" allowBlank="1" showInputMessage="1" showErrorMessage="1" error="半角整数かつ「0～999,999,999,999」の範囲で入力してください。" sqref="H154:H155 H106:H107 H122:H123 H139 H160 H162 H203" xr:uid="{E130D932-1E9D-49B3-AA65-0C6CE02D34B4}">
      <formula1>0</formula1>
      <formula2>999999999999</formula2>
    </dataValidation>
    <dataValidation imeMode="on" allowBlank="1" showInputMessage="1" showErrorMessage="1" sqref="G73:I73 E8:E10 C126:E126 I46:J46 G39:G45 F66:G66 I92:J92 I108:J108 I124:J124 G54:G58 C167:E167 C190:E190 I140:J140 J8:J10 C13:E13 C206:E206 I188:J188 F188:G188 F108:G108 F92:G92 F124:G124 F140:G140 G5:I5 G77:I77 I39:J41 D207 F156:G157 I156:J157 C5:E5 D6:D7 C142:E142 G13:I13 G48:I48 E64 G62:I62 C48:E48 C62:E62 C77:E77 F164:G165 G94:I94 C110:E110 I164:J165 G110:I110 G126:I126 C94:E94 G142:I142 G158:I158 C158:E158 I65:J65 G6:G10 C73:E73 D180 G49:G52 G167:I167 J3 G206:I206 G89 G190:I190 G14:G37" xr:uid="{11C38E54-0442-4599-A7DE-7FD0497FF4F9}"/>
    <dataValidation imeMode="halfAlpha" allowBlank="1" showInputMessage="1" showErrorMessage="1" sqref="H49 H40:H41 H25 H161 H78" xr:uid="{0BD55B19-6EC5-41DB-B9CF-E029BB893287}"/>
    <dataValidation type="list" imeMode="hiragana" allowBlank="1" showInputMessage="1" showErrorMessage="1" error="リストから選択してください。" sqref="H54 H21" xr:uid="{E66E0F2B-DE47-42C2-A445-CA099240949D}">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00696EEF-B370-44DC-BDB1-3684E27F538B}">
      <formula1>AND(COUNTIF(INDIRECT("RC",0),"*"&amp;CHAR(10)&amp;"*")=0, LENB(INDIRECT("RC",0))&lt;=60)</formula1>
    </dataValidation>
    <dataValidation type="list" imeMode="hiragana" allowBlank="1" showInputMessage="1" error="全角３０文字までです_x000a_また、セル内で改行しないでください" prompt="【全角入力】_x000a_最大30文字_x000a_町丁目以降を入力" sqref="H52" xr:uid="{77D1D74F-0EEB-412D-8511-2C9E655A0A39}">
      <formula1>IF(H51="","",OFFSET(INDIRECT("選択町名[" &amp; IF(H50="東京都",H50&amp;H51,H51) &amp; "]"),0,0,COUNTA(INDIRECT("選択町名[" &amp; IF(H50="東京都",H50&amp;H51,H51) &amp; "]"))-0,1))</formula1>
    </dataValidation>
    <dataValidation type="list" imeMode="hiragana" allowBlank="1" showInputMessage="1" showErrorMessage="1" error="リストから選択してください。" sqref="H51" xr:uid="{61A7AFC9-4673-4AE4-BD33-C05200A85752}">
      <formula1>INDIRECT(H50)</formula1>
    </dataValidation>
    <dataValidation type="list" imeMode="hiragana" allowBlank="1" showInputMessage="1" showErrorMessage="1" error="リストから選択してください。" sqref="H50 H15" xr:uid="{ADDE0094-EB65-4B92-96D0-CA6C0EC7592A}">
      <formula1>都道府県名</formula1>
    </dataValidation>
    <dataValidation type="list" imeMode="hiragana" allowBlank="1" showInputMessage="1" showErrorMessage="1" error="リストから選択してください。" sqref="H169" xr:uid="{72E04C3A-2BA8-438D-BDE0-F2B0251F54AE}">
      <formula1>用途地域</formula1>
    </dataValidation>
    <dataValidation type="list" imeMode="hiragana" allowBlank="1" showInputMessage="1" showErrorMessage="1" error="リストから選択してください。" sqref="H168" xr:uid="{C9D8C4F1-8CAC-43AA-87B7-4EEB80FCD965}">
      <formula1>都市計画区域</formula1>
    </dataValidation>
    <dataValidation type="list" imeMode="hiragana" allowBlank="1" showInputMessage="1" showErrorMessage="1" error="リストから選択してください。" sqref="H26 H16 H31 H34 H29 H36" xr:uid="{7E62CA67-03FF-4B7A-9256-F6A9C52868A6}">
      <formula1>国名</formula1>
    </dataValidation>
    <dataValidation type="list" imeMode="hiragana" allowBlank="1" showInputMessage="1" showErrorMessage="1" error="リストから選択してください。" sqref="H28 H33" xr:uid="{50538174-1B2E-400C-AC9E-24C8ECACAAEC}">
      <formula1>永住者等</formula1>
    </dataValidation>
    <dataValidation type="list" imeMode="halfAlpha" allowBlank="1" showInputMessage="1" showErrorMessage="1" error="リストから選択してください。" prompt="【リスト選択】" sqref="H28 H33" xr:uid="{728BCF1A-8466-4F08-88B3-09B9B80D3B55}">
      <formula1>永住者等</formula1>
    </dataValidation>
    <dataValidation type="list" imeMode="hiragana" allowBlank="1" showInputMessage="1" showErrorMessage="1" error="リストから選択してください。" sqref="H42" xr:uid="{653FD742-56B1-4D36-90FC-49137C73B175}">
      <formula1>業種</formula1>
    </dataValidation>
    <dataValidation type="list" imeMode="hiragana" allowBlank="1" showInputMessage="1" showErrorMessage="1" error="リストから選択してください。" sqref="H63" xr:uid="{3101B57F-9700-489E-B74F-6736979F50B5}">
      <formula1>単・団の区分</formula1>
    </dataValidation>
    <dataValidation type="list" imeMode="hiragana" allowBlank="1" showInputMessage="1" showErrorMessage="1" error="リストから選択してください。" sqref="H8" xr:uid="{D36DAFA8-C2C7-4F3D-ADE1-533A2243125A}">
      <formula1>権利の種類別</formula1>
    </dataValidation>
    <dataValidation type="list" imeMode="hiragana" allowBlank="1" showInputMessage="1" showErrorMessage="1" error="リストから選択してください。" sqref="H10" xr:uid="{73C3843B-10EA-4D32-B820-4B7F4FF75717}">
      <formula1>移転設定別</formula1>
    </dataValidation>
    <dataValidation allowBlank="1" showInputMessage="1" sqref="H66" xr:uid="{4806246D-0426-471C-90E6-E8B6E755CA0B}"/>
    <dataValidation type="list" imeMode="hiragana" allowBlank="1" showInputMessage="1" showErrorMessage="1" error="リストから選択してください。" sqref="H136 H120 H88 H104 H152" xr:uid="{BB570BDC-B6AE-4201-83F8-1CE38F9E2202}">
      <formula1>権利の態様</formula1>
    </dataValidation>
    <dataValidation type="date" imeMode="halfAlpha" allowBlank="1" showInputMessage="1" showErrorMessage="1" error="無効な日付形式です。YYYY/MM/DDの形式で入力してください。" sqref="H64 H6:H7" xr:uid="{5A8C7A6B-2AC3-43B9-9D2D-F632A3AEB44E}">
      <formula1>36526</formula1>
      <formula2>401768</formula2>
    </dataValidation>
    <dataValidation type="list" imeMode="halfAlpha" allowBlank="1" showInputMessage="1" showErrorMessage="1" error="リストから選択してください。" prompt="【リスト選択】" sqref="H15:H16" xr:uid="{892A1946-439E-48F2-9DD6-66816D160982}">
      <formula1>都道府県名</formula1>
    </dataValidation>
    <dataValidation type="list" imeMode="halfAlpha" allowBlank="1" showInputMessage="1" showErrorMessage="1" error="リストから選択してください。" prompt="【リスト選択】" sqref="H18" xr:uid="{C8B07FC3-A744-448D-8503-7E1C940F228E}">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4FE7C3DD-1F34-43D1-BAFA-9E2677F686C6}">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DDDDC4A9-F3C1-40C4-B881-73D9B017312A}">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7D02496F-164A-4AE4-B887-FF2353C81674}">
      <formula1>1</formula1>
      <formula2>999</formula2>
    </dataValidation>
    <dataValidation type="decimal" imeMode="halfAlpha" allowBlank="1" showInputMessage="1" showErrorMessage="1" error="半角数値かつ「0.01～99,999,999.99」の範囲で入力してください。" sqref="H159 H151 H135 H178 H103 H119 H87" xr:uid="{07020633-0568-4737-AD03-AE8D0D702E2A}">
      <formula1>0.01</formula1>
      <formula2>99999999.99</formula2>
    </dataValidation>
    <dataValidation imeMode="halfAlpha" allowBlank="1" showErrorMessage="1" sqref="I50 I15:I17" xr:uid="{342432DA-C9BC-4434-A4DF-D1F9853698DE}"/>
    <dataValidation imeMode="halfAlpha" allowBlank="1" showInputMessage="1" showErrorMessage="1" error="セル内で改行しないでください。" sqref="H14" xr:uid="{D2851B1C-0CB8-49BA-B6DF-4F68E5144145}"/>
    <dataValidation type="list" imeMode="hiragana" allowBlank="1" showInputMessage="1" showErrorMessage="1" error="リストから選択してください。" sqref="H74" xr:uid="{E565A841-C6FA-4D4C-A85F-553035A1AF3F}">
      <formula1>"一筆ごとに届出,現況地目や共有持分割合等の単位にまとめて届出"</formula1>
    </dataValidation>
    <dataValidation imeMode="on" allowBlank="1" showInputMessage="1" showErrorMessage="1" prompt="出力イメージを確認してください" sqref="H27 H30 H35 H37 H32" xr:uid="{6C1E01ED-AFCB-48F0-AD93-34B1564ED839}"/>
    <dataValidation type="date" imeMode="on" allowBlank="1" showInputMessage="1" showErrorMessage="1" sqref="H64" xr:uid="{7DD57860-0FA9-40A3-BBB8-5B11FB26DB4A}">
      <formula1>36526</formula1>
      <formula2>401768</formula2>
    </dataValidation>
    <dataValidation type="decimal" imeMode="halfAlpha" allowBlank="1" showInputMessage="1" showErrorMessage="1" error="半角整数かつ「0～999,999,999,999」の範囲で入力してください。" sqref="H138 H90:H91" xr:uid="{5836E058-6BE6-44E2-B32C-77AB4282D4FF}">
      <formula1>0</formula1>
      <formula2>999999999999</formula2>
    </dataValidation>
    <dataValidation type="whole" imeMode="halfAlpha" allowBlank="1" showInputMessage="1" showErrorMessage="1" error="半角整数かつ「0～999」の範囲で入力してください。" sqref="H164" xr:uid="{DF99AE26-A4BB-4B1C-874B-8B1C24A9D350}">
      <formula1>0</formula1>
      <formula2>999</formula2>
    </dataValidation>
    <dataValidation imeMode="hiragana" allowBlank="1" showInputMessage="1" showErrorMessage="1" error="全角３０文字までです_x000a_また、セル内で改行しないでください" sqref="H23 H27 H30 H35 H37 H32" xr:uid="{BA05DABB-2E7D-4773-A600-48FC69595646}"/>
    <dataValidation type="list" imeMode="hiragana" allowBlank="1" showInputMessage="1" showErrorMessage="1" error="リストから選択してください。" sqref="H79" xr:uid="{3AAF5BDE-98B5-46D9-A684-EDD505F0533F}">
      <formula1>INDIRECT(A79)</formula1>
    </dataValidation>
    <dataValidation type="list" imeMode="hiragana" allowBlank="1" showInputMessage="1" sqref="H52" xr:uid="{B9394392-CE03-42D7-89EC-879565F11643}">
      <formula1>OFFSET(INDIRECT("テーブル1[" &amp; H51 &amp; "]"),0,0,COUNTA(INDIRECT("テーブル1[" &amp; H51 &amp; "]"))-0,1)</formula1>
    </dataValidation>
    <dataValidation type="list" imeMode="hiragana" allowBlank="1" showInputMessage="1" sqref="H82" xr:uid="{A51F7372-5C20-406F-9843-67251656539B}">
      <formula1>IF(H79="","",OFFSET(INDIRECT("選択町名[" &amp; IF(H78="東京都",H78&amp;H51,H79) &amp; "]"),0,0,COUNTA(INDIRECT("選択町名[" &amp; IF(H78="東京都",H78&amp;H79,H79) &amp; "]"))-0,1))</formula1>
    </dataValidation>
    <dataValidation type="list" imeMode="hiragana" allowBlank="1" showInputMessage="1" sqref="H96" xr:uid="{FA508439-15E7-4ED6-83F4-D582C2432944}">
      <formula1>IF(H79="","",OFFSET(INDIRECT("選択町名[" &amp; IF(H78="東京都",H78&amp;H51,H79) &amp; "]"),0,0,COUNTA(INDIRECT("選択町名[" &amp; IF(H78="東京都",H78&amp;H79,H79) &amp; "]"))-0,1))</formula1>
    </dataValidation>
    <dataValidation type="list" imeMode="hiragana" allowBlank="1" showInputMessage="1" sqref="H98" xr:uid="{7205DD25-5549-4C3E-AEE9-E087A5163F9C}">
      <formula1>IF(H79="","",OFFSET(INDIRECT("選択町名[" &amp; IF(H78="東京都",H78&amp;H51,H79) &amp; "]"),0,0,COUNTA(INDIRECT("選択町名[" &amp; IF(H78="東京都",H78&amp;H79,H79) &amp; "]"))-0,1))</formula1>
    </dataValidation>
    <dataValidation type="list" imeMode="hiragana" allowBlank="1" showInputMessage="1" sqref="H112" xr:uid="{1DA147EC-B71B-4430-8039-290B05A4996F}">
      <formula1>IF(H79="","",OFFSET(INDIRECT("選択町名[" &amp; IF(H78="東京都",H78&amp;H51,H79) &amp; "]"),0,0,COUNTA(INDIRECT("選択町名[" &amp; IF(H78="東京都",H78&amp;H79,H79) &amp; "]"))-0,1))</formula1>
    </dataValidation>
    <dataValidation type="list" imeMode="hiragana" allowBlank="1" showInputMessage="1" sqref="H114" xr:uid="{1D87872F-B846-4D80-91D9-799F18B31A8F}">
      <formula1>IF(H79="","",OFFSET(INDIRECT("選択町名[" &amp; IF(H78="東京都",H78&amp;H51,H79) &amp; "]"),0,0,COUNTA(INDIRECT("選択町名[" &amp; IF(H78="東京都",H78&amp;H79,H79) &amp; "]"))-0,1))</formula1>
    </dataValidation>
    <dataValidation type="list" imeMode="hiragana" allowBlank="1" showInputMessage="1" sqref="H128" xr:uid="{57BBFC7D-40C3-457D-BA40-FD5AA12D0B5A}">
      <formula1>IF(H79="","",OFFSET(INDIRECT("選択町名[" &amp; IF(H78="東京都",H78&amp;H51,H79) &amp; "]"),0,0,COUNTA(INDIRECT("選択町名[" &amp; IF(H78="東京都",H78&amp;H79,H79) &amp; "]"))-0,1))</formula1>
    </dataValidation>
    <dataValidation type="list" imeMode="hiragana" allowBlank="1" showInputMessage="1" sqref="H130" xr:uid="{8D4EB9C8-378F-4F64-A9F8-9B58921B65D6}">
      <formula1>IF(H79="","",OFFSET(INDIRECT("選択町名[" &amp; IF(H78="東京都",H78&amp;H51,H79) &amp; "]"),0,0,COUNTA(INDIRECT("選択町名[" &amp; IF(H78="東京都",H78&amp;H79,H79) &amp; "]"))-0,1))</formula1>
    </dataValidation>
    <dataValidation type="list" imeMode="hiragana" allowBlank="1" showInputMessage="1" sqref="H144" xr:uid="{9C0A4BAB-C387-4154-B666-E450562DB0C3}">
      <formula1>IF(H79="","",OFFSET(INDIRECT("選択町名[" &amp; IF(H78="東京都",H78&amp;H51,H79) &amp; "]"),0,0,COUNTA(INDIRECT("選択町名[" &amp; IF(H78="東京都",H78&amp;H79,H79) &amp; "]"))-0,1))</formula1>
    </dataValidation>
    <dataValidation type="list" imeMode="hiragana" allowBlank="1" showInputMessage="1" sqref="H146" xr:uid="{644A900A-ECE4-4EE7-B270-4FAFBA028B44}">
      <formula1>IF(H79="","",OFFSET(INDIRECT("選択町名[" &amp; IF(H78="東京都",H78&amp;H51,H79) &amp; "]"),0,0,COUNTA(INDIRECT("選択町名[" &amp; IF(H78="東京都",H78&amp;H79,H79) &amp; "]"))-0,1))</formula1>
    </dataValidation>
    <dataValidation type="list" imeMode="hiragana" allowBlank="1" showInputMessage="1" sqref="H171" xr:uid="{34955236-5E00-49CD-B910-EF6CD1D21CE9}">
      <formula1>IF(C171="","",OFFSET(INDIRECT("利用目的2[" &amp; C171 &amp; "]"),0,0,COUNTA(INDIRECT("利用目的2[" &amp;C171 &amp; "]"))-0,1))</formula1>
    </dataValidation>
    <dataValidation type="list" imeMode="on" allowBlank="1" sqref="H193 H173 H175" xr:uid="{6DD2D566-E853-4507-9D0E-745651F42FF1}">
      <formula1>IF(C173="","",OFFSET(INDIRECT("利用目的2[" &amp; C173 &amp; "]"),0,0,COUNTA(INDIRECT("利用目的2[" &amp; C173 &amp; "]"))-0,1))</formula1>
    </dataValidation>
    <dataValidation type="list" imeMode="on" allowBlank="1" showInputMessage="1" sqref="H194" xr:uid="{BF3BEAE1-4961-4A2D-9678-B8DCFCB03F86}">
      <formula1>IF(C194="","",OFFSET(INDIRECT("利用目的2[" &amp; C194 &amp; "]"),0,0,COUNTA(INDIRECT("利用目的2[" &amp; C194 &amp; "]"))-0,1))</formula1>
    </dataValidation>
    <dataValidation type="list" imeMode="off" allowBlank="1" sqref="H174" xr:uid="{98A61376-0B83-41BC-AB49-D8E527116D91}">
      <formula1>IF(C174="","",OFFSET(INDIRECT("利用目的2[" &amp; C174 &amp; "]"),0,0,COUNTA(INDIRECT("利用目的2[" &amp; C174 &amp; "]"))-0,1))</formula1>
    </dataValidation>
    <dataValidation type="list" imeMode="hiragana" allowBlank="1" sqref="H172" xr:uid="{7AB089FD-3CF4-48B6-824D-1A6CDEB24A55}">
      <formula1>IF(C172="","",OFFSET(INDIRECT("利用目的2[" &amp; C172 &amp; "]"),0,0,COUNTA(INDIRECT("利用目的2[" &amp;C172 &amp; "]"))-0,1))</formula1>
    </dataValidation>
    <dataValidation type="list" imeMode="hiragana" allowBlank="1" sqref="H196" xr:uid="{7ABDA74A-82C1-41E5-BD66-836572DD6A41}">
      <formula1>"譲渡人,譲受人"</formula1>
    </dataValidation>
    <dataValidation type="date" imeMode="halfAlpha" allowBlank="1" error="無効な日付形式です。YYYY/MM/DDの形式で入力してください。" sqref="I3" xr:uid="{70240813-EDF5-4596-9621-DD3AD66295DD}">
      <formula1>36526</formula1>
      <formula2>401768</formula2>
    </dataValidation>
    <dataValidation type="list" imeMode="hiragana" allowBlank="1" showInputMessage="1" sqref="H19" xr:uid="{42410862-D403-4823-A605-CDA0C4B4BDEA}">
      <formula1>IF(H18="","",OFFSET(INDIRECT("選択町名[" &amp; IF(H15="東京都",H15&amp;H18,H18) &amp; "]"),0,0,COUNTA(INDIRECT("選択町名[" &amp; IF(H15="東京都",H15&amp;H18,H18) &amp; "]"))-0,1))</formula1>
    </dataValidation>
    <dataValidation type="list" imeMode="on" allowBlank="1" sqref="H192" xr:uid="{509C555D-9CB2-43AB-9390-E3E54400970E}">
      <formula1>OFFSET(INDIRECT("利用目的2[工作物等]"),0,0,COUNTA(INDIRECT("利用目的2[工作物等]")),1)</formula1>
    </dataValidation>
    <dataValidation type="list" imeMode="hiragana" allowBlank="1" showInputMessage="1" sqref="H176" xr:uid="{7F5E5749-C433-434F-85B3-827B94450EB9}">
      <formula1>OFFSET(INDIRECT("利用目的2[土地現況]"),0,0,COUNTA(INDIRECT("利用目的2[土地現況]")),1)</formula1>
    </dataValidation>
    <dataValidation type="list" imeMode="hiragana" allowBlank="1" showInputMessage="1" sqref="H24 H56" xr:uid="{BD692CBC-32B8-489D-A6D7-9E2131E3CAE2}">
      <formula1>OFFSET(INDIRECT("選択情報[代表肩書]"),0,0,COUNTA(INDIRECT("選択情報[代表肩書]")),1)</formula1>
    </dataValidation>
    <dataValidation type="list" imeMode="hiragana" allowBlank="1" showInputMessage="1" sqref="H80" xr:uid="{5DC0B0A5-493D-496B-BEA4-5850F9C4178C}">
      <formula1>IF(H79="","",OFFSET(INDIRECT("選択町名[" &amp; IF(H78="東京都",H78&amp;H51,H79) &amp; "]"),0,0,COUNTA(INDIRECT("選択町名[" &amp; IF(H78="東京都",H78&amp;H79,H79) &amp; "]"))-0,1))</formula1>
    </dataValidation>
    <dataValidation type="list" imeMode="hiragana" allowBlank="1" showInputMessage="1" sqref="H170" xr:uid="{5BDBC1D0-5AC0-4D80-83F6-3897BFA53595}">
      <formula1>OFFSET(INDIRECT("利用目的2[利用目的]"),0,0,COUNTA(INDIRECT("利用目的2[利用目的]")),1)</formula1>
    </dataValidation>
    <dataValidation type="list" imeMode="hiragana" allowBlank="1" showInputMessage="1" showErrorMessage="1" error="リストから選択してください。" sqref="H18" xr:uid="{C2A21A8D-83E1-49ED-A8CF-BD248F561420}">
      <formula1>INDIRECT(H15)</formula1>
    </dataValidation>
    <dataValidation type="list" imeMode="hiragana" allowBlank="1" showInputMessage="1" error="全角３０文字までです_x000a_また、セル内で改行しないでください" prompt="【全角入力】_x000a_最大30文字_x000a_町丁目以降を入力" sqref="H19" xr:uid="{248CC98F-5342-4BB3-82CE-3DF771AC5BFC}">
      <formula1>IF(H18="","",OFFSET(INDIRECT("選択町名[" &amp; IF(H15="東京都",H15&amp;H18,H18) &amp; "]"),0,0,COUNTA(INDIRECT("選択町名[" &amp; IF(H15="東京都",H15&amp;H18,H18) &amp; "]"))-0,1))</formula1>
    </dataValidation>
    <dataValidation imeMode="on" allowBlank="1" showInputMessage="1" showErrorMessage="1" error="リストから選択してください。" sqref="H17" xr:uid="{62CF1097-0940-4C34-838F-67367F199E0F}"/>
    <dataValidation imeMode="on" allowBlank="1" showInputMessage="1" error="リストから選択してください。" prompt="【リスト選択】" sqref="H17" xr:uid="{BBFC30BB-C502-4D51-A124-839356F8896B}"/>
    <dataValidation type="whole" imeMode="off" allowBlank="1" error="リストから選択してください。" sqref="H22" xr:uid="{D7DF0788-CA31-4F80-A379-F274B761B3AA}">
      <formula1>1</formula1>
      <formula2>999999999999</formula2>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8" max="9" man="1"/>
  </rowBreaks>
  <ignoredErrors>
    <ignoredError sqref="G87 G138 G154 G122 G106 G161" formula="1"/>
    <ignoredError sqref="J171 J172:J175 I3 J193:J194"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664F010-8349-4B71-855B-A4128F4023E7}">
          <x14:formula1>
            <xm:f>参照B!$AG$5:$AG$6</xm:f>
          </x14:formula1>
          <xm:sqref>H191 H197 H44 H195 H95 H57 H111 H127 H143 H177 H181 H38</xm:sqref>
        </x14:dataValidation>
        <x14:dataValidation type="list" imeMode="hiragana" allowBlank="1" showInputMessage="1" showErrorMessage="1" error="リストから選択してください。" xr:uid="{4DFC7BCA-EBA1-451F-ACBD-1DD9AFF51DAF}">
          <x14:formula1>
            <xm:f>参照B!$AJ$5</xm:f>
          </x14:formula1>
          <xm:sqref>H182:H185 H198:H201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42"/>
  <sheetViews>
    <sheetView showGridLines="0" zoomScaleNormal="100" zoomScaleSheetLayoutView="70" workbookViewId="0">
      <selection activeCell="Z20" sqref="Z20:AT22"/>
    </sheetView>
  </sheetViews>
  <sheetFormatPr defaultColWidth="0" defaultRowHeight="18" zeroHeight="1"/>
  <cols>
    <col min="1" max="35" width="3.5" style="70" customWidth="1"/>
    <col min="36" max="36" width="4" style="70" customWidth="1"/>
    <col min="37" max="46" width="3.5" style="70" customWidth="1"/>
    <col min="47" max="47" width="1.625" style="70" customWidth="1"/>
    <col min="48" max="49" width="3" style="70" hidden="1" customWidth="1"/>
    <col min="50" max="53" width="8.25" style="70" hidden="1" customWidth="1"/>
    <col min="54" max="54" width="22.25" style="70" hidden="1" customWidth="1"/>
    <col min="55" max="82" width="5.375" style="70" hidden="1" customWidth="1"/>
    <col min="83" max="16384" width="8.25" style="70" hidden="1"/>
  </cols>
  <sheetData>
    <row r="1" spans="1:46" ht="3.6" customHeight="1">
      <c r="A1" s="69"/>
    </row>
    <row r="2" spans="1:46" ht="23.1" customHeight="1" thickBot="1">
      <c r="A2" s="70" t="s">
        <v>17262</v>
      </c>
      <c r="R2" s="71" t="s">
        <v>9048</v>
      </c>
    </row>
    <row r="3" spans="1:46" ht="18" customHeight="1" thickBot="1">
      <c r="B3" s="973" t="str">
        <f>IF(ISBLANK(行政用!H17), "", 行政用!H17)</f>
        <v>横浜市長</v>
      </c>
      <c r="C3" s="973"/>
      <c r="D3" s="973"/>
      <c r="E3" s="973"/>
      <c r="F3" s="973"/>
      <c r="G3" s="973"/>
      <c r="H3" s="973"/>
      <c r="I3" s="973"/>
      <c r="J3" s="973"/>
      <c r="K3" s="973"/>
      <c r="L3" s="72" t="s">
        <v>8106</v>
      </c>
      <c r="AF3" s="974" t="s">
        <v>8105</v>
      </c>
      <c r="AG3" s="975"/>
      <c r="AH3" s="975"/>
      <c r="AI3" s="976"/>
      <c r="AJ3" s="977" t="str">
        <f>IF(ISBLANK(入力フォーム!H6), "", 入力フォーム!H6)</f>
        <v/>
      </c>
      <c r="AK3" s="977"/>
      <c r="AL3" s="977"/>
      <c r="AM3" s="977"/>
      <c r="AN3" s="977"/>
      <c r="AO3" s="977"/>
      <c r="AP3" s="977"/>
      <c r="AQ3" s="977"/>
      <c r="AR3" s="977"/>
      <c r="AS3" s="978"/>
    </row>
    <row r="4" spans="1:46" ht="16.5" customHeight="1">
      <c r="AF4" s="979" t="s">
        <v>8389</v>
      </c>
      <c r="AG4" s="980"/>
      <c r="AH4" s="980"/>
      <c r="AI4" s="981"/>
      <c r="AJ4" s="982" t="str">
        <f>IF(ISBLANK(入力フォーム!H79), "", 入力フォーム!H79)</f>
        <v/>
      </c>
      <c r="AK4" s="982"/>
      <c r="AL4" s="982"/>
      <c r="AM4" s="982"/>
      <c r="AN4" s="982"/>
      <c r="AO4" s="982"/>
      <c r="AP4" s="982"/>
      <c r="AQ4" s="982"/>
      <c r="AR4" s="982"/>
      <c r="AS4" s="982"/>
    </row>
    <row r="5" spans="1:46" ht="16.5" customHeight="1">
      <c r="A5" s="73"/>
      <c r="B5" s="983" t="s">
        <v>8477</v>
      </c>
      <c r="C5" s="983"/>
      <c r="D5" s="983"/>
      <c r="E5" s="983"/>
      <c r="F5" s="983"/>
      <c r="G5" s="983"/>
      <c r="H5" s="983"/>
      <c r="I5" s="983"/>
      <c r="J5" s="983"/>
      <c r="K5" s="983"/>
      <c r="L5" s="983"/>
      <c r="M5" s="983"/>
      <c r="N5" s="983"/>
      <c r="O5" s="983"/>
      <c r="P5" s="983"/>
      <c r="Q5" s="983"/>
      <c r="R5" s="983"/>
      <c r="S5" s="983"/>
      <c r="T5" s="983"/>
      <c r="U5" s="983"/>
      <c r="V5" s="983"/>
      <c r="W5" s="983"/>
      <c r="X5" s="983"/>
      <c r="Y5" s="983"/>
      <c r="Z5" s="983"/>
      <c r="AA5" s="983"/>
      <c r="AB5" s="983"/>
      <c r="AC5" s="983"/>
      <c r="AD5" s="983"/>
      <c r="AE5" s="74"/>
      <c r="AF5" s="984" t="s">
        <v>8390</v>
      </c>
      <c r="AG5" s="985"/>
      <c r="AH5" s="985"/>
      <c r="AI5" s="986"/>
      <c r="AJ5" s="98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88"/>
      <c r="AL5" s="988"/>
      <c r="AM5" s="988"/>
      <c r="AN5" s="988"/>
      <c r="AO5" s="989"/>
      <c r="AP5" s="990" t="str">
        <f>IF(入力フォーム!H63="単独の届出", "(単) ・ 団",IF(入力フォーム!H63="一団の土地（新規）", "単 ・ (団)",IF(入力フォーム!H63="一団の土地（継続）", "単 ・ (団)","単 ・ 団")))</f>
        <v>単 ・ 団</v>
      </c>
      <c r="AQ5" s="990"/>
      <c r="AR5" s="990"/>
      <c r="AS5" s="990"/>
      <c r="AT5" s="75"/>
    </row>
    <row r="6" spans="1:46" ht="16.5" customHeight="1">
      <c r="A6" s="73"/>
      <c r="B6" s="983"/>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3"/>
      <c r="AC6" s="983"/>
      <c r="AD6" s="983"/>
      <c r="AE6" s="74"/>
      <c r="AF6" s="925" t="s">
        <v>9042</v>
      </c>
      <c r="AG6" s="926"/>
      <c r="AH6" s="926"/>
      <c r="AI6" s="927"/>
      <c r="AJ6" s="928" t="str">
        <f>IF(ISBLANK(行政用!H23), "", 行政用!H23)</f>
        <v/>
      </c>
      <c r="AK6" s="929"/>
      <c r="AL6" s="929"/>
      <c r="AM6" s="929"/>
      <c r="AN6" s="929"/>
      <c r="AO6" s="929"/>
      <c r="AP6" s="991" t="str">
        <f>IF(ISBLANK(行政用!H52), "",  "第" &amp; 行政用!H52 &amp; "号")</f>
        <v/>
      </c>
      <c r="AQ6" s="991"/>
      <c r="AR6" s="991"/>
      <c r="AS6" s="992"/>
      <c r="AT6" s="75"/>
    </row>
    <row r="7" spans="1:46" ht="16.5" customHeight="1">
      <c r="A7" s="73"/>
      <c r="B7" s="73"/>
      <c r="C7" s="73"/>
      <c r="D7" s="73"/>
      <c r="E7" s="73"/>
      <c r="F7" s="73"/>
      <c r="G7" s="73"/>
      <c r="H7" s="73"/>
      <c r="I7" s="73"/>
      <c r="J7" s="73"/>
      <c r="K7" s="73"/>
      <c r="L7" s="73"/>
      <c r="M7" s="73"/>
      <c r="N7" s="73"/>
      <c r="O7" s="73"/>
      <c r="P7" s="73"/>
      <c r="Q7" s="73"/>
      <c r="R7" s="73"/>
      <c r="S7" s="73"/>
      <c r="T7" s="73"/>
      <c r="U7" s="73"/>
      <c r="V7" s="73"/>
      <c r="W7" s="76" t="s">
        <v>8046</v>
      </c>
      <c r="X7" s="73"/>
      <c r="Y7" s="73"/>
      <c r="Z7" s="73"/>
      <c r="AA7" s="73"/>
      <c r="AB7" s="73"/>
      <c r="AC7" s="73"/>
      <c r="AD7" s="73"/>
      <c r="AE7" s="73"/>
      <c r="AF7" s="925" t="s">
        <v>9043</v>
      </c>
      <c r="AG7" s="926"/>
      <c r="AH7" s="926"/>
      <c r="AI7" s="927"/>
      <c r="AJ7" s="928" t="str">
        <f>IF(ISBLANK(行政用!H54), "", 行政用!H54)</f>
        <v/>
      </c>
      <c r="AK7" s="929"/>
      <c r="AL7" s="929"/>
      <c r="AM7" s="929"/>
      <c r="AN7" s="929"/>
      <c r="AO7" s="929"/>
      <c r="AP7" s="930" t="str">
        <f>IF(ISBLANK(行政用!H55), "",  "第" &amp; 行政用!H55 &amp; "号")</f>
        <v/>
      </c>
      <c r="AQ7" s="930"/>
      <c r="AR7" s="930"/>
      <c r="AS7" s="931"/>
      <c r="AT7" s="73"/>
    </row>
    <row r="8" spans="1:46" ht="18" customHeight="1" thickBot="1">
      <c r="A8" s="77" t="s">
        <v>8462</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row>
    <row r="9" spans="1:46" ht="19.5" customHeight="1">
      <c r="A9" s="942" t="s">
        <v>8104</v>
      </c>
      <c r="B9" s="635"/>
      <c r="C9" s="635"/>
      <c r="D9" s="635"/>
      <c r="E9" s="943"/>
      <c r="F9" s="946" t="str">
        <f>IF(ISBLANK(入力フォーム!H7), "", 入力フォーム!H7)</f>
        <v/>
      </c>
      <c r="G9" s="947"/>
      <c r="H9" s="947"/>
      <c r="I9" s="947"/>
      <c r="J9" s="947"/>
      <c r="K9" s="947"/>
      <c r="L9" s="947"/>
      <c r="M9" s="947"/>
      <c r="N9" s="947"/>
      <c r="O9" s="948"/>
      <c r="P9" s="942" t="s">
        <v>8391</v>
      </c>
      <c r="Q9" s="635"/>
      <c r="R9" s="635"/>
      <c r="S9" s="635"/>
      <c r="T9" s="943"/>
      <c r="U9" s="952" t="str">
        <f>IF(入力フォーム!H8="所有権","☑","□")</f>
        <v>□</v>
      </c>
      <c r="V9" s="954" t="s">
        <v>8392</v>
      </c>
      <c r="W9" s="954"/>
      <c r="X9" s="954"/>
      <c r="Y9" s="126" t="str">
        <f>IF(入力フォーム!H8="地上権","☑","□")</f>
        <v>□</v>
      </c>
      <c r="Z9" s="996" t="s">
        <v>8102</v>
      </c>
      <c r="AA9" s="996"/>
      <c r="AB9" s="996"/>
      <c r="AC9" s="126" t="str">
        <f>IF(入力フォーム!H8="賃借権","☑","□")</f>
        <v>□</v>
      </c>
      <c r="AD9" s="996" t="s">
        <v>8101</v>
      </c>
      <c r="AE9" s="996"/>
      <c r="AF9" s="996"/>
      <c r="AG9" s="126" t="str">
        <f>IF(入力フォーム!H8="信託受益権","☑","□")</f>
        <v>□</v>
      </c>
      <c r="AH9" s="954" t="s">
        <v>8393</v>
      </c>
      <c r="AI9" s="954"/>
      <c r="AJ9" s="954"/>
      <c r="AK9" s="954"/>
      <c r="AL9" s="78"/>
      <c r="AM9" s="78"/>
      <c r="AN9" s="635" t="s">
        <v>8099</v>
      </c>
      <c r="AO9" s="993" t="str">
        <f>IF(入力フォーム!H10="移転","☑","□")</f>
        <v>□</v>
      </c>
      <c r="AP9" s="635" t="s">
        <v>8463</v>
      </c>
      <c r="AQ9" s="635"/>
      <c r="AR9" s="993" t="str">
        <f>IF(入力フォーム!H10="設定","☑","□")</f>
        <v>□</v>
      </c>
      <c r="AS9" s="635" t="s">
        <v>8394</v>
      </c>
      <c r="AT9" s="636"/>
    </row>
    <row r="10" spans="1:46" ht="19.5" customHeight="1" thickBot="1">
      <c r="A10" s="944"/>
      <c r="B10" s="751"/>
      <c r="C10" s="751"/>
      <c r="D10" s="751"/>
      <c r="E10" s="945"/>
      <c r="F10" s="949"/>
      <c r="G10" s="950"/>
      <c r="H10" s="950"/>
      <c r="I10" s="950"/>
      <c r="J10" s="950"/>
      <c r="K10" s="950"/>
      <c r="L10" s="950"/>
      <c r="M10" s="950"/>
      <c r="N10" s="950"/>
      <c r="O10" s="951"/>
      <c r="P10" s="944"/>
      <c r="Q10" s="751"/>
      <c r="R10" s="751"/>
      <c r="S10" s="751"/>
      <c r="T10" s="945"/>
      <c r="U10" s="953"/>
      <c r="V10" s="955"/>
      <c r="W10" s="955"/>
      <c r="X10" s="955"/>
      <c r="Y10" s="127" t="str">
        <f>IF(入力フォーム!H8="その他","☑","□")</f>
        <v>□</v>
      </c>
      <c r="Z10" s="79" t="s">
        <v>8395</v>
      </c>
      <c r="AA10" s="80"/>
      <c r="AB10" s="80"/>
      <c r="AC10" s="995" t="str">
        <f>IF(ISBLANK(入力フォーム!H9), "", 入力フォーム!H9)</f>
        <v/>
      </c>
      <c r="AD10" s="995"/>
      <c r="AE10" s="995"/>
      <c r="AF10" s="995"/>
      <c r="AG10" s="995"/>
      <c r="AH10" s="995"/>
      <c r="AI10" s="995"/>
      <c r="AJ10" s="995"/>
      <c r="AK10" s="995"/>
      <c r="AL10" s="995"/>
      <c r="AM10" s="79" t="s">
        <v>8396</v>
      </c>
      <c r="AN10" s="751"/>
      <c r="AO10" s="753"/>
      <c r="AP10" s="751"/>
      <c r="AQ10" s="751"/>
      <c r="AR10" s="753"/>
      <c r="AS10" s="751"/>
      <c r="AT10" s="994"/>
    </row>
    <row r="11" spans="1:46" ht="18" customHeight="1">
      <c r="A11" s="630" t="s">
        <v>8397</v>
      </c>
      <c r="B11" s="631"/>
      <c r="C11" s="631"/>
      <c r="D11" s="631"/>
      <c r="E11" s="631"/>
      <c r="F11" s="631"/>
      <c r="G11" s="631"/>
      <c r="H11" s="631"/>
      <c r="I11" s="631"/>
      <c r="J11" s="631"/>
      <c r="K11" s="631"/>
      <c r="L11" s="631"/>
      <c r="M11" s="631"/>
      <c r="N11" s="631"/>
      <c r="O11" s="631"/>
      <c r="P11" s="631"/>
      <c r="Q11" s="631"/>
      <c r="R11" s="631"/>
      <c r="S11" s="631"/>
      <c r="T11" s="631"/>
      <c r="U11" s="631"/>
      <c r="V11" s="631"/>
      <c r="W11" s="631"/>
      <c r="X11" s="631"/>
      <c r="Y11" s="689"/>
      <c r="Z11" s="630" t="s">
        <v>8398</v>
      </c>
      <c r="AA11" s="631"/>
      <c r="AB11" s="631"/>
      <c r="AC11" s="631"/>
      <c r="AD11" s="631"/>
      <c r="AE11" s="631"/>
      <c r="AF11" s="631"/>
      <c r="AG11" s="631"/>
      <c r="AH11" s="631"/>
      <c r="AI11" s="631"/>
      <c r="AJ11" s="631"/>
      <c r="AK11" s="631"/>
      <c r="AL11" s="631"/>
      <c r="AM11" s="631"/>
      <c r="AN11" s="631"/>
      <c r="AO11" s="631"/>
      <c r="AP11" s="631"/>
      <c r="AQ11" s="631"/>
      <c r="AR11" s="631"/>
      <c r="AS11" s="631"/>
      <c r="AT11" s="689"/>
    </row>
    <row r="12" spans="1:46" ht="18" customHeight="1">
      <c r="A12" s="81" t="s">
        <v>8399</v>
      </c>
      <c r="B12" s="82"/>
      <c r="C12" s="82"/>
      <c r="D12" s="82"/>
      <c r="E12" s="82"/>
      <c r="F12" s="82"/>
      <c r="G12" s="82"/>
      <c r="H12" s="82"/>
      <c r="I12" s="82"/>
      <c r="J12" s="82"/>
      <c r="K12" s="847" t="s">
        <v>8400</v>
      </c>
      <c r="L12" s="848"/>
      <c r="M12" s="848"/>
      <c r="N12" s="848"/>
      <c r="O12" s="456" t="s">
        <v>8401</v>
      </c>
      <c r="P12" s="964" t="str">
        <f>IF(入力フォーム!H44="無", 0, IF(ISBLANK(入力フォーム!H45), "", 入力フォーム!H45))</f>
        <v/>
      </c>
      <c r="Q12" s="964"/>
      <c r="R12" s="457" t="s">
        <v>8402</v>
      </c>
      <c r="S12" s="965" t="s">
        <v>8096</v>
      </c>
      <c r="T12" s="960"/>
      <c r="U12" s="960"/>
      <c r="V12" s="960"/>
      <c r="W12" s="960"/>
      <c r="X12" s="960"/>
      <c r="Y12" s="961"/>
      <c r="Z12" s="81" t="s">
        <v>8399</v>
      </c>
      <c r="AA12" s="82"/>
      <c r="AB12" s="82"/>
      <c r="AC12" s="82"/>
      <c r="AD12" s="82"/>
      <c r="AE12" s="82"/>
      <c r="AF12" s="82"/>
      <c r="AG12" s="82"/>
      <c r="AH12" s="82"/>
      <c r="AI12" s="82"/>
      <c r="AJ12" s="82"/>
      <c r="AK12" s="82"/>
      <c r="AL12" s="82"/>
      <c r="AM12" s="847" t="s">
        <v>8403</v>
      </c>
      <c r="AN12" s="848"/>
      <c r="AO12" s="848"/>
      <c r="AP12" s="848"/>
      <c r="AQ12" s="456" t="s">
        <v>8401</v>
      </c>
      <c r="AR12" s="849" t="str">
        <f>IF(入力フォーム!H57="無", 0, IF(ISBLANK(入力フォーム!H58), "", 入力フォーム!H58))</f>
        <v/>
      </c>
      <c r="AS12" s="849"/>
      <c r="AT12" s="458" t="s">
        <v>8402</v>
      </c>
    </row>
    <row r="13" spans="1:46" ht="27.75" customHeight="1">
      <c r="A13" s="936" t="str">
        <f>IF(ISBLANK(入力フォーム!H23), "", 入力フォーム!H23)</f>
        <v/>
      </c>
      <c r="B13" s="937"/>
      <c r="C13" s="937"/>
      <c r="D13" s="937"/>
      <c r="E13" s="937"/>
      <c r="F13" s="937"/>
      <c r="G13" s="937"/>
      <c r="H13" s="937"/>
      <c r="I13" s="937"/>
      <c r="J13" s="937"/>
      <c r="K13" s="937"/>
      <c r="L13" s="937"/>
      <c r="M13" s="937"/>
      <c r="N13" s="937"/>
      <c r="O13" s="937"/>
      <c r="P13" s="937"/>
      <c r="Q13" s="937"/>
      <c r="R13" s="938"/>
      <c r="S13" s="850" t="str">
        <f>IF(ISBLANK(入力フォーム!H26), "", IF(入力フォーム!H26="その他", 入力フォーム!H27, 入力フォーム!H26))</f>
        <v/>
      </c>
      <c r="T13" s="851"/>
      <c r="U13" s="851"/>
      <c r="V13" s="851"/>
      <c r="W13" s="851"/>
      <c r="X13" s="851"/>
      <c r="Y13" s="852"/>
      <c r="Z13" s="939" t="str">
        <f>IF(ISBLANK(入力フォーム!H55), "", 入力フォーム!H55)</f>
        <v/>
      </c>
      <c r="AA13" s="940"/>
      <c r="AB13" s="940"/>
      <c r="AC13" s="940"/>
      <c r="AD13" s="940"/>
      <c r="AE13" s="940"/>
      <c r="AF13" s="940"/>
      <c r="AG13" s="940"/>
      <c r="AH13" s="940"/>
      <c r="AI13" s="940"/>
      <c r="AJ13" s="940"/>
      <c r="AK13" s="940"/>
      <c r="AL13" s="940"/>
      <c r="AM13" s="940"/>
      <c r="AN13" s="940"/>
      <c r="AO13" s="940"/>
      <c r="AP13" s="940"/>
      <c r="AQ13" s="940"/>
      <c r="AR13" s="940"/>
      <c r="AS13" s="940"/>
      <c r="AT13" s="941"/>
    </row>
    <row r="14" spans="1:46" ht="19.5" customHeight="1">
      <c r="A14" s="470" t="s">
        <v>8405</v>
      </c>
      <c r="B14" s="471"/>
      <c r="C14" s="471"/>
      <c r="D14" s="472" t="str">
        <f>IF(入力フォーム!H21="個人","☑","□")</f>
        <v>□</v>
      </c>
      <c r="E14" s="473" t="s">
        <v>7835</v>
      </c>
      <c r="F14" s="471"/>
      <c r="G14" s="472" t="str">
        <f>IF(入力フォーム!H21="法人","☑","□")</f>
        <v>□</v>
      </c>
      <c r="H14" s="901" t="str">
        <f>IF(入力フォーム!H22="","法人(会社法人等番号※３　　　　　　　　　　)","法人(会社法人等番号※３　"&amp;入力フォーム!H22&amp;" )")</f>
        <v>法人(会社法人等番号※３　　　　　　　　　　)</v>
      </c>
      <c r="I14" s="901"/>
      <c r="J14" s="901"/>
      <c r="K14" s="901"/>
      <c r="L14" s="901"/>
      <c r="M14" s="901"/>
      <c r="N14" s="901"/>
      <c r="O14" s="901"/>
      <c r="P14" s="901"/>
      <c r="Q14" s="901"/>
      <c r="R14" s="902"/>
      <c r="S14" s="853"/>
      <c r="T14" s="854"/>
      <c r="U14" s="854"/>
      <c r="V14" s="854"/>
      <c r="W14" s="854"/>
      <c r="X14" s="854"/>
      <c r="Y14" s="855"/>
      <c r="Z14" s="459" t="s">
        <v>8405</v>
      </c>
      <c r="AA14" s="460"/>
      <c r="AB14" s="460"/>
      <c r="AC14" s="461" t="str">
        <f>IF(入力フォーム!H54="個人","☑","□")</f>
        <v>□</v>
      </c>
      <c r="AD14" s="462" t="s">
        <v>7835</v>
      </c>
      <c r="AE14" s="460"/>
      <c r="AF14" s="460"/>
      <c r="AG14" s="461" t="str">
        <f>IF(入力フォーム!H54="法人","☑","□")</f>
        <v>□</v>
      </c>
      <c r="AH14" s="462" t="s">
        <v>7836</v>
      </c>
      <c r="AI14" s="460"/>
      <c r="AJ14" s="460"/>
      <c r="AK14" s="460"/>
      <c r="AL14" s="460"/>
      <c r="AM14" s="463"/>
      <c r="AN14" s="463"/>
      <c r="AO14" s="463"/>
      <c r="AP14" s="463"/>
      <c r="AQ14" s="463"/>
      <c r="AR14" s="463"/>
      <c r="AS14" s="463"/>
      <c r="AT14" s="464"/>
    </row>
    <row r="15" spans="1:46" ht="18" customHeight="1">
      <c r="A15" s="711" t="s">
        <v>8095</v>
      </c>
      <c r="B15" s="712"/>
      <c r="C15" s="712"/>
      <c r="D15" s="712"/>
      <c r="E15" s="712"/>
      <c r="F15" s="712"/>
      <c r="G15" s="712"/>
      <c r="R15" s="88"/>
      <c r="S15" s="856" t="s">
        <v>17187</v>
      </c>
      <c r="T15" s="857"/>
      <c r="U15" s="857"/>
      <c r="V15" s="857"/>
      <c r="W15" s="857"/>
      <c r="X15" s="857"/>
      <c r="Y15" s="858"/>
      <c r="Z15" s="711" t="s">
        <v>8095</v>
      </c>
      <c r="AA15" s="712"/>
      <c r="AB15" s="712"/>
      <c r="AC15" s="712"/>
      <c r="AD15" s="712"/>
      <c r="AE15" s="712"/>
      <c r="AF15" s="712"/>
      <c r="AT15" s="447"/>
    </row>
    <row r="16" spans="1:46" ht="16.5" customHeight="1">
      <c r="A16" s="865" t="str">
        <f>IF(ISBLANK(入力フォーム!H24), "", 入力フォーム!H24)</f>
        <v/>
      </c>
      <c r="B16" s="866"/>
      <c r="C16" s="866"/>
      <c r="D16" s="866"/>
      <c r="E16" s="866"/>
      <c r="F16" s="866"/>
      <c r="G16" s="866"/>
      <c r="H16" s="866"/>
      <c r="I16" s="866"/>
      <c r="J16" s="866"/>
      <c r="K16" s="866"/>
      <c r="L16" s="866"/>
      <c r="M16" s="866"/>
      <c r="N16" s="866"/>
      <c r="O16" s="866"/>
      <c r="P16" s="866"/>
      <c r="Q16" s="866"/>
      <c r="R16" s="867"/>
      <c r="S16" s="859" t="str">
        <f>IF(ISBLANK(入力フォーム!H31),"",IF(入力フォーム!H31="その他",入力フォーム!H32,入力フォーム!H31))</f>
        <v/>
      </c>
      <c r="T16" s="860"/>
      <c r="U16" s="860"/>
      <c r="V16" s="860"/>
      <c r="W16" s="860"/>
      <c r="X16" s="860"/>
      <c r="Y16" s="861"/>
      <c r="Z16" s="871" t="str">
        <f>IF(ISBLANK(入力フォーム!H56), "", 入力フォーム!H56)</f>
        <v/>
      </c>
      <c r="AA16" s="872"/>
      <c r="AB16" s="872"/>
      <c r="AC16" s="872"/>
      <c r="AD16" s="872"/>
      <c r="AE16" s="872"/>
      <c r="AF16" s="872"/>
      <c r="AG16" s="872"/>
      <c r="AH16" s="872"/>
      <c r="AI16" s="872"/>
      <c r="AJ16" s="872"/>
      <c r="AK16" s="872"/>
      <c r="AL16" s="872"/>
      <c r="AM16" s="872"/>
      <c r="AN16" s="872"/>
      <c r="AO16" s="872"/>
      <c r="AP16" s="872"/>
      <c r="AQ16" s="872"/>
      <c r="AR16" s="872"/>
      <c r="AS16" s="872"/>
      <c r="AT16" s="873"/>
    </row>
    <row r="17" spans="1:82" ht="16.5" customHeight="1">
      <c r="A17" s="868"/>
      <c r="B17" s="869"/>
      <c r="C17" s="869"/>
      <c r="D17" s="869"/>
      <c r="E17" s="869"/>
      <c r="F17" s="869"/>
      <c r="G17" s="869"/>
      <c r="H17" s="869"/>
      <c r="I17" s="869"/>
      <c r="J17" s="869"/>
      <c r="K17" s="869"/>
      <c r="L17" s="869"/>
      <c r="M17" s="869"/>
      <c r="N17" s="869"/>
      <c r="O17" s="869"/>
      <c r="P17" s="869"/>
      <c r="Q17" s="869"/>
      <c r="R17" s="870"/>
      <c r="S17" s="862"/>
      <c r="T17" s="863"/>
      <c r="U17" s="863"/>
      <c r="V17" s="863"/>
      <c r="W17" s="863"/>
      <c r="X17" s="863"/>
      <c r="Y17" s="864"/>
      <c r="Z17" s="874"/>
      <c r="AA17" s="875"/>
      <c r="AB17" s="875"/>
      <c r="AC17" s="875"/>
      <c r="AD17" s="875"/>
      <c r="AE17" s="875"/>
      <c r="AF17" s="875"/>
      <c r="AG17" s="875"/>
      <c r="AH17" s="875"/>
      <c r="AI17" s="875"/>
      <c r="AJ17" s="875"/>
      <c r="AK17" s="875"/>
      <c r="AL17" s="875"/>
      <c r="AM17" s="875"/>
      <c r="AN17" s="875"/>
      <c r="AO17" s="875"/>
      <c r="AP17" s="875"/>
      <c r="AQ17" s="875"/>
      <c r="AR17" s="875"/>
      <c r="AS17" s="875"/>
      <c r="AT17" s="876"/>
    </row>
    <row r="18" spans="1:82" ht="18" customHeight="1">
      <c r="A18" s="81" t="s">
        <v>8461</v>
      </c>
      <c r="B18" s="82"/>
      <c r="C18" s="82"/>
      <c r="D18" s="82"/>
      <c r="E18" s="82"/>
      <c r="F18" s="82"/>
      <c r="G18" s="82"/>
      <c r="H18" s="82"/>
      <c r="I18" s="82"/>
      <c r="J18" s="82"/>
      <c r="K18" s="82"/>
      <c r="L18" s="82"/>
      <c r="M18" s="82"/>
      <c r="N18" s="82"/>
      <c r="O18" s="82"/>
      <c r="P18" s="82"/>
      <c r="Q18" s="82"/>
      <c r="R18" s="84"/>
      <c r="S18" s="956" t="str">
        <f>IF(入力フォーム!H28="該当","☑","□")</f>
        <v>□</v>
      </c>
      <c r="T18" s="958" t="s">
        <v>8460</v>
      </c>
      <c r="U18" s="958"/>
      <c r="V18" s="958"/>
      <c r="W18" s="958"/>
      <c r="X18" s="960" t="s">
        <v>8404</v>
      </c>
      <c r="Y18" s="961"/>
      <c r="Z18" s="81" t="s">
        <v>8459</v>
      </c>
      <c r="AA18" s="82"/>
      <c r="AB18" s="82"/>
      <c r="AC18" s="82"/>
      <c r="AD18" s="82"/>
      <c r="AE18" s="82"/>
      <c r="AF18" s="82"/>
      <c r="AG18" s="82"/>
      <c r="AH18" s="82"/>
      <c r="AI18" s="82"/>
      <c r="AJ18" s="82"/>
      <c r="AK18" s="82"/>
      <c r="AL18" s="82"/>
      <c r="AM18" s="82"/>
      <c r="AN18" s="82"/>
      <c r="AO18" s="82"/>
      <c r="AP18" s="82"/>
      <c r="AQ18" s="82"/>
      <c r="AR18" s="82"/>
      <c r="AS18" s="82"/>
      <c r="AT18" s="85"/>
      <c r="AV18" s="86"/>
      <c r="AW18" s="86"/>
      <c r="AX18" s="86"/>
      <c r="AY18" s="86"/>
      <c r="AZ18" s="86"/>
      <c r="BA18" s="86"/>
    </row>
    <row r="19" spans="1:82" ht="17.100000000000001" customHeight="1">
      <c r="A19" s="366" t="s">
        <v>0</v>
      </c>
      <c r="B19" s="717" t="str">
        <f>IF(ISBLANK(入力フォーム!H14), "", 入力フォーム!H14)</f>
        <v/>
      </c>
      <c r="C19" s="717"/>
      <c r="D19" s="717"/>
      <c r="E19" s="717"/>
      <c r="F19" s="87"/>
      <c r="G19" s="87"/>
      <c r="H19" s="87"/>
      <c r="I19" s="87"/>
      <c r="J19" s="87"/>
      <c r="K19" s="87"/>
      <c r="L19" s="87"/>
      <c r="M19" s="87"/>
      <c r="N19" s="87"/>
      <c r="O19" s="87"/>
      <c r="P19" s="87"/>
      <c r="Q19" s="87"/>
      <c r="R19" s="88"/>
      <c r="S19" s="957"/>
      <c r="T19" s="959"/>
      <c r="U19" s="959"/>
      <c r="V19" s="959"/>
      <c r="W19" s="959"/>
      <c r="X19" s="962"/>
      <c r="Y19" s="963"/>
      <c r="Z19" s="366" t="s">
        <v>8470</v>
      </c>
      <c r="AA19" s="932" t="str">
        <f>IF(ISBLANK(入力フォーム!H49), "", 入力フォーム!H49)</f>
        <v/>
      </c>
      <c r="AB19" s="932"/>
      <c r="AC19" s="932"/>
      <c r="AD19" s="932"/>
      <c r="AE19" s="87"/>
      <c r="AF19" s="87"/>
      <c r="AG19" s="87"/>
      <c r="AH19" s="87"/>
      <c r="AI19" s="87"/>
      <c r="AJ19" s="87"/>
      <c r="AK19" s="87"/>
      <c r="AL19" s="87"/>
      <c r="AM19" s="87"/>
      <c r="AN19" s="87"/>
      <c r="AO19" s="87"/>
      <c r="AP19" s="87"/>
      <c r="AQ19" s="87"/>
      <c r="AR19" s="87"/>
      <c r="AS19" s="87"/>
      <c r="AT19" s="89"/>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row>
    <row r="20" spans="1:82" ht="17.100000000000001" customHeight="1">
      <c r="A20" s="966" t="str">
        <f>IF(ISBLANK(入力フォーム!H15), "", IF(入力フォーム!H15="国外", 入力フォーム!H19&amp;CHAR(10)&amp;入力フォーム!H20, 入力フォーム!H15&amp;入力フォーム!H18&amp;入力フォーム!H19&amp;CHAR(10)&amp;入力フォーム!H20))</f>
        <v/>
      </c>
      <c r="B20" s="967"/>
      <c r="C20" s="967"/>
      <c r="D20" s="967"/>
      <c r="E20" s="967"/>
      <c r="F20" s="967"/>
      <c r="G20" s="967"/>
      <c r="H20" s="967"/>
      <c r="I20" s="967"/>
      <c r="J20" s="967"/>
      <c r="K20" s="967"/>
      <c r="L20" s="967"/>
      <c r="M20" s="967"/>
      <c r="N20" s="967"/>
      <c r="O20" s="967"/>
      <c r="P20" s="967"/>
      <c r="Q20" s="967"/>
      <c r="R20" s="968"/>
      <c r="S20" s="894"/>
      <c r="T20" s="895"/>
      <c r="U20" s="895"/>
      <c r="V20" s="895"/>
      <c r="W20" s="895"/>
      <c r="X20" s="895"/>
      <c r="Y20" s="896"/>
      <c r="Z20" s="966" t="str">
        <f>IF(ISBLANK(入力フォーム!H50), "", IF(入力フォーム!H50="国外", 入力フォーム!H52&amp;CHAR(10)&amp;入力フォーム!H53, 入力フォーム!H50&amp;入力フォーム!H51&amp;入力フォーム!H52&amp;CHAR(10)&amp;入力フォーム!H53))</f>
        <v/>
      </c>
      <c r="AA20" s="967"/>
      <c r="AB20" s="967"/>
      <c r="AC20" s="967"/>
      <c r="AD20" s="967"/>
      <c r="AE20" s="967"/>
      <c r="AF20" s="967"/>
      <c r="AG20" s="967"/>
      <c r="AH20" s="967"/>
      <c r="AI20" s="967"/>
      <c r="AJ20" s="967"/>
      <c r="AK20" s="967"/>
      <c r="AL20" s="967"/>
      <c r="AM20" s="967"/>
      <c r="AN20" s="967"/>
      <c r="AO20" s="967"/>
      <c r="AP20" s="967"/>
      <c r="AQ20" s="967"/>
      <c r="AR20" s="967"/>
      <c r="AS20" s="967"/>
      <c r="AT20" s="969"/>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row>
    <row r="21" spans="1:82" ht="17.100000000000001" customHeight="1">
      <c r="A21" s="966"/>
      <c r="B21" s="967"/>
      <c r="C21" s="967"/>
      <c r="D21" s="967"/>
      <c r="E21" s="967"/>
      <c r="F21" s="967"/>
      <c r="G21" s="967"/>
      <c r="H21" s="967"/>
      <c r="I21" s="967"/>
      <c r="J21" s="967"/>
      <c r="K21" s="967"/>
      <c r="L21" s="967"/>
      <c r="M21" s="967"/>
      <c r="N21" s="967"/>
      <c r="O21" s="967"/>
      <c r="P21" s="967"/>
      <c r="Q21" s="967"/>
      <c r="R21" s="968"/>
      <c r="S21" s="894"/>
      <c r="T21" s="895"/>
      <c r="U21" s="895"/>
      <c r="V21" s="895"/>
      <c r="W21" s="895"/>
      <c r="X21" s="895"/>
      <c r="Y21" s="896"/>
      <c r="Z21" s="966"/>
      <c r="AA21" s="967"/>
      <c r="AB21" s="967"/>
      <c r="AC21" s="967"/>
      <c r="AD21" s="967"/>
      <c r="AE21" s="967"/>
      <c r="AF21" s="967"/>
      <c r="AG21" s="967"/>
      <c r="AH21" s="967"/>
      <c r="AI21" s="967"/>
      <c r="AJ21" s="967"/>
      <c r="AK21" s="967"/>
      <c r="AL21" s="967"/>
      <c r="AM21" s="967"/>
      <c r="AN21" s="967"/>
      <c r="AO21" s="967"/>
      <c r="AP21" s="967"/>
      <c r="AQ21" s="967"/>
      <c r="AR21" s="967"/>
      <c r="AS21" s="967"/>
      <c r="AT21" s="969"/>
    </row>
    <row r="22" spans="1:82" ht="17.100000000000001" customHeight="1" thickBot="1">
      <c r="A22" s="966"/>
      <c r="B22" s="967"/>
      <c r="C22" s="967"/>
      <c r="D22" s="967"/>
      <c r="E22" s="967"/>
      <c r="F22" s="967"/>
      <c r="G22" s="967"/>
      <c r="H22" s="967"/>
      <c r="I22" s="967"/>
      <c r="J22" s="967"/>
      <c r="K22" s="967"/>
      <c r="L22" s="967"/>
      <c r="M22" s="967"/>
      <c r="N22" s="967"/>
      <c r="O22" s="967"/>
      <c r="P22" s="967"/>
      <c r="Q22" s="967"/>
      <c r="R22" s="968"/>
      <c r="S22" s="894"/>
      <c r="T22" s="895"/>
      <c r="U22" s="895"/>
      <c r="V22" s="895"/>
      <c r="W22" s="895"/>
      <c r="X22" s="895"/>
      <c r="Y22" s="896"/>
      <c r="Z22" s="970"/>
      <c r="AA22" s="971"/>
      <c r="AB22" s="971"/>
      <c r="AC22" s="971"/>
      <c r="AD22" s="971"/>
      <c r="AE22" s="971"/>
      <c r="AF22" s="971"/>
      <c r="AG22" s="971"/>
      <c r="AH22" s="971"/>
      <c r="AI22" s="971"/>
      <c r="AJ22" s="971"/>
      <c r="AK22" s="971"/>
      <c r="AL22" s="971"/>
      <c r="AM22" s="971"/>
      <c r="AN22" s="971"/>
      <c r="AO22" s="971"/>
      <c r="AP22" s="971"/>
      <c r="AQ22" s="971"/>
      <c r="AR22" s="971"/>
      <c r="AS22" s="971"/>
      <c r="AT22" s="972"/>
    </row>
    <row r="23" spans="1:82" ht="17.100000000000001" customHeight="1">
      <c r="A23" s="909" t="s">
        <v>8406</v>
      </c>
      <c r="B23" s="910"/>
      <c r="C23" s="910"/>
      <c r="D23" s="911"/>
      <c r="E23" s="912" t="str">
        <f>IF(ISBLANK(入力フォーム!H25), "", 入力フォーム!H25)</f>
        <v/>
      </c>
      <c r="F23" s="912"/>
      <c r="G23" s="912"/>
      <c r="H23" s="912"/>
      <c r="I23" s="912"/>
      <c r="J23" s="912"/>
      <c r="K23" s="912"/>
      <c r="L23" s="912"/>
      <c r="M23" s="912"/>
      <c r="N23" s="912"/>
      <c r="O23" s="912"/>
      <c r="P23" s="912"/>
      <c r="Q23" s="912"/>
      <c r="R23" s="913"/>
      <c r="S23" s="918"/>
      <c r="T23" s="919"/>
      <c r="U23" s="919"/>
      <c r="V23" s="919"/>
      <c r="W23" s="919"/>
      <c r="X23" s="919"/>
      <c r="Y23" s="920"/>
      <c r="Z23" s="914" t="s">
        <v>8589</v>
      </c>
      <c r="AA23" s="915"/>
      <c r="AB23" s="915"/>
      <c r="AC23" s="915"/>
      <c r="AD23" s="915"/>
      <c r="AE23" s="915"/>
      <c r="AF23" s="915"/>
      <c r="AG23" s="915"/>
      <c r="AH23" s="915"/>
      <c r="AI23" s="915"/>
      <c r="AJ23" s="915"/>
      <c r="AK23" s="915"/>
      <c r="AL23" s="915"/>
      <c r="AM23" s="915"/>
      <c r="AN23" s="915"/>
      <c r="AO23" s="915"/>
      <c r="AP23" s="915"/>
      <c r="AQ23" s="915"/>
      <c r="AR23" s="915"/>
      <c r="AS23" s="915"/>
      <c r="AT23" s="915"/>
    </row>
    <row r="24" spans="1:82" ht="15.75" customHeight="1">
      <c r="A24" s="877" t="s">
        <v>7836</v>
      </c>
      <c r="B24" s="754"/>
      <c r="C24" s="882" t="s">
        <v>17188</v>
      </c>
      <c r="D24" s="883"/>
      <c r="E24" s="883"/>
      <c r="F24" s="884"/>
      <c r="G24" s="888" t="str">
        <f>IF(入力フォーム!H34="非該当","",IF(ISBLANK(入力フォーム!H34),"",IF(入力フォーム!H34="その他",入力フォーム!H35,入力フォーム!H34)))</f>
        <v/>
      </c>
      <c r="H24" s="889"/>
      <c r="I24" s="889"/>
      <c r="J24" s="889"/>
      <c r="K24" s="889"/>
      <c r="L24" s="889"/>
      <c r="M24" s="889"/>
      <c r="N24" s="890"/>
      <c r="O24" s="899"/>
      <c r="P24" s="897" t="str">
        <f>IF(入力フォーム!H34="非該当","☑","□")</f>
        <v>□</v>
      </c>
      <c r="Q24" s="921" t="s">
        <v>17238</v>
      </c>
      <c r="R24" s="922"/>
      <c r="S24" s="933" t="s">
        <v>8094</v>
      </c>
      <c r="T24" s="934"/>
      <c r="U24" s="934"/>
      <c r="V24" s="934"/>
      <c r="W24" s="934"/>
      <c r="X24" s="934"/>
      <c r="Y24" s="935"/>
      <c r="Z24" s="806" t="s">
        <v>8590</v>
      </c>
      <c r="AA24" s="807"/>
      <c r="AB24" s="807"/>
      <c r="AC24" s="807"/>
      <c r="AD24" s="807"/>
      <c r="AE24" s="807"/>
      <c r="AF24" s="807"/>
      <c r="AG24" s="807"/>
      <c r="AH24" s="807"/>
      <c r="AI24" s="807"/>
      <c r="AJ24" s="807"/>
      <c r="AK24" s="807"/>
      <c r="AL24" s="807"/>
      <c r="AM24" s="807"/>
      <c r="AN24" s="807"/>
      <c r="AO24" s="807"/>
      <c r="AP24" s="807"/>
      <c r="AQ24" s="807"/>
      <c r="AR24" s="807"/>
      <c r="AS24" s="807"/>
      <c r="AT24" s="807"/>
    </row>
    <row r="25" spans="1:82" ht="15.75" customHeight="1">
      <c r="A25" s="878"/>
      <c r="B25" s="879"/>
      <c r="C25" s="885"/>
      <c r="D25" s="886"/>
      <c r="E25" s="886"/>
      <c r="F25" s="887"/>
      <c r="G25" s="891"/>
      <c r="H25" s="892"/>
      <c r="I25" s="892"/>
      <c r="J25" s="892"/>
      <c r="K25" s="892"/>
      <c r="L25" s="892"/>
      <c r="M25" s="892"/>
      <c r="N25" s="893"/>
      <c r="O25" s="900"/>
      <c r="P25" s="898"/>
      <c r="Q25" s="923"/>
      <c r="R25" s="924"/>
      <c r="S25" s="128" t="str">
        <f>IF(入力フォーム!H42="不動産業","☑","□")</f>
        <v>□</v>
      </c>
      <c r="T25" s="90" t="s">
        <v>8039</v>
      </c>
      <c r="U25" s="92"/>
      <c r="V25" s="73"/>
      <c r="W25" s="73"/>
      <c r="X25" s="92"/>
      <c r="Y25" s="93"/>
      <c r="Z25" s="806" t="s">
        <v>17189</v>
      </c>
      <c r="AA25" s="807"/>
      <c r="AB25" s="807"/>
      <c r="AC25" s="807"/>
      <c r="AD25" s="807"/>
      <c r="AE25" s="807"/>
      <c r="AF25" s="807"/>
      <c r="AG25" s="807"/>
      <c r="AH25" s="807"/>
      <c r="AI25" s="807"/>
      <c r="AJ25" s="807"/>
      <c r="AK25" s="807"/>
      <c r="AL25" s="807"/>
      <c r="AM25" s="807"/>
      <c r="AN25" s="807"/>
      <c r="AO25" s="807"/>
      <c r="AP25" s="807"/>
      <c r="AQ25" s="807"/>
      <c r="AR25" s="807"/>
      <c r="AS25" s="807"/>
      <c r="AT25" s="807"/>
    </row>
    <row r="26" spans="1:82" ht="15.75" customHeight="1">
      <c r="A26" s="878"/>
      <c r="B26" s="879"/>
      <c r="C26" s="882" t="s">
        <v>17263</v>
      </c>
      <c r="D26" s="883"/>
      <c r="E26" s="883"/>
      <c r="F26" s="884"/>
      <c r="G26" s="888" t="str">
        <f>IF(入力フォーム!H36="非該当","",IF(ISBLANK(入力フォーム!H36),"",IF(入力フォーム!H36="その他",入力フォーム!H37,入力フォーム!H36)))</f>
        <v/>
      </c>
      <c r="H26" s="889"/>
      <c r="I26" s="889"/>
      <c r="J26" s="889"/>
      <c r="K26" s="889"/>
      <c r="L26" s="889"/>
      <c r="M26" s="889"/>
      <c r="N26" s="890"/>
      <c r="O26" s="899"/>
      <c r="P26" s="897" t="str">
        <f>IF(入力フォーム!H36="非該当","☑","□")</f>
        <v>□</v>
      </c>
      <c r="Q26" s="921" t="s">
        <v>17238</v>
      </c>
      <c r="R26" s="922"/>
      <c r="S26" s="128" t="str">
        <f>IF(入力フォーム!H42="建設業","☑","□")</f>
        <v>□</v>
      </c>
      <c r="T26" s="69" t="s">
        <v>8040</v>
      </c>
      <c r="U26" s="92"/>
      <c r="V26" s="73"/>
      <c r="W26" s="73"/>
      <c r="X26" s="92"/>
      <c r="Y26" s="93"/>
      <c r="Z26" s="806" t="s">
        <v>17190</v>
      </c>
      <c r="AA26" s="807"/>
      <c r="AB26" s="807"/>
      <c r="AC26" s="807"/>
      <c r="AD26" s="807"/>
      <c r="AE26" s="807"/>
      <c r="AF26" s="807"/>
      <c r="AG26" s="807"/>
      <c r="AH26" s="807"/>
      <c r="AI26" s="807"/>
      <c r="AJ26" s="807"/>
      <c r="AK26" s="807"/>
      <c r="AL26" s="807"/>
      <c r="AM26" s="807"/>
      <c r="AN26" s="807"/>
      <c r="AO26" s="807"/>
      <c r="AP26" s="807"/>
      <c r="AQ26" s="807"/>
      <c r="AR26" s="807"/>
      <c r="AS26" s="807"/>
      <c r="AT26" s="807"/>
    </row>
    <row r="27" spans="1:82" ht="15.75" customHeight="1">
      <c r="A27" s="880"/>
      <c r="B27" s="881"/>
      <c r="C27" s="885"/>
      <c r="D27" s="886"/>
      <c r="E27" s="886"/>
      <c r="F27" s="887"/>
      <c r="G27" s="891"/>
      <c r="H27" s="892"/>
      <c r="I27" s="892"/>
      <c r="J27" s="892"/>
      <c r="K27" s="892"/>
      <c r="L27" s="892"/>
      <c r="M27" s="892"/>
      <c r="N27" s="893"/>
      <c r="O27" s="900"/>
      <c r="P27" s="898"/>
      <c r="Q27" s="923"/>
      <c r="R27" s="924"/>
      <c r="S27" s="128" t="str">
        <f>IF(入力フォーム!H42="金融保険業","☑","□")</f>
        <v>□</v>
      </c>
      <c r="T27" s="69" t="s">
        <v>8041</v>
      </c>
      <c r="U27" s="92"/>
      <c r="V27" s="73"/>
      <c r="W27" s="73"/>
      <c r="X27" s="92"/>
      <c r="Y27" s="93"/>
      <c r="Z27" s="806" t="s">
        <v>17191</v>
      </c>
      <c r="AA27" s="807"/>
      <c r="AB27" s="807"/>
      <c r="AC27" s="807"/>
      <c r="AD27" s="807"/>
      <c r="AE27" s="807"/>
      <c r="AF27" s="807"/>
      <c r="AG27" s="807"/>
      <c r="AH27" s="807"/>
      <c r="AI27" s="807"/>
      <c r="AJ27" s="807"/>
      <c r="AK27" s="807"/>
      <c r="AL27" s="807"/>
      <c r="AM27" s="807"/>
      <c r="AN27" s="807"/>
      <c r="AO27" s="807"/>
      <c r="AP27" s="807"/>
      <c r="AQ27" s="807"/>
      <c r="AR27" s="807"/>
      <c r="AS27" s="807"/>
      <c r="AT27" s="807"/>
    </row>
    <row r="28" spans="1:82" ht="17.100000000000001" customHeight="1">
      <c r="A28" s="916" t="s">
        <v>8407</v>
      </c>
      <c r="B28" s="917"/>
      <c r="C28" s="917"/>
      <c r="D28" s="917"/>
      <c r="E28" s="917"/>
      <c r="F28" s="917"/>
      <c r="G28" s="917"/>
      <c r="H28" s="917"/>
      <c r="I28" s="917"/>
      <c r="J28" s="917"/>
      <c r="K28" s="917"/>
      <c r="L28" s="917"/>
      <c r="M28" s="917"/>
      <c r="N28" s="917"/>
      <c r="O28" s="917"/>
      <c r="P28" s="917"/>
      <c r="Q28" s="917"/>
      <c r="R28" s="917"/>
      <c r="S28" s="128" t="str">
        <f>IF(入力フォーム!H42="製造業","☑","□")</f>
        <v>□</v>
      </c>
      <c r="T28" s="69" t="s">
        <v>8042</v>
      </c>
      <c r="U28" s="73"/>
      <c r="V28" s="73"/>
      <c r="W28" s="73"/>
      <c r="X28" s="73"/>
      <c r="Y28" s="91"/>
      <c r="Z28" s="806" t="s">
        <v>17192</v>
      </c>
      <c r="AA28" s="807"/>
      <c r="AB28" s="807"/>
      <c r="AC28" s="807"/>
      <c r="AD28" s="807"/>
      <c r="AE28" s="807"/>
      <c r="AF28" s="807"/>
      <c r="AG28" s="807"/>
      <c r="AH28" s="807"/>
      <c r="AI28" s="807"/>
      <c r="AJ28" s="807"/>
      <c r="AK28" s="807"/>
      <c r="AL28" s="807"/>
      <c r="AM28" s="807"/>
      <c r="AN28" s="807"/>
      <c r="AO28" s="807"/>
      <c r="AP28" s="807"/>
      <c r="AQ28" s="807"/>
      <c r="AR28" s="807"/>
      <c r="AS28" s="807"/>
      <c r="AT28" s="807"/>
    </row>
    <row r="29" spans="1:82" ht="17.100000000000001" customHeight="1">
      <c r="A29" s="865" t="str">
        <f>IF(ISBLANK(入力フォーム!H39), "", 入力フォーム!H39)</f>
        <v/>
      </c>
      <c r="B29" s="866"/>
      <c r="C29" s="866"/>
      <c r="D29" s="866"/>
      <c r="E29" s="866"/>
      <c r="F29" s="866"/>
      <c r="G29" s="866"/>
      <c r="H29" s="866"/>
      <c r="I29" s="866"/>
      <c r="J29" s="866"/>
      <c r="K29" s="866"/>
      <c r="L29" s="866"/>
      <c r="M29" s="866"/>
      <c r="N29" s="866"/>
      <c r="O29" s="866"/>
      <c r="P29" s="866"/>
      <c r="Q29" s="866"/>
      <c r="R29" s="867"/>
      <c r="S29" s="128" t="str">
        <f>IF(入力フォーム!H42="商業","☑","□")</f>
        <v>□</v>
      </c>
      <c r="T29" s="90" t="s">
        <v>8043</v>
      </c>
      <c r="U29" s="73"/>
      <c r="V29" s="73"/>
      <c r="W29" s="73"/>
      <c r="X29" s="73"/>
      <c r="Y29" s="91"/>
      <c r="Z29" s="806" t="s">
        <v>17193</v>
      </c>
      <c r="AA29" s="807"/>
      <c r="AB29" s="807"/>
      <c r="AC29" s="807"/>
      <c r="AD29" s="807"/>
      <c r="AE29" s="807"/>
      <c r="AF29" s="807"/>
      <c r="AG29" s="807"/>
      <c r="AH29" s="807"/>
      <c r="AI29" s="807"/>
      <c r="AJ29" s="807"/>
      <c r="AK29" s="807"/>
      <c r="AL29" s="807"/>
      <c r="AM29" s="807"/>
      <c r="AN29" s="807"/>
      <c r="AO29" s="807"/>
      <c r="AP29" s="807"/>
      <c r="AQ29" s="807"/>
      <c r="AR29" s="807"/>
      <c r="AS29" s="807"/>
      <c r="AT29" s="807"/>
    </row>
    <row r="30" spans="1:82" ht="15.6" customHeight="1">
      <c r="A30" s="865"/>
      <c r="B30" s="866"/>
      <c r="C30" s="866"/>
      <c r="D30" s="866"/>
      <c r="E30" s="866"/>
      <c r="F30" s="866"/>
      <c r="G30" s="866"/>
      <c r="H30" s="866"/>
      <c r="I30" s="866"/>
      <c r="J30" s="866"/>
      <c r="K30" s="866"/>
      <c r="L30" s="866"/>
      <c r="M30" s="866"/>
      <c r="N30" s="866"/>
      <c r="O30" s="866"/>
      <c r="P30" s="866"/>
      <c r="Q30" s="866"/>
      <c r="R30" s="867"/>
      <c r="S30" s="128" t="str">
        <f>IF(入力フォーム!H42="運輸業","☑","□")</f>
        <v>□</v>
      </c>
      <c r="T30" s="69" t="s">
        <v>8044</v>
      </c>
      <c r="U30" s="94"/>
      <c r="V30" s="94"/>
      <c r="W30" s="94"/>
      <c r="X30" s="94"/>
      <c r="Y30" s="95"/>
      <c r="Z30" s="806" t="s">
        <v>17194</v>
      </c>
      <c r="AA30" s="807"/>
      <c r="AB30" s="807"/>
      <c r="AC30" s="807"/>
      <c r="AD30" s="807"/>
      <c r="AE30" s="807"/>
      <c r="AF30" s="807"/>
      <c r="AG30" s="807"/>
      <c r="AH30" s="807"/>
      <c r="AI30" s="807"/>
      <c r="AJ30" s="807"/>
      <c r="AK30" s="807"/>
      <c r="AL30" s="807"/>
      <c r="AM30" s="807"/>
      <c r="AN30" s="807"/>
      <c r="AO30" s="807"/>
      <c r="AP30" s="807"/>
      <c r="AQ30" s="807"/>
      <c r="AR30" s="807"/>
      <c r="AS30" s="807"/>
      <c r="AT30" s="807"/>
    </row>
    <row r="31" spans="1:82" ht="16.5" customHeight="1">
      <c r="A31" s="903" t="s">
        <v>8406</v>
      </c>
      <c r="B31" s="904"/>
      <c r="C31" s="904"/>
      <c r="D31" s="905"/>
      <c r="E31" s="906" t="str">
        <f>IF(ISBLANK(入力フォーム!H40), "", 入力フォーム!H40)</f>
        <v/>
      </c>
      <c r="F31" s="907"/>
      <c r="G31" s="907"/>
      <c r="H31" s="907"/>
      <c r="I31" s="907"/>
      <c r="J31" s="907"/>
      <c r="K31" s="907"/>
      <c r="L31" s="907"/>
      <c r="M31" s="907"/>
      <c r="N31" s="907"/>
      <c r="O31" s="907"/>
      <c r="P31" s="907"/>
      <c r="Q31" s="907"/>
      <c r="R31" s="908"/>
      <c r="S31" s="128" t="str">
        <f>IF(入力フォーム!H42="その他","☑","□")</f>
        <v>□</v>
      </c>
      <c r="T31" s="69" t="s">
        <v>8000</v>
      </c>
      <c r="U31" s="94"/>
      <c r="V31" s="94"/>
      <c r="W31" s="94"/>
      <c r="X31" s="94"/>
      <c r="Y31" s="91"/>
      <c r="Z31" s="806" t="s">
        <v>17195</v>
      </c>
      <c r="AA31" s="807"/>
      <c r="AB31" s="807"/>
      <c r="AC31" s="807"/>
      <c r="AD31" s="807"/>
      <c r="AE31" s="807"/>
      <c r="AF31" s="807"/>
      <c r="AG31" s="807"/>
      <c r="AH31" s="807"/>
      <c r="AI31" s="807"/>
      <c r="AJ31" s="807"/>
      <c r="AK31" s="807"/>
      <c r="AL31" s="807"/>
      <c r="AM31" s="807"/>
      <c r="AN31" s="807"/>
      <c r="AO31" s="807"/>
      <c r="AP31" s="807"/>
      <c r="AQ31" s="807"/>
      <c r="AR31" s="807"/>
      <c r="AS31" s="807"/>
      <c r="AT31" s="807"/>
    </row>
    <row r="32" spans="1:82" ht="16.5" customHeight="1" thickBot="1">
      <c r="A32" s="800" t="s">
        <v>8093</v>
      </c>
      <c r="B32" s="801"/>
      <c r="C32" s="801"/>
      <c r="D32" s="801"/>
      <c r="E32" s="802" t="str">
        <f>IF(ISBLANK(入力フォーム!H41), "", 入力フォーム!H41)</f>
        <v/>
      </c>
      <c r="F32" s="803"/>
      <c r="G32" s="803"/>
      <c r="H32" s="803"/>
      <c r="I32" s="803"/>
      <c r="J32" s="803"/>
      <c r="K32" s="803"/>
      <c r="L32" s="803"/>
      <c r="M32" s="803"/>
      <c r="N32" s="803"/>
      <c r="O32" s="803"/>
      <c r="P32" s="803"/>
      <c r="Q32" s="803"/>
      <c r="R32" s="804"/>
      <c r="S32" s="96"/>
      <c r="T32" s="805" t="str">
        <f>IF(ISBLANK(入力フォーム!H43), "", 入力フォーム!H43)</f>
        <v/>
      </c>
      <c r="U32" s="805"/>
      <c r="V32" s="805"/>
      <c r="W32" s="805"/>
      <c r="X32" s="805"/>
      <c r="Y32" s="97"/>
      <c r="Z32" s="806" t="s">
        <v>17196</v>
      </c>
      <c r="AA32" s="807"/>
      <c r="AB32" s="807"/>
      <c r="AC32" s="807"/>
      <c r="AD32" s="807"/>
      <c r="AE32" s="807"/>
      <c r="AF32" s="807"/>
      <c r="AG32" s="807"/>
      <c r="AH32" s="807"/>
      <c r="AI32" s="807"/>
      <c r="AJ32" s="807"/>
      <c r="AK32" s="807"/>
      <c r="AL32" s="807"/>
      <c r="AM32" s="807"/>
      <c r="AN32" s="807"/>
      <c r="AO32" s="807"/>
      <c r="AP32" s="807"/>
      <c r="AQ32" s="807"/>
      <c r="AR32" s="807"/>
      <c r="AS32" s="807"/>
      <c r="AT32" s="807"/>
    </row>
    <row r="33" spans="1:46" ht="7.5" customHeight="1">
      <c r="A33" s="98"/>
      <c r="B33" s="98"/>
      <c r="C33" s="98"/>
      <c r="D33" s="98"/>
      <c r="E33" s="98"/>
      <c r="F33" s="99"/>
      <c r="G33" s="99"/>
      <c r="H33" s="99"/>
      <c r="I33" s="99"/>
      <c r="J33" s="99"/>
      <c r="K33" s="99"/>
      <c r="L33" s="99"/>
      <c r="M33" s="99"/>
      <c r="N33" s="99"/>
      <c r="O33" s="99"/>
      <c r="P33" s="99"/>
      <c r="Q33" s="99"/>
      <c r="R33" s="99"/>
      <c r="S33" s="87"/>
      <c r="T33" s="87"/>
      <c r="U33" s="73"/>
      <c r="V33" s="73"/>
      <c r="W33" s="73"/>
      <c r="X33" s="73"/>
      <c r="Y33" s="73"/>
      <c r="Z33" s="808"/>
      <c r="AA33" s="808"/>
      <c r="AB33" s="808"/>
      <c r="AC33" s="808"/>
      <c r="AD33" s="808"/>
      <c r="AE33" s="808"/>
      <c r="AF33" s="808"/>
      <c r="AG33" s="808"/>
      <c r="AH33" s="808"/>
      <c r="AI33" s="808"/>
      <c r="AJ33" s="808"/>
      <c r="AK33" s="808"/>
      <c r="AL33" s="808"/>
      <c r="AM33" s="808"/>
      <c r="AN33" s="808"/>
      <c r="AO33" s="808"/>
      <c r="AP33" s="808"/>
      <c r="AQ33" s="808"/>
      <c r="AR33" s="808"/>
      <c r="AS33" s="808"/>
      <c r="AT33" s="808"/>
    </row>
    <row r="34" spans="1:46" ht="18" customHeight="1" thickBot="1">
      <c r="A34" s="77" t="s">
        <v>8458</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row>
    <row r="35" spans="1:46" ht="18" customHeight="1">
      <c r="A35" s="809" t="s">
        <v>8408</v>
      </c>
      <c r="B35" s="810"/>
      <c r="C35" s="810"/>
      <c r="D35" s="810"/>
      <c r="E35" s="810"/>
      <c r="F35" s="810"/>
      <c r="G35" s="810"/>
      <c r="H35" s="810"/>
      <c r="I35" s="810"/>
      <c r="J35" s="810"/>
      <c r="K35" s="810"/>
      <c r="L35" s="810"/>
      <c r="M35" s="810"/>
      <c r="N35" s="810"/>
      <c r="O35" s="810"/>
      <c r="P35" s="810"/>
      <c r="Q35" s="810"/>
      <c r="R35" s="810"/>
      <c r="S35" s="810"/>
      <c r="T35" s="811"/>
      <c r="U35" s="815" t="s">
        <v>8409</v>
      </c>
      <c r="V35" s="810"/>
      <c r="W35" s="810"/>
      <c r="X35" s="811"/>
      <c r="Y35" s="817" t="s">
        <v>8410</v>
      </c>
      <c r="Z35" s="818"/>
      <c r="AA35" s="818"/>
      <c r="AB35" s="819"/>
      <c r="AC35" s="815" t="s">
        <v>8604</v>
      </c>
      <c r="AD35" s="810"/>
      <c r="AE35" s="810"/>
      <c r="AF35" s="810"/>
      <c r="AG35" s="810"/>
      <c r="AH35" s="825" t="s">
        <v>8457</v>
      </c>
      <c r="AI35" s="826"/>
      <c r="AJ35" s="827"/>
      <c r="AK35" s="815" t="s">
        <v>8411</v>
      </c>
      <c r="AL35" s="810"/>
      <c r="AM35" s="810"/>
      <c r="AN35" s="810"/>
      <c r="AO35" s="811"/>
      <c r="AP35" s="815" t="s">
        <v>8456</v>
      </c>
      <c r="AQ35" s="810"/>
      <c r="AR35" s="810"/>
      <c r="AS35" s="810"/>
      <c r="AT35" s="831"/>
    </row>
    <row r="36" spans="1:46" ht="30" customHeight="1">
      <c r="A36" s="812"/>
      <c r="B36" s="813"/>
      <c r="C36" s="813"/>
      <c r="D36" s="813"/>
      <c r="E36" s="813"/>
      <c r="F36" s="813"/>
      <c r="G36" s="813"/>
      <c r="H36" s="813"/>
      <c r="I36" s="813"/>
      <c r="J36" s="813"/>
      <c r="K36" s="813"/>
      <c r="L36" s="813"/>
      <c r="M36" s="813"/>
      <c r="N36" s="813"/>
      <c r="O36" s="813"/>
      <c r="P36" s="813"/>
      <c r="Q36" s="813"/>
      <c r="R36" s="813"/>
      <c r="S36" s="813"/>
      <c r="T36" s="814"/>
      <c r="U36" s="816"/>
      <c r="V36" s="813"/>
      <c r="W36" s="813"/>
      <c r="X36" s="814"/>
      <c r="Y36" s="820"/>
      <c r="Z36" s="821"/>
      <c r="AA36" s="821"/>
      <c r="AB36" s="822"/>
      <c r="AC36" s="823"/>
      <c r="AD36" s="824"/>
      <c r="AE36" s="824"/>
      <c r="AF36" s="824"/>
      <c r="AG36" s="824"/>
      <c r="AH36" s="828"/>
      <c r="AI36" s="829"/>
      <c r="AJ36" s="830"/>
      <c r="AK36" s="816"/>
      <c r="AL36" s="813"/>
      <c r="AM36" s="813"/>
      <c r="AN36" s="813"/>
      <c r="AO36" s="814"/>
      <c r="AP36" s="816"/>
      <c r="AQ36" s="813"/>
      <c r="AR36" s="813"/>
      <c r="AS36" s="813"/>
      <c r="AT36" s="832"/>
    </row>
    <row r="37" spans="1:46" ht="22.5" customHeight="1">
      <c r="A37" s="719" t="s">
        <v>8034</v>
      </c>
      <c r="B37" s="720"/>
      <c r="C37" s="833" t="str">
        <f>IF(AND(ISBLANK(入力フォーム!H80), ISBLANK(入力フォーム!H81)), "", 入力フォーム!H79 &amp; 入力フォーム!H80 &amp; 入力フォーム!H81)</f>
        <v/>
      </c>
      <c r="D37" s="834"/>
      <c r="E37" s="834"/>
      <c r="F37" s="834"/>
      <c r="G37" s="834"/>
      <c r="H37" s="834"/>
      <c r="I37" s="834"/>
      <c r="J37" s="834"/>
      <c r="K37" s="834"/>
      <c r="L37" s="834"/>
      <c r="M37" s="834"/>
      <c r="N37" s="834"/>
      <c r="O37" s="834"/>
      <c r="P37" s="834"/>
      <c r="Q37" s="834"/>
      <c r="R37" s="834"/>
      <c r="S37" s="834"/>
      <c r="T37" s="835"/>
      <c r="U37" s="836" t="str">
        <f>IF(ISBLANK(入力フォーム!H84), "", 入力フォーム!H84)</f>
        <v/>
      </c>
      <c r="V37" s="837"/>
      <c r="W37" s="837"/>
      <c r="X37" s="838"/>
      <c r="Y37" s="729" t="str">
        <f>IF(ISBLANK(入力フォーム!H87), "", 入力フォーム!H87)</f>
        <v/>
      </c>
      <c r="Z37" s="730"/>
      <c r="AA37" s="730"/>
      <c r="AB37" s="731"/>
      <c r="AC37" s="735" t="str">
        <f>IF(ISBLANK(入力フォーム!H88), "", 入力フォーム!H88)</f>
        <v/>
      </c>
      <c r="AD37" s="736"/>
      <c r="AE37" s="736"/>
      <c r="AF37" s="736"/>
      <c r="AG37" s="736"/>
      <c r="AH37" s="739" t="str">
        <f>IF(ISBLANK(入力フォーム!H89), "", 入力フォーム!H89)</f>
        <v/>
      </c>
      <c r="AI37" s="740"/>
      <c r="AJ37" s="741"/>
      <c r="AK37" s="770" t="str">
        <f>IF(ISBLANK(入力フォーム!H90), "", 入力フォーム!H90)</f>
        <v/>
      </c>
      <c r="AL37" s="771"/>
      <c r="AM37" s="771"/>
      <c r="AN37" s="771"/>
      <c r="AO37" s="772"/>
      <c r="AP37" s="770" t="str">
        <f>IF(ISBLANK(入力フォーム!H91), "", 入力フォーム!H91)</f>
        <v/>
      </c>
      <c r="AQ37" s="771"/>
      <c r="AR37" s="771"/>
      <c r="AS37" s="771"/>
      <c r="AT37" s="788"/>
    </row>
    <row r="38" spans="1:46" ht="22.5" customHeight="1">
      <c r="A38" s="721"/>
      <c r="B38" s="722"/>
      <c r="C38" s="791" t="str">
        <f>IF(AND(ISBLANK(入力フォーム!H82), ISBLANK(入力フォーム!H83)), "", 入力フォーム!H79 &amp; 入力フォーム!H82 &amp; 入力フォーム!H83)</f>
        <v/>
      </c>
      <c r="D38" s="792"/>
      <c r="E38" s="792"/>
      <c r="F38" s="792"/>
      <c r="G38" s="792"/>
      <c r="H38" s="792"/>
      <c r="I38" s="792"/>
      <c r="J38" s="792"/>
      <c r="K38" s="792"/>
      <c r="L38" s="792"/>
      <c r="M38" s="792"/>
      <c r="N38" s="792"/>
      <c r="O38" s="792"/>
      <c r="P38" s="792"/>
      <c r="Q38" s="792"/>
      <c r="R38" s="792"/>
      <c r="S38" s="792"/>
      <c r="T38" s="793"/>
      <c r="U38" s="794" t="str">
        <f>IF(ISBLANK(入力フォーム!H85), "", 入力フォーム!H85)</f>
        <v/>
      </c>
      <c r="V38" s="795"/>
      <c r="W38" s="795"/>
      <c r="X38" s="796"/>
      <c r="Y38" s="729"/>
      <c r="Z38" s="730"/>
      <c r="AA38" s="730"/>
      <c r="AB38" s="731"/>
      <c r="AC38" s="737"/>
      <c r="AD38" s="738"/>
      <c r="AE38" s="738"/>
      <c r="AF38" s="738"/>
      <c r="AG38" s="738"/>
      <c r="AH38" s="739"/>
      <c r="AI38" s="740"/>
      <c r="AJ38" s="741"/>
      <c r="AK38" s="773"/>
      <c r="AL38" s="774"/>
      <c r="AM38" s="774"/>
      <c r="AN38" s="774"/>
      <c r="AO38" s="775"/>
      <c r="AP38" s="773"/>
      <c r="AQ38" s="774"/>
      <c r="AR38" s="774"/>
      <c r="AS38" s="774"/>
      <c r="AT38" s="790"/>
    </row>
    <row r="39" spans="1:46" ht="22.5" customHeight="1">
      <c r="A39" s="719" t="s">
        <v>8035</v>
      </c>
      <c r="B39" s="720"/>
      <c r="C39" s="723" t="str">
        <f>IF(AND(ISBLANK(入力フォーム!H96), ISBLANK(入力フォーム!H97)), "", 入力フォーム!H79 &amp; 入力フォーム!H96 &amp; 入力フォーム!H97)</f>
        <v/>
      </c>
      <c r="D39" s="724"/>
      <c r="E39" s="724"/>
      <c r="F39" s="724"/>
      <c r="G39" s="724"/>
      <c r="H39" s="724"/>
      <c r="I39" s="724"/>
      <c r="J39" s="724"/>
      <c r="K39" s="724"/>
      <c r="L39" s="724"/>
      <c r="M39" s="724"/>
      <c r="N39" s="724"/>
      <c r="O39" s="724"/>
      <c r="P39" s="724"/>
      <c r="Q39" s="724"/>
      <c r="R39" s="724"/>
      <c r="S39" s="724"/>
      <c r="T39" s="725"/>
      <c r="U39" s="726" t="str">
        <f>IF(ISBLANK(入力フォーム!H100), "", 入力フォーム!H100)</f>
        <v/>
      </c>
      <c r="V39" s="727"/>
      <c r="W39" s="727"/>
      <c r="X39" s="728"/>
      <c r="Y39" s="732" t="str">
        <f>IF(ISBLANK(入力フォーム!H103), "", 入力フォーム!H103)</f>
        <v/>
      </c>
      <c r="Z39" s="733"/>
      <c r="AA39" s="733"/>
      <c r="AB39" s="734"/>
      <c r="AC39" s="735" t="str">
        <f>IF(ISBLANK(入力フォーム!H104), "", 入力フォーム!H104)</f>
        <v/>
      </c>
      <c r="AD39" s="736"/>
      <c r="AE39" s="736"/>
      <c r="AF39" s="736"/>
      <c r="AG39" s="839"/>
      <c r="AH39" s="841" t="str">
        <f>IF(ISBLANK(入力フォーム!H105), "", 入力フォーム!H105)</f>
        <v/>
      </c>
      <c r="AI39" s="842"/>
      <c r="AJ39" s="843"/>
      <c r="AK39" s="770" t="str">
        <f>IF(ISBLANK(入力フォーム!H106), "", 入力フォーム!H106)</f>
        <v/>
      </c>
      <c r="AL39" s="771"/>
      <c r="AM39" s="771"/>
      <c r="AN39" s="771"/>
      <c r="AO39" s="772"/>
      <c r="AP39" s="770" t="str">
        <f>IF(ISBLANK(入力フォーム!H107), "", 入力フォーム!H107)</f>
        <v/>
      </c>
      <c r="AQ39" s="771"/>
      <c r="AR39" s="771"/>
      <c r="AS39" s="771"/>
      <c r="AT39" s="788"/>
    </row>
    <row r="40" spans="1:46" ht="22.5" customHeight="1">
      <c r="A40" s="721"/>
      <c r="B40" s="722"/>
      <c r="C40" s="742" t="str">
        <f>IF(AND(ISBLANK(入力フォーム!H98), ISBLANK(入力フォーム!H99)), "", 入力フォーム!H79 &amp; 入力フォーム!H98 &amp; 入力フォーム!H99)</f>
        <v/>
      </c>
      <c r="D40" s="743"/>
      <c r="E40" s="743"/>
      <c r="F40" s="743"/>
      <c r="G40" s="743"/>
      <c r="H40" s="743"/>
      <c r="I40" s="743"/>
      <c r="J40" s="743"/>
      <c r="K40" s="743"/>
      <c r="L40" s="743"/>
      <c r="M40" s="743"/>
      <c r="N40" s="743"/>
      <c r="O40" s="743"/>
      <c r="P40" s="743"/>
      <c r="Q40" s="743"/>
      <c r="R40" s="743"/>
      <c r="S40" s="743"/>
      <c r="T40" s="744"/>
      <c r="U40" s="745" t="str">
        <f>IF(ISBLANK(入力フォーム!H101), "", 入力フォーム!H101)</f>
        <v/>
      </c>
      <c r="V40" s="746"/>
      <c r="W40" s="746"/>
      <c r="X40" s="747"/>
      <c r="Y40" s="797"/>
      <c r="Z40" s="798"/>
      <c r="AA40" s="798"/>
      <c r="AB40" s="799"/>
      <c r="AC40" s="737"/>
      <c r="AD40" s="738"/>
      <c r="AE40" s="738"/>
      <c r="AF40" s="738"/>
      <c r="AG40" s="840"/>
      <c r="AH40" s="844"/>
      <c r="AI40" s="845"/>
      <c r="AJ40" s="846"/>
      <c r="AK40" s="773"/>
      <c r="AL40" s="774"/>
      <c r="AM40" s="774"/>
      <c r="AN40" s="774"/>
      <c r="AO40" s="775"/>
      <c r="AP40" s="773"/>
      <c r="AQ40" s="774"/>
      <c r="AR40" s="774"/>
      <c r="AS40" s="774"/>
      <c r="AT40" s="790"/>
    </row>
    <row r="41" spans="1:46" ht="22.5" customHeight="1">
      <c r="A41" s="719" t="s">
        <v>8036</v>
      </c>
      <c r="B41" s="720"/>
      <c r="C41" s="723" t="str">
        <f>IF(AND(ISBLANK(入力フォーム!H112), ISBLANK(入力フォーム!H113)), "", 入力フォーム!H79 &amp; 入力フォーム!H112 &amp; 入力フォーム!H113)</f>
        <v/>
      </c>
      <c r="D41" s="724"/>
      <c r="E41" s="724"/>
      <c r="F41" s="724"/>
      <c r="G41" s="724"/>
      <c r="H41" s="724"/>
      <c r="I41" s="724"/>
      <c r="J41" s="724"/>
      <c r="K41" s="724"/>
      <c r="L41" s="724"/>
      <c r="M41" s="724"/>
      <c r="N41" s="724"/>
      <c r="O41" s="724"/>
      <c r="P41" s="724"/>
      <c r="Q41" s="724"/>
      <c r="R41" s="724"/>
      <c r="S41" s="724"/>
      <c r="T41" s="725"/>
      <c r="U41" s="726" t="str">
        <f>IF(ISBLANK(入力フォーム!H116), "", 入力フォーム!H116)</f>
        <v/>
      </c>
      <c r="V41" s="727"/>
      <c r="W41" s="727"/>
      <c r="X41" s="728"/>
      <c r="Y41" s="729" t="str">
        <f>IF(ISBLANK(入力フォーム!H119), "", 入力フォーム!H119)</f>
        <v/>
      </c>
      <c r="Z41" s="730"/>
      <c r="AA41" s="730"/>
      <c r="AB41" s="731"/>
      <c r="AC41" s="735" t="str">
        <f>IF(ISBLANK(入力フォーム!H120), "", 入力フォーム!H120)</f>
        <v/>
      </c>
      <c r="AD41" s="736"/>
      <c r="AE41" s="736"/>
      <c r="AF41" s="736"/>
      <c r="AG41" s="736"/>
      <c r="AH41" s="739" t="str">
        <f>IF(ISBLANK(入力フォーム!H121), "", 入力フォーム!H121)</f>
        <v/>
      </c>
      <c r="AI41" s="740"/>
      <c r="AJ41" s="741"/>
      <c r="AK41" s="770" t="str">
        <f>IF(ISBLANK(入力フォーム!H122), "", 入力フォーム!H122)</f>
        <v/>
      </c>
      <c r="AL41" s="771"/>
      <c r="AM41" s="771"/>
      <c r="AN41" s="771"/>
      <c r="AO41" s="772"/>
      <c r="AP41" s="770" t="str">
        <f>IF(ISBLANK(入力フォーム!H123), "", 入力フォーム!H123)</f>
        <v/>
      </c>
      <c r="AQ41" s="771"/>
      <c r="AR41" s="771"/>
      <c r="AS41" s="771"/>
      <c r="AT41" s="788"/>
    </row>
    <row r="42" spans="1:46" ht="22.5" customHeight="1">
      <c r="A42" s="721"/>
      <c r="B42" s="722"/>
      <c r="C42" s="742" t="str">
        <f>IF(AND(ISBLANK(入力フォーム!H114), ISBLANK(入力フォーム!H115)), "", 入力フォーム!H79 &amp; 入力フォーム!H114 &amp; 入力フォーム!H115)</f>
        <v/>
      </c>
      <c r="D42" s="743"/>
      <c r="E42" s="743"/>
      <c r="F42" s="743"/>
      <c r="G42" s="743"/>
      <c r="H42" s="743"/>
      <c r="I42" s="743"/>
      <c r="J42" s="743"/>
      <c r="K42" s="743"/>
      <c r="L42" s="743"/>
      <c r="M42" s="743"/>
      <c r="N42" s="743"/>
      <c r="O42" s="743"/>
      <c r="P42" s="743"/>
      <c r="Q42" s="743"/>
      <c r="R42" s="743"/>
      <c r="S42" s="743"/>
      <c r="T42" s="744"/>
      <c r="U42" s="745" t="str">
        <f>IF(ISBLANK(入力フォーム!H117), "", 入力フォーム!H117)</f>
        <v/>
      </c>
      <c r="V42" s="746"/>
      <c r="W42" s="746"/>
      <c r="X42" s="747"/>
      <c r="Y42" s="729"/>
      <c r="Z42" s="730"/>
      <c r="AA42" s="730"/>
      <c r="AB42" s="731"/>
      <c r="AC42" s="737"/>
      <c r="AD42" s="738"/>
      <c r="AE42" s="738"/>
      <c r="AF42" s="738"/>
      <c r="AG42" s="738"/>
      <c r="AH42" s="739"/>
      <c r="AI42" s="740"/>
      <c r="AJ42" s="741"/>
      <c r="AK42" s="773"/>
      <c r="AL42" s="774"/>
      <c r="AM42" s="774"/>
      <c r="AN42" s="774"/>
      <c r="AO42" s="775"/>
      <c r="AP42" s="773"/>
      <c r="AQ42" s="774"/>
      <c r="AR42" s="774"/>
      <c r="AS42" s="774"/>
      <c r="AT42" s="790"/>
    </row>
    <row r="43" spans="1:46" ht="22.5" customHeight="1">
      <c r="A43" s="719" t="s">
        <v>8037</v>
      </c>
      <c r="B43" s="720"/>
      <c r="C43" s="723" t="str">
        <f>IF(AND(ISBLANK(入力フォーム!H128), ISBLANK(入力フォーム!H129)), "", 入力フォーム!H79 &amp; 入力フォーム!H128 &amp; 入力フォーム!H129)</f>
        <v/>
      </c>
      <c r="D43" s="724"/>
      <c r="E43" s="724"/>
      <c r="F43" s="724"/>
      <c r="G43" s="724"/>
      <c r="H43" s="724"/>
      <c r="I43" s="724"/>
      <c r="J43" s="724"/>
      <c r="K43" s="724"/>
      <c r="L43" s="724"/>
      <c r="M43" s="724"/>
      <c r="N43" s="724"/>
      <c r="O43" s="724"/>
      <c r="P43" s="724"/>
      <c r="Q43" s="724"/>
      <c r="R43" s="724"/>
      <c r="S43" s="724"/>
      <c r="T43" s="725"/>
      <c r="U43" s="726" t="str">
        <f>IF(ISBLANK(入力フォーム!H132), "", 入力フォーム!H132)</f>
        <v/>
      </c>
      <c r="V43" s="727"/>
      <c r="W43" s="727"/>
      <c r="X43" s="728"/>
      <c r="Y43" s="729" t="str">
        <f>IF(ISBLANK(入力フォーム!H135), "", 入力フォーム!H135)</f>
        <v/>
      </c>
      <c r="Z43" s="730"/>
      <c r="AA43" s="730"/>
      <c r="AB43" s="731"/>
      <c r="AC43" s="735" t="str">
        <f>IF(ISBLANK(入力フォーム!H136), "", 入力フォーム!H136)</f>
        <v/>
      </c>
      <c r="AD43" s="736"/>
      <c r="AE43" s="736"/>
      <c r="AF43" s="736"/>
      <c r="AG43" s="736"/>
      <c r="AH43" s="739" t="str">
        <f>IF(ISBLANK(入力フォーム!H137), "", 入力フォーム!H137)</f>
        <v/>
      </c>
      <c r="AI43" s="740"/>
      <c r="AJ43" s="741"/>
      <c r="AK43" s="770" t="str">
        <f>IF(ISBLANK(入力フォーム!H138), "", 入力フォーム!H138)</f>
        <v/>
      </c>
      <c r="AL43" s="771"/>
      <c r="AM43" s="771"/>
      <c r="AN43" s="771"/>
      <c r="AO43" s="772"/>
      <c r="AP43" s="764" t="str">
        <f>IF(ISBLANK(入力フォーム!H139), "", 入力フォーム!H139)</f>
        <v/>
      </c>
      <c r="AQ43" s="765"/>
      <c r="AR43" s="765"/>
      <c r="AS43" s="765"/>
      <c r="AT43" s="766"/>
    </row>
    <row r="44" spans="1:46" ht="22.5" customHeight="1">
      <c r="A44" s="721"/>
      <c r="B44" s="722"/>
      <c r="C44" s="742" t="str">
        <f>IF(AND(ISBLANK(入力フォーム!H130), ISBLANK(入力フォーム!H131)), "", 入力フォーム!H79 &amp; 入力フォーム!H130 &amp; 入力フォーム!H131)</f>
        <v/>
      </c>
      <c r="D44" s="743"/>
      <c r="E44" s="743"/>
      <c r="F44" s="743"/>
      <c r="G44" s="743"/>
      <c r="H44" s="743"/>
      <c r="I44" s="743"/>
      <c r="J44" s="743"/>
      <c r="K44" s="743"/>
      <c r="L44" s="743"/>
      <c r="M44" s="743"/>
      <c r="N44" s="743"/>
      <c r="O44" s="743"/>
      <c r="P44" s="743"/>
      <c r="Q44" s="743"/>
      <c r="R44" s="743"/>
      <c r="S44" s="743"/>
      <c r="T44" s="744"/>
      <c r="U44" s="745" t="str">
        <f>IF(ISBLANK(入力フォーム!H133), "", 入力フォーム!H133)</f>
        <v/>
      </c>
      <c r="V44" s="746"/>
      <c r="W44" s="746"/>
      <c r="X44" s="747"/>
      <c r="Y44" s="729"/>
      <c r="Z44" s="730"/>
      <c r="AA44" s="730"/>
      <c r="AB44" s="731"/>
      <c r="AC44" s="737"/>
      <c r="AD44" s="738"/>
      <c r="AE44" s="738"/>
      <c r="AF44" s="738"/>
      <c r="AG44" s="738"/>
      <c r="AH44" s="739"/>
      <c r="AI44" s="740"/>
      <c r="AJ44" s="741"/>
      <c r="AK44" s="773"/>
      <c r="AL44" s="774"/>
      <c r="AM44" s="774"/>
      <c r="AN44" s="774"/>
      <c r="AO44" s="775"/>
      <c r="AP44" s="767"/>
      <c r="AQ44" s="768"/>
      <c r="AR44" s="768"/>
      <c r="AS44" s="768"/>
      <c r="AT44" s="769"/>
    </row>
    <row r="45" spans="1:46" ht="22.5" customHeight="1">
      <c r="A45" s="719" t="s">
        <v>8038</v>
      </c>
      <c r="B45" s="720"/>
      <c r="C45" s="723" t="str">
        <f>IF(AND(ISBLANK(入力フォーム!H144), ISBLANK(入力フォーム!H145)), "", 入力フォーム!H79 &amp; 入力フォーム!H144 &amp; 入力フォーム!H145)</f>
        <v/>
      </c>
      <c r="D45" s="724"/>
      <c r="E45" s="724"/>
      <c r="F45" s="724"/>
      <c r="G45" s="724"/>
      <c r="H45" s="724"/>
      <c r="I45" s="724"/>
      <c r="J45" s="724"/>
      <c r="K45" s="724"/>
      <c r="L45" s="724"/>
      <c r="M45" s="724"/>
      <c r="N45" s="724"/>
      <c r="O45" s="724"/>
      <c r="P45" s="724"/>
      <c r="Q45" s="724"/>
      <c r="R45" s="724"/>
      <c r="S45" s="724"/>
      <c r="T45" s="725"/>
      <c r="U45" s="726" t="str">
        <f>IF(ISBLANK(入力フォーム!H148), "", 入力フォーム!H148)</f>
        <v/>
      </c>
      <c r="V45" s="727"/>
      <c r="W45" s="727"/>
      <c r="X45" s="728"/>
      <c r="Y45" s="729" t="str">
        <f>IF(ISBLANK(入力フォーム!H151), "", 入力フォーム!H151)</f>
        <v/>
      </c>
      <c r="Z45" s="730"/>
      <c r="AA45" s="730"/>
      <c r="AB45" s="731"/>
      <c r="AC45" s="735" t="str">
        <f>IF(ISBLANK(入力フォーム!H152), "", 入力フォーム!H152)</f>
        <v/>
      </c>
      <c r="AD45" s="736"/>
      <c r="AE45" s="736"/>
      <c r="AF45" s="736"/>
      <c r="AG45" s="736"/>
      <c r="AH45" s="739" t="str">
        <f>IF(ISBLANK(入力フォーム!H153), "", 入力フォーム!H153)</f>
        <v/>
      </c>
      <c r="AI45" s="740"/>
      <c r="AJ45" s="741"/>
      <c r="AK45" s="770" t="str">
        <f>IF(ISBLANK(入力フォーム!H154), "", 入力フォーム!H154)</f>
        <v/>
      </c>
      <c r="AL45" s="771"/>
      <c r="AM45" s="771"/>
      <c r="AN45" s="771"/>
      <c r="AO45" s="772"/>
      <c r="AP45" s="770" t="str">
        <f>IF(ISBLANK(入力フォーム!H155), "", 入力フォーム!H155)</f>
        <v/>
      </c>
      <c r="AQ45" s="771"/>
      <c r="AR45" s="771"/>
      <c r="AS45" s="771"/>
      <c r="AT45" s="788"/>
    </row>
    <row r="46" spans="1:46" ht="22.5" customHeight="1" thickBot="1">
      <c r="A46" s="721"/>
      <c r="B46" s="722"/>
      <c r="C46" s="742" t="str">
        <f>IF(AND(ISBLANK(入力フォーム!H146), ISBLANK(入力フォーム!H147)), "", 入力フォーム!H79 &amp; 入力フォーム!H146 &amp; 入力フォーム!H147)</f>
        <v/>
      </c>
      <c r="D46" s="743"/>
      <c r="E46" s="743"/>
      <c r="F46" s="743"/>
      <c r="G46" s="743"/>
      <c r="H46" s="743"/>
      <c r="I46" s="743"/>
      <c r="J46" s="743"/>
      <c r="K46" s="743"/>
      <c r="L46" s="743"/>
      <c r="M46" s="743"/>
      <c r="N46" s="743"/>
      <c r="O46" s="743"/>
      <c r="P46" s="743"/>
      <c r="Q46" s="743"/>
      <c r="R46" s="743"/>
      <c r="S46" s="743"/>
      <c r="T46" s="744"/>
      <c r="U46" s="745" t="str">
        <f>IF(ISBLANK(入力フォーム!H149), "", 入力フォーム!H149)</f>
        <v/>
      </c>
      <c r="V46" s="746"/>
      <c r="W46" s="746"/>
      <c r="X46" s="747"/>
      <c r="Y46" s="732"/>
      <c r="Z46" s="733"/>
      <c r="AA46" s="733"/>
      <c r="AB46" s="734"/>
      <c r="AC46" s="737"/>
      <c r="AD46" s="738"/>
      <c r="AE46" s="738"/>
      <c r="AF46" s="738"/>
      <c r="AG46" s="738"/>
      <c r="AH46" s="739"/>
      <c r="AI46" s="740"/>
      <c r="AJ46" s="741"/>
      <c r="AK46" s="785"/>
      <c r="AL46" s="786"/>
      <c r="AM46" s="786"/>
      <c r="AN46" s="786"/>
      <c r="AO46" s="787"/>
      <c r="AP46" s="785"/>
      <c r="AQ46" s="786"/>
      <c r="AR46" s="786"/>
      <c r="AS46" s="786"/>
      <c r="AT46" s="789"/>
    </row>
    <row r="47" spans="1:46" ht="18" customHeight="1">
      <c r="A47" s="100"/>
      <c r="B47" s="101"/>
      <c r="C47" s="748" t="s">
        <v>8412</v>
      </c>
      <c r="D47" s="749"/>
      <c r="E47" s="752" t="str">
        <f>IF(IFERROR(入力フォーム!H65, 0)=0, "", IFERROR(入力フォーム!H65, 0))</f>
        <v/>
      </c>
      <c r="F47" s="752"/>
      <c r="G47" s="749" t="s">
        <v>8413</v>
      </c>
      <c r="H47" s="754"/>
      <c r="I47" s="756" t="s">
        <v>8414</v>
      </c>
      <c r="J47" s="756"/>
      <c r="K47" s="756"/>
      <c r="L47" s="756"/>
      <c r="M47" s="756"/>
      <c r="N47" s="756"/>
      <c r="O47" s="756"/>
      <c r="P47" s="756"/>
      <c r="Q47" s="756"/>
      <c r="R47" s="756"/>
      <c r="S47" s="756"/>
      <c r="T47" s="757"/>
      <c r="U47" s="760"/>
      <c r="V47" s="761"/>
      <c r="W47" s="761"/>
      <c r="X47" s="761"/>
      <c r="Y47" s="630" t="s">
        <v>8415</v>
      </c>
      <c r="Z47" s="631"/>
      <c r="AA47" s="631"/>
      <c r="AB47" s="689"/>
      <c r="AC47" s="761"/>
      <c r="AD47" s="761"/>
      <c r="AE47" s="761"/>
      <c r="AF47" s="761"/>
      <c r="AG47" s="761"/>
      <c r="AH47" s="761"/>
      <c r="AI47" s="761"/>
      <c r="AJ47" s="761"/>
      <c r="AK47" s="630" t="s">
        <v>8415</v>
      </c>
      <c r="AL47" s="631"/>
      <c r="AM47" s="631"/>
      <c r="AN47" s="631"/>
      <c r="AO47" s="689"/>
      <c r="AP47" s="630" t="s">
        <v>8416</v>
      </c>
      <c r="AQ47" s="631"/>
      <c r="AR47" s="631"/>
      <c r="AS47" s="631"/>
      <c r="AT47" s="689"/>
    </row>
    <row r="48" spans="1:46" ht="30" customHeight="1" thickBot="1">
      <c r="A48" s="102"/>
      <c r="B48" s="103"/>
      <c r="C48" s="750"/>
      <c r="D48" s="751"/>
      <c r="E48" s="753"/>
      <c r="F48" s="753"/>
      <c r="G48" s="751"/>
      <c r="H48" s="755"/>
      <c r="I48" s="758"/>
      <c r="J48" s="758"/>
      <c r="K48" s="758"/>
      <c r="L48" s="758"/>
      <c r="M48" s="758"/>
      <c r="N48" s="758"/>
      <c r="O48" s="758"/>
      <c r="P48" s="758"/>
      <c r="Q48" s="758"/>
      <c r="R48" s="758"/>
      <c r="S48" s="758"/>
      <c r="T48" s="759"/>
      <c r="U48" s="762"/>
      <c r="V48" s="763"/>
      <c r="W48" s="763"/>
      <c r="X48" s="763"/>
      <c r="Y48" s="776" t="str">
        <f>IF(ISBLANK(入力フォーム!H159), "", 入力フォーム!H159)</f>
        <v/>
      </c>
      <c r="Z48" s="777"/>
      <c r="AA48" s="777"/>
      <c r="AB48" s="778"/>
      <c r="AC48" s="763"/>
      <c r="AD48" s="763"/>
      <c r="AE48" s="763"/>
      <c r="AF48" s="763"/>
      <c r="AG48" s="763"/>
      <c r="AH48" s="763"/>
      <c r="AI48" s="763"/>
      <c r="AJ48" s="763"/>
      <c r="AK48" s="779" t="str">
        <f>IF(ISBLANK(入力フォーム!H160), "", 入力フォーム!H160)</f>
        <v/>
      </c>
      <c r="AL48" s="780"/>
      <c r="AM48" s="780"/>
      <c r="AN48" s="780"/>
      <c r="AO48" s="781"/>
      <c r="AP48" s="782" t="str">
        <f>IF(ISBLANK(入力フォーム!H162), "", 入力フォーム!H162)</f>
        <v/>
      </c>
      <c r="AQ48" s="783"/>
      <c r="AR48" s="783"/>
      <c r="AS48" s="783"/>
      <c r="AT48" s="784"/>
    </row>
    <row r="49" spans="1:46" ht="13.5" customHeight="1">
      <c r="A49" s="104" t="s">
        <v>8417</v>
      </c>
      <c r="B49" s="104"/>
      <c r="C49" s="73"/>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t="s">
        <v>8455</v>
      </c>
      <c r="AE49" s="73"/>
      <c r="AF49" s="104"/>
      <c r="AG49" s="104"/>
      <c r="AH49" s="104"/>
      <c r="AI49" s="104"/>
      <c r="AJ49" s="104"/>
      <c r="AK49" s="104"/>
      <c r="AL49" s="104"/>
      <c r="AM49" s="104"/>
      <c r="AN49" s="104"/>
      <c r="AO49" s="104"/>
      <c r="AP49" s="104"/>
      <c r="AQ49" s="104"/>
      <c r="AR49" s="104"/>
      <c r="AS49" s="104"/>
      <c r="AT49" s="104"/>
    </row>
    <row r="50" spans="1:46" ht="13.5" customHeight="1">
      <c r="A50" s="87" t="s">
        <v>8418</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t="s">
        <v>8454</v>
      </c>
      <c r="AE50" s="73"/>
      <c r="AF50" s="73"/>
      <c r="AG50" s="73"/>
      <c r="AH50" s="73"/>
      <c r="AI50" s="73"/>
      <c r="AJ50" s="73"/>
      <c r="AK50" s="73"/>
      <c r="AL50" s="73"/>
      <c r="AM50" s="73"/>
      <c r="AN50" s="73"/>
      <c r="AO50" s="73"/>
      <c r="AP50" s="73"/>
      <c r="AQ50" s="73"/>
      <c r="AR50" s="73"/>
      <c r="AS50" s="73"/>
      <c r="AT50" s="73"/>
    </row>
    <row r="51" spans="1:46" ht="13.5" customHeight="1">
      <c r="A51" s="87" t="s">
        <v>8419</v>
      </c>
      <c r="B51" s="73" t="s">
        <v>8420</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t="s">
        <v>8453</v>
      </c>
      <c r="AE51" s="73"/>
      <c r="AF51" s="73"/>
      <c r="AG51" s="73"/>
      <c r="AH51" s="73"/>
      <c r="AI51" s="73"/>
      <c r="AJ51" s="73"/>
      <c r="AK51" s="73"/>
      <c r="AL51" s="73"/>
      <c r="AM51" s="73"/>
      <c r="AN51" s="73"/>
      <c r="AO51" s="73"/>
      <c r="AP51" s="73"/>
      <c r="AQ51" s="73"/>
      <c r="AR51" s="73"/>
      <c r="AS51" s="73"/>
      <c r="AT51" s="73"/>
    </row>
    <row r="52" spans="1:46" ht="13.5" customHeight="1">
      <c r="A52" s="87" t="s">
        <v>8421</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row>
    <row r="53" spans="1:46" ht="13.5" customHeight="1">
      <c r="A53" s="87"/>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row>
    <row r="54" spans="1:46" ht="18" customHeight="1" thickBot="1">
      <c r="A54" s="77" t="s">
        <v>8452</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row>
    <row r="55" spans="1:46" ht="18" customHeight="1">
      <c r="A55" s="630" t="s">
        <v>8092</v>
      </c>
      <c r="B55" s="631"/>
      <c r="C55" s="631"/>
      <c r="D55" s="631"/>
      <c r="E55" s="631"/>
      <c r="F55" s="631"/>
      <c r="G55" s="631"/>
      <c r="H55" s="631"/>
      <c r="I55" s="633" t="s">
        <v>8451</v>
      </c>
      <c r="J55" s="631"/>
      <c r="K55" s="631"/>
      <c r="L55" s="631"/>
      <c r="M55" s="631"/>
      <c r="N55" s="631"/>
      <c r="O55" s="631"/>
      <c r="P55" s="689"/>
      <c r="Q55" s="630" t="s">
        <v>11054</v>
      </c>
      <c r="R55" s="631"/>
      <c r="S55" s="631"/>
      <c r="T55" s="631"/>
      <c r="U55" s="631"/>
      <c r="V55" s="631"/>
      <c r="W55" s="631"/>
      <c r="X55" s="631"/>
      <c r="Y55" s="631"/>
      <c r="Z55" s="631"/>
      <c r="AA55" s="631"/>
      <c r="AB55" s="631"/>
      <c r="AC55" s="631"/>
      <c r="AD55" s="631"/>
      <c r="AE55" s="631"/>
      <c r="AF55" s="631"/>
      <c r="AG55" s="631"/>
      <c r="AH55" s="631"/>
      <c r="AI55" s="631"/>
      <c r="AJ55" s="631"/>
      <c r="AK55" s="631"/>
      <c r="AL55" s="631"/>
      <c r="AM55" s="631"/>
      <c r="AN55" s="631"/>
      <c r="AO55" s="631"/>
      <c r="AP55" s="631"/>
      <c r="AQ55" s="631"/>
      <c r="AR55" s="631"/>
      <c r="AS55" s="631"/>
      <c r="AT55" s="689"/>
    </row>
    <row r="56" spans="1:46" ht="19.5" customHeight="1">
      <c r="A56" s="131" t="str">
        <f>IF(入力フォーム!H63="単独の届出","☑","□")</f>
        <v>□</v>
      </c>
      <c r="B56" s="105" t="s">
        <v>8091</v>
      </c>
      <c r="C56" s="101"/>
      <c r="D56" s="101"/>
      <c r="E56" s="101"/>
      <c r="F56" s="101"/>
      <c r="G56" s="101"/>
      <c r="H56" s="101"/>
      <c r="I56" s="129" t="str">
        <f>IF(入力フォーム!H168="市街化区域","☑","□")</f>
        <v>□</v>
      </c>
      <c r="J56" s="705" t="s">
        <v>8422</v>
      </c>
      <c r="K56" s="705"/>
      <c r="L56" s="705"/>
      <c r="M56" s="705"/>
      <c r="N56" s="705"/>
      <c r="O56" s="705"/>
      <c r="P56" s="706"/>
      <c r="Q56" s="690" t="str">
        <f>IF(ISBLANK(入力フォーム!H170), "", 入力フォーム!H170) &amp; IF(ISBLANK(入力フォーム!H171), "", CHAR(10) &amp; 入力フォーム!H171) &amp; IF(ISBLANK(入力フォーム!H172), "", CHAR(10) &amp; 入力フォーム!H172) &amp; IF(ISBLANK(入力フォーム!H173), "", CHAR(10) &amp; 入力フォーム!H173) &amp; IF(ISBLANK(入力フォーム!H174), "", CHAR(10) &amp; 入力フォーム!H174) &amp; IF(ISBLANK(入力フォーム!H175), "", CHAR(10) &amp; 入力フォーム!H175)</f>
        <v/>
      </c>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1"/>
      <c r="AP56" s="691"/>
      <c r="AQ56" s="691"/>
      <c r="AR56" s="691"/>
      <c r="AS56" s="691"/>
      <c r="AT56" s="692"/>
    </row>
    <row r="57" spans="1:46" ht="19.5" customHeight="1">
      <c r="A57" s="132" t="str">
        <f>IF(入力フォーム!H63="一団の土地（新規）","☑","□")</f>
        <v>□</v>
      </c>
      <c r="B57" s="69" t="s">
        <v>8090</v>
      </c>
      <c r="C57" s="73"/>
      <c r="D57" s="73"/>
      <c r="E57" s="73"/>
      <c r="F57" s="73"/>
      <c r="G57" s="73"/>
      <c r="H57" s="73"/>
      <c r="I57" s="130" t="str">
        <f>IF(入力フォーム!H168="非線引きの都市計画区域","☑","□")</f>
        <v>□</v>
      </c>
      <c r="J57" s="673" t="s">
        <v>8423</v>
      </c>
      <c r="K57" s="673"/>
      <c r="L57" s="673"/>
      <c r="M57" s="673"/>
      <c r="N57" s="673"/>
      <c r="O57" s="673"/>
      <c r="P57" s="710"/>
      <c r="Q57" s="693"/>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4"/>
      <c r="AP57" s="694"/>
      <c r="AQ57" s="694"/>
      <c r="AR57" s="694"/>
      <c r="AS57" s="694"/>
      <c r="AT57" s="695"/>
    </row>
    <row r="58" spans="1:46" ht="19.5" customHeight="1">
      <c r="A58" s="132" t="str">
        <f>IF(入力フォーム!H63="一団の土地（継続）","☑","□")</f>
        <v>□</v>
      </c>
      <c r="B58" s="69" t="s">
        <v>8089</v>
      </c>
      <c r="C58" s="73"/>
      <c r="D58" s="73"/>
      <c r="E58" s="73"/>
      <c r="F58" s="73"/>
      <c r="G58" s="73"/>
      <c r="H58" s="73"/>
      <c r="I58" s="715" t="s">
        <v>8486</v>
      </c>
      <c r="J58" s="716"/>
      <c r="K58" s="717" t="str">
        <f>IF(ISBLANK(入力フォーム!H169), "",  "(" &amp; 入力フォーム!H169 &amp; ")")</f>
        <v/>
      </c>
      <c r="L58" s="717"/>
      <c r="M58" s="717"/>
      <c r="N58" s="717"/>
      <c r="O58" s="717"/>
      <c r="P58" s="718"/>
      <c r="Q58" s="693"/>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4"/>
      <c r="AP58" s="694"/>
      <c r="AQ58" s="694"/>
      <c r="AR58" s="694"/>
      <c r="AS58" s="694"/>
      <c r="AT58" s="695"/>
    </row>
    <row r="59" spans="1:46" ht="19.5" customHeight="1">
      <c r="A59" s="106" t="s">
        <v>8424</v>
      </c>
      <c r="B59" s="69" t="s">
        <v>8088</v>
      </c>
      <c r="C59" s="73"/>
      <c r="D59" s="73"/>
      <c r="E59" s="73"/>
      <c r="F59" s="73"/>
      <c r="G59" s="73"/>
      <c r="H59" s="73"/>
      <c r="I59" s="133" t="str">
        <f>IF(入力フォーム!H168="市街化調整区域","☑","□")</f>
        <v>□</v>
      </c>
      <c r="J59" s="673" t="s">
        <v>8425</v>
      </c>
      <c r="K59" s="673"/>
      <c r="L59" s="673"/>
      <c r="M59" s="673"/>
      <c r="N59" s="673"/>
      <c r="O59" s="673"/>
      <c r="P59" s="710"/>
      <c r="Q59" s="693"/>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4"/>
      <c r="AP59" s="694"/>
      <c r="AQ59" s="694"/>
      <c r="AR59" s="694"/>
      <c r="AS59" s="694"/>
      <c r="AT59" s="695"/>
    </row>
    <row r="60" spans="1:46" ht="19.5" customHeight="1" thickBot="1">
      <c r="A60" s="711"/>
      <c r="B60" s="712"/>
      <c r="C60" s="685" t="str">
        <f>IF(ISBLANK(入力フォーム!H64), "", 入力フォーム!H64)</f>
        <v/>
      </c>
      <c r="D60" s="685"/>
      <c r="E60" s="685"/>
      <c r="F60" s="685"/>
      <c r="G60" s="685"/>
      <c r="H60" s="686"/>
      <c r="I60" s="134" t="str">
        <f>IF(入力フォーム!H168="都市計画区域外","☑","□")</f>
        <v>□</v>
      </c>
      <c r="J60" s="687" t="s">
        <v>8426</v>
      </c>
      <c r="K60" s="687"/>
      <c r="L60" s="687"/>
      <c r="M60" s="687"/>
      <c r="N60" s="687"/>
      <c r="O60" s="687"/>
      <c r="P60" s="688"/>
      <c r="Q60" s="693"/>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4"/>
      <c r="AP60" s="694"/>
      <c r="AQ60" s="694"/>
      <c r="AR60" s="694"/>
      <c r="AS60" s="694"/>
      <c r="AT60" s="695"/>
    </row>
    <row r="61" spans="1:46" ht="19.5" customHeight="1" thickBot="1">
      <c r="A61" s="630" t="s">
        <v>8427</v>
      </c>
      <c r="B61" s="631"/>
      <c r="C61" s="631"/>
      <c r="D61" s="631"/>
      <c r="E61" s="631"/>
      <c r="F61" s="631"/>
      <c r="G61" s="631"/>
      <c r="H61" s="631"/>
      <c r="I61" s="631"/>
      <c r="J61" s="631"/>
      <c r="K61" s="631"/>
      <c r="L61" s="631"/>
      <c r="M61" s="631"/>
      <c r="N61" s="631"/>
      <c r="O61" s="631"/>
      <c r="P61" s="689"/>
      <c r="Q61" s="707"/>
      <c r="R61" s="708"/>
      <c r="S61" s="708"/>
      <c r="T61" s="708"/>
      <c r="U61" s="708"/>
      <c r="V61" s="708"/>
      <c r="W61" s="708"/>
      <c r="X61" s="708"/>
      <c r="Y61" s="708"/>
      <c r="Z61" s="708"/>
      <c r="AA61" s="708"/>
      <c r="AB61" s="708"/>
      <c r="AC61" s="708"/>
      <c r="AD61" s="708"/>
      <c r="AE61" s="708"/>
      <c r="AF61" s="708"/>
      <c r="AG61" s="708"/>
      <c r="AH61" s="708"/>
      <c r="AI61" s="708"/>
      <c r="AJ61" s="708"/>
      <c r="AK61" s="708"/>
      <c r="AL61" s="708"/>
      <c r="AM61" s="708"/>
      <c r="AN61" s="708"/>
      <c r="AO61" s="708"/>
      <c r="AP61" s="708"/>
      <c r="AQ61" s="708"/>
      <c r="AR61" s="708"/>
      <c r="AS61" s="708"/>
      <c r="AT61" s="709"/>
    </row>
    <row r="62" spans="1:46" ht="19.5" customHeight="1">
      <c r="A62" s="690" t="str">
        <f>IF(ISBLANK(入力フォーム!H176), "", 入力フォーム!H176)</f>
        <v/>
      </c>
      <c r="B62" s="691"/>
      <c r="C62" s="691"/>
      <c r="D62" s="691"/>
      <c r="E62" s="691"/>
      <c r="F62" s="691"/>
      <c r="G62" s="691"/>
      <c r="H62" s="691"/>
      <c r="I62" s="691"/>
      <c r="J62" s="691"/>
      <c r="K62" s="691"/>
      <c r="L62" s="691"/>
      <c r="M62" s="691"/>
      <c r="N62" s="691"/>
      <c r="O62" s="691"/>
      <c r="P62" s="692"/>
      <c r="Q62" s="696" t="s">
        <v>8428</v>
      </c>
      <c r="R62" s="697"/>
      <c r="S62" s="697"/>
      <c r="T62" s="697"/>
      <c r="U62" s="697"/>
      <c r="V62" s="697"/>
      <c r="W62" s="697"/>
      <c r="X62" s="697"/>
      <c r="Y62" s="697"/>
      <c r="Z62" s="697"/>
      <c r="AA62" s="697"/>
      <c r="AB62" s="697"/>
      <c r="AC62" s="697"/>
      <c r="AD62" s="698" t="s">
        <v>8429</v>
      </c>
      <c r="AE62" s="699"/>
      <c r="AF62" s="699"/>
      <c r="AG62" s="699"/>
      <c r="AH62" s="699"/>
      <c r="AI62" s="699"/>
      <c r="AJ62" s="699"/>
      <c r="AK62" s="699"/>
      <c r="AL62" s="699"/>
      <c r="AM62" s="699"/>
      <c r="AN62" s="699"/>
      <c r="AO62" s="699"/>
      <c r="AP62" s="699"/>
      <c r="AQ62" s="699"/>
      <c r="AR62" s="699"/>
      <c r="AS62" s="699"/>
      <c r="AT62" s="700"/>
    </row>
    <row r="63" spans="1:46" ht="19.5" customHeight="1">
      <c r="A63" s="693"/>
      <c r="B63" s="694"/>
      <c r="C63" s="694"/>
      <c r="D63" s="694"/>
      <c r="E63" s="694"/>
      <c r="F63" s="694"/>
      <c r="G63" s="694"/>
      <c r="H63" s="694"/>
      <c r="I63" s="694"/>
      <c r="J63" s="694"/>
      <c r="K63" s="694"/>
      <c r="L63" s="694"/>
      <c r="M63" s="694"/>
      <c r="N63" s="694"/>
      <c r="O63" s="694"/>
      <c r="P63" s="695"/>
      <c r="Q63" s="701" t="str">
        <f>IF(ISBLANK(入力フォーム!H178), "", 入力フォーム!H178)</f>
        <v/>
      </c>
      <c r="R63" s="702"/>
      <c r="S63" s="702"/>
      <c r="T63" s="702"/>
      <c r="U63" s="702"/>
      <c r="V63" s="702"/>
      <c r="W63" s="702"/>
      <c r="X63" s="702"/>
      <c r="Y63" s="702"/>
      <c r="Z63" s="702"/>
      <c r="AA63" s="702"/>
      <c r="AB63" s="702"/>
      <c r="AC63" s="107" t="s">
        <v>8087</v>
      </c>
      <c r="AD63" s="135" t="str">
        <f>IF(入力フォーム!H182="有","☑","□")</f>
        <v>□</v>
      </c>
      <c r="AE63" s="703" t="s">
        <v>8430</v>
      </c>
      <c r="AF63" s="703"/>
      <c r="AG63" s="703"/>
      <c r="AH63" s="136" t="str">
        <f>IF(入力フォーム!H183="有","☑","□")</f>
        <v>□</v>
      </c>
      <c r="AI63" s="704" t="s">
        <v>8431</v>
      </c>
      <c r="AJ63" s="704"/>
      <c r="AK63" s="136" t="str">
        <f>IF(入力フォーム!H184="有","☑","□")</f>
        <v>□</v>
      </c>
      <c r="AL63" s="704" t="s">
        <v>8432</v>
      </c>
      <c r="AM63" s="704"/>
      <c r="AN63" s="136" t="str">
        <f>IF(入力フォーム!H185="有","☑","□")</f>
        <v>□</v>
      </c>
      <c r="AO63" s="704" t="s">
        <v>8100</v>
      </c>
      <c r="AP63" s="704"/>
      <c r="AQ63" s="713" t="str">
        <f>IF(ISBLANK(入力フォーム!H186), "",  "〔" &amp; 入力フォーム!H186 &amp; "〕")</f>
        <v/>
      </c>
      <c r="AR63" s="713"/>
      <c r="AS63" s="713"/>
      <c r="AT63" s="714"/>
    </row>
    <row r="64" spans="1:46" ht="19.5" customHeight="1">
      <c r="A64" s="693"/>
      <c r="B64" s="694"/>
      <c r="C64" s="694"/>
      <c r="D64" s="694"/>
      <c r="E64" s="694"/>
      <c r="F64" s="694"/>
      <c r="G64" s="694"/>
      <c r="H64" s="694"/>
      <c r="I64" s="694"/>
      <c r="J64" s="694"/>
      <c r="K64" s="694"/>
      <c r="L64" s="694"/>
      <c r="M64" s="694"/>
      <c r="N64" s="694"/>
      <c r="O64" s="694"/>
      <c r="P64" s="695"/>
      <c r="Q64" s="672" t="s">
        <v>8433</v>
      </c>
      <c r="R64" s="673"/>
      <c r="S64" s="673"/>
      <c r="T64" s="673"/>
      <c r="U64" s="673"/>
      <c r="V64" s="673"/>
      <c r="W64" s="673"/>
      <c r="X64" s="673"/>
      <c r="Y64" s="673"/>
      <c r="Z64" s="673"/>
      <c r="AA64" s="673"/>
      <c r="AB64" s="673"/>
      <c r="AC64" s="108"/>
      <c r="AD64" s="674" t="s">
        <v>8434</v>
      </c>
      <c r="AE64" s="675"/>
      <c r="AF64" s="675"/>
      <c r="AG64" s="675"/>
      <c r="AH64" s="676"/>
      <c r="AI64" s="676"/>
      <c r="AJ64" s="676"/>
      <c r="AK64" s="676"/>
      <c r="AL64" s="676"/>
      <c r="AM64" s="676"/>
      <c r="AN64" s="676"/>
      <c r="AO64" s="676"/>
      <c r="AP64" s="676"/>
      <c r="AQ64" s="676"/>
      <c r="AR64" s="676"/>
      <c r="AS64" s="676"/>
      <c r="AT64" s="677"/>
    </row>
    <row r="65" spans="1:52" ht="19.5" customHeight="1" thickBot="1">
      <c r="A65" s="678" t="s">
        <v>8435</v>
      </c>
      <c r="B65" s="679"/>
      <c r="C65" s="679"/>
      <c r="D65" s="679"/>
      <c r="E65" s="679"/>
      <c r="F65" s="679"/>
      <c r="G65" s="137" t="str">
        <f>IF(入力フォーム!H177="有","☑","☐")</f>
        <v>☐</v>
      </c>
      <c r="H65" s="109" t="s">
        <v>8436</v>
      </c>
      <c r="I65" s="110"/>
      <c r="J65" s="138" t="str">
        <f>IF(入力フォーム!H177="無","☑","☐")</f>
        <v>☐</v>
      </c>
      <c r="K65" s="111" t="s">
        <v>8437</v>
      </c>
      <c r="L65" s="110"/>
      <c r="M65" s="110"/>
      <c r="N65" s="110"/>
      <c r="O65" s="110"/>
      <c r="P65" s="112"/>
      <c r="Q65" s="680" t="str">
        <f>IF(ISBLANK(入力フォーム!H179), "", 入力フォーム!H179)</f>
        <v/>
      </c>
      <c r="R65" s="681"/>
      <c r="S65" s="681"/>
      <c r="T65" s="681"/>
      <c r="U65" s="681"/>
      <c r="V65" s="681"/>
      <c r="W65" s="681"/>
      <c r="X65" s="681"/>
      <c r="Y65" s="681"/>
      <c r="Z65" s="681"/>
      <c r="AA65" s="681"/>
      <c r="AB65" s="681"/>
      <c r="AC65" s="113" t="s">
        <v>8087</v>
      </c>
      <c r="AD65" s="682" t="str">
        <f>IF(ISBLANK(入力フォーム!H187), "", 入力フォーム!H187)</f>
        <v/>
      </c>
      <c r="AE65" s="683"/>
      <c r="AF65" s="683"/>
      <c r="AG65" s="683"/>
      <c r="AH65" s="683"/>
      <c r="AI65" s="683"/>
      <c r="AJ65" s="683"/>
      <c r="AK65" s="683"/>
      <c r="AL65" s="683"/>
      <c r="AM65" s="683"/>
      <c r="AN65" s="683"/>
      <c r="AO65" s="683"/>
      <c r="AP65" s="683"/>
      <c r="AQ65" s="683"/>
      <c r="AR65" s="683"/>
      <c r="AS65" s="683"/>
      <c r="AT65" s="684"/>
    </row>
    <row r="66" spans="1:52" ht="18" customHeight="1">
      <c r="A66" s="104" t="s">
        <v>17197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14"/>
      <c r="Z66" s="114"/>
      <c r="AA66" s="114"/>
      <c r="AB66" s="114"/>
      <c r="AC66" s="75"/>
      <c r="AD66" s="115"/>
      <c r="AE66" s="115"/>
      <c r="AF66" s="115"/>
      <c r="AG66" s="115"/>
      <c r="AH66" s="115"/>
      <c r="AI66" s="115"/>
      <c r="AJ66" s="115"/>
      <c r="AK66" s="115"/>
      <c r="AL66" s="115"/>
      <c r="AM66" s="115"/>
      <c r="AN66" s="115"/>
      <c r="AO66" s="115"/>
      <c r="AP66" s="115"/>
      <c r="AQ66" s="115"/>
      <c r="AR66" s="115"/>
      <c r="AS66" s="115"/>
      <c r="AT66" s="115"/>
    </row>
    <row r="67" spans="1:52" ht="5.25" customHeight="1">
      <c r="A67" s="73"/>
      <c r="B67" s="73"/>
      <c r="C67" s="73"/>
      <c r="D67" s="73"/>
      <c r="E67" s="73"/>
      <c r="F67" s="73"/>
      <c r="G67" s="73"/>
      <c r="H67" s="73"/>
      <c r="I67" s="73"/>
      <c r="J67" s="73"/>
      <c r="K67" s="73"/>
      <c r="L67" s="73"/>
      <c r="M67" s="73"/>
      <c r="N67" s="73"/>
      <c r="O67" s="73"/>
      <c r="P67" s="92"/>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row>
    <row r="68" spans="1:52" ht="18" customHeight="1" thickBot="1">
      <c r="A68" s="77" t="s">
        <v>8450</v>
      </c>
      <c r="B68" s="83"/>
      <c r="C68" s="73"/>
      <c r="D68" s="73"/>
      <c r="E68" s="73"/>
      <c r="F68" s="73"/>
      <c r="G68" s="73"/>
      <c r="H68" s="73"/>
      <c r="I68" s="73"/>
      <c r="J68" s="73"/>
      <c r="K68" s="73"/>
      <c r="L68" s="73"/>
      <c r="M68" s="73"/>
      <c r="N68" s="73"/>
      <c r="O68" s="73"/>
      <c r="P68" s="92"/>
      <c r="Q68" s="73"/>
      <c r="R68" s="73"/>
      <c r="S68" s="73"/>
      <c r="T68" s="73"/>
      <c r="U68" s="73"/>
      <c r="V68" s="73"/>
      <c r="W68" s="73"/>
      <c r="X68" s="73"/>
      <c r="Y68" s="77"/>
      <c r="Z68" s="116" t="s">
        <v>8438</v>
      </c>
      <c r="AA68" s="116"/>
      <c r="AB68" s="116"/>
      <c r="AC68" s="116"/>
      <c r="AD68" s="116"/>
      <c r="AE68" s="116"/>
      <c r="AF68" s="116"/>
      <c r="AG68" s="116"/>
      <c r="AH68" s="116"/>
      <c r="AI68" s="116"/>
      <c r="AJ68" s="116"/>
      <c r="AK68" s="116"/>
      <c r="AL68" s="116"/>
      <c r="AM68" s="116"/>
      <c r="AN68" s="116"/>
      <c r="AO68" s="116"/>
      <c r="AP68" s="116"/>
      <c r="AQ68" s="116"/>
      <c r="AR68" s="116"/>
      <c r="AS68" s="116"/>
      <c r="AT68" s="116"/>
      <c r="AZ68" s="117"/>
    </row>
    <row r="69" spans="1:52" ht="18" customHeight="1">
      <c r="A69" s="630" t="s">
        <v>8058</v>
      </c>
      <c r="B69" s="631"/>
      <c r="C69" s="632"/>
      <c r="D69" s="633" t="s">
        <v>8439</v>
      </c>
      <c r="E69" s="631"/>
      <c r="F69" s="631"/>
      <c r="G69" s="631"/>
      <c r="H69" s="631"/>
      <c r="I69" s="631"/>
      <c r="J69" s="631"/>
      <c r="K69" s="631"/>
      <c r="L69" s="631"/>
      <c r="M69" s="631"/>
      <c r="N69" s="631"/>
      <c r="O69" s="631"/>
      <c r="P69" s="632"/>
      <c r="Q69" s="634" t="s">
        <v>11055</v>
      </c>
      <c r="R69" s="635"/>
      <c r="S69" s="635"/>
      <c r="T69" s="635"/>
      <c r="U69" s="635"/>
      <c r="V69" s="635"/>
      <c r="W69" s="635"/>
      <c r="X69" s="636"/>
      <c r="Y69" s="77"/>
      <c r="Z69" s="637" t="str">
        <f>IF(ISBLANK(行政用!H30), "", 行政用!H30)</f>
        <v/>
      </c>
      <c r="AA69" s="637"/>
      <c r="AB69" s="637"/>
      <c r="AC69" s="637"/>
      <c r="AD69" s="637"/>
      <c r="AE69" s="637"/>
      <c r="AF69" s="637"/>
      <c r="AG69" s="637"/>
      <c r="AH69" s="637"/>
      <c r="AI69" s="637"/>
      <c r="AJ69" s="637"/>
      <c r="AK69" s="637"/>
      <c r="AL69" s="637"/>
      <c r="AM69" s="637"/>
      <c r="AN69" s="637"/>
      <c r="AO69" s="637"/>
      <c r="AP69" s="637"/>
      <c r="AQ69" s="637"/>
      <c r="AR69" s="637"/>
      <c r="AS69" s="637"/>
      <c r="AT69" s="637"/>
    </row>
    <row r="70" spans="1:52" ht="19.5" customHeight="1">
      <c r="A70" s="37" t="str">
        <f>IF(入力フォーム!H191="有","☑","□")</f>
        <v>□</v>
      </c>
      <c r="B70" s="118" t="s">
        <v>8086</v>
      </c>
      <c r="C70" s="119"/>
      <c r="D70" s="638" t="str">
        <f>IF(ISBLANK(入力フォーム!H192), "", 入力フォーム!H192) &amp; IF(ISBLANK(入力フォーム!H193), "", CHAR(10) &amp; 入力フォーム!H193)  &amp; IF(ISBLANK(入力フォーム!H194), "", CHAR(10) &amp; 入力フォーム!H194)</f>
        <v/>
      </c>
      <c r="E70" s="639"/>
      <c r="F70" s="639"/>
      <c r="G70" s="639"/>
      <c r="H70" s="639"/>
      <c r="I70" s="639"/>
      <c r="J70" s="639"/>
      <c r="K70" s="639"/>
      <c r="L70" s="639"/>
      <c r="M70" s="639"/>
      <c r="N70" s="639"/>
      <c r="O70" s="639"/>
      <c r="P70" s="640"/>
      <c r="Q70" s="36" t="str">
        <f>IF(入力フォーム!H195="有","☑","□")</f>
        <v>□</v>
      </c>
      <c r="R70" s="645" t="s">
        <v>8440</v>
      </c>
      <c r="S70" s="645"/>
      <c r="T70" s="645"/>
      <c r="U70" s="39" t="str">
        <f>IF(入力フォーム!H195="無","☑","□")</f>
        <v>□</v>
      </c>
      <c r="V70" s="645" t="s">
        <v>8441</v>
      </c>
      <c r="W70" s="645"/>
      <c r="X70" s="646"/>
      <c r="Y70" s="77"/>
      <c r="Z70" s="637"/>
      <c r="AA70" s="637"/>
      <c r="AB70" s="637"/>
      <c r="AC70" s="637"/>
      <c r="AD70" s="637"/>
      <c r="AE70" s="637"/>
      <c r="AF70" s="637"/>
      <c r="AG70" s="637"/>
      <c r="AH70" s="637"/>
      <c r="AI70" s="637"/>
      <c r="AJ70" s="637"/>
      <c r="AK70" s="637"/>
      <c r="AL70" s="637"/>
      <c r="AM70" s="637"/>
      <c r="AN70" s="637"/>
      <c r="AO70" s="637"/>
      <c r="AP70" s="637"/>
      <c r="AQ70" s="637"/>
      <c r="AR70" s="637"/>
      <c r="AS70" s="637"/>
      <c r="AT70" s="637"/>
    </row>
    <row r="71" spans="1:52" ht="19.5" customHeight="1">
      <c r="A71" s="647" t="str">
        <f>IF(入力フォーム!H191="無","☑","□")</f>
        <v>□</v>
      </c>
      <c r="B71" s="649" t="s">
        <v>8512</v>
      </c>
      <c r="C71" s="120"/>
      <c r="D71" s="641"/>
      <c r="E71" s="641"/>
      <c r="F71" s="641"/>
      <c r="G71" s="641"/>
      <c r="H71" s="641"/>
      <c r="I71" s="641"/>
      <c r="J71" s="641"/>
      <c r="K71" s="641"/>
      <c r="L71" s="641"/>
      <c r="M71" s="641"/>
      <c r="N71" s="641"/>
      <c r="O71" s="641"/>
      <c r="P71" s="642"/>
      <c r="Q71" s="651" t="s">
        <v>8442</v>
      </c>
      <c r="R71" s="652"/>
      <c r="S71" s="652"/>
      <c r="T71" s="652"/>
      <c r="U71" s="653"/>
      <c r="V71" s="653"/>
      <c r="W71" s="653"/>
      <c r="X71" s="121"/>
      <c r="Y71" s="77"/>
      <c r="Z71" s="637"/>
      <c r="AA71" s="637"/>
      <c r="AB71" s="637"/>
      <c r="AC71" s="637"/>
      <c r="AD71" s="637"/>
      <c r="AE71" s="637"/>
      <c r="AF71" s="637"/>
      <c r="AG71" s="637"/>
      <c r="AH71" s="637"/>
      <c r="AI71" s="637"/>
      <c r="AJ71" s="637"/>
      <c r="AK71" s="637"/>
      <c r="AL71" s="637"/>
      <c r="AM71" s="637"/>
      <c r="AN71" s="637"/>
      <c r="AO71" s="637"/>
      <c r="AP71" s="637"/>
      <c r="AQ71" s="637"/>
      <c r="AR71" s="637"/>
      <c r="AS71" s="637"/>
      <c r="AT71" s="637"/>
    </row>
    <row r="72" spans="1:52" ht="19.5" customHeight="1" thickBot="1">
      <c r="A72" s="648"/>
      <c r="B72" s="650"/>
      <c r="C72" s="122"/>
      <c r="D72" s="643"/>
      <c r="E72" s="643"/>
      <c r="F72" s="643"/>
      <c r="G72" s="643"/>
      <c r="H72" s="643"/>
      <c r="I72" s="643"/>
      <c r="J72" s="643"/>
      <c r="K72" s="643"/>
      <c r="L72" s="643"/>
      <c r="M72" s="643"/>
      <c r="N72" s="643"/>
      <c r="O72" s="643"/>
      <c r="P72" s="644"/>
      <c r="Q72" s="123" t="s">
        <v>8098</v>
      </c>
      <c r="R72" s="654" t="str">
        <f>IF(ISBLANK(入力フォーム!H196), "", 入力フォーム!H196)</f>
        <v/>
      </c>
      <c r="S72" s="654"/>
      <c r="T72" s="654"/>
      <c r="U72" s="654"/>
      <c r="V72" s="654"/>
      <c r="W72" s="654"/>
      <c r="X72" s="97" t="s">
        <v>8097</v>
      </c>
      <c r="Y72" s="77"/>
      <c r="Z72" s="637"/>
      <c r="AA72" s="637"/>
      <c r="AB72" s="637"/>
      <c r="AC72" s="637"/>
      <c r="AD72" s="637"/>
      <c r="AE72" s="637"/>
      <c r="AF72" s="637"/>
      <c r="AG72" s="637"/>
      <c r="AH72" s="637"/>
      <c r="AI72" s="637"/>
      <c r="AJ72" s="637"/>
      <c r="AK72" s="637"/>
      <c r="AL72" s="637"/>
      <c r="AM72" s="637"/>
      <c r="AN72" s="637"/>
      <c r="AO72" s="637"/>
      <c r="AP72" s="637"/>
      <c r="AQ72" s="637"/>
      <c r="AR72" s="637"/>
      <c r="AS72" s="637"/>
      <c r="AT72" s="637"/>
    </row>
    <row r="73" spans="1:52" ht="18" customHeight="1">
      <c r="A73" s="655" t="s">
        <v>8443</v>
      </c>
      <c r="B73" s="656"/>
      <c r="C73" s="656"/>
      <c r="D73" s="656"/>
      <c r="E73" s="656"/>
      <c r="F73" s="656"/>
      <c r="G73" s="656"/>
      <c r="H73" s="656"/>
      <c r="I73" s="656"/>
      <c r="J73" s="656"/>
      <c r="K73" s="656"/>
      <c r="L73" s="656"/>
      <c r="M73" s="656"/>
      <c r="N73" s="656"/>
      <c r="O73" s="656"/>
      <c r="P73" s="657"/>
      <c r="Q73" s="658" t="s">
        <v>8444</v>
      </c>
      <c r="R73" s="659"/>
      <c r="S73" s="659"/>
      <c r="T73" s="659"/>
      <c r="U73" s="659"/>
      <c r="V73" s="659"/>
      <c r="W73" s="659"/>
      <c r="X73" s="660"/>
      <c r="Y73" s="77"/>
      <c r="Z73" s="637"/>
      <c r="AA73" s="637"/>
      <c r="AB73" s="637"/>
      <c r="AC73" s="637"/>
      <c r="AD73" s="637"/>
      <c r="AE73" s="637"/>
      <c r="AF73" s="637"/>
      <c r="AG73" s="637"/>
      <c r="AH73" s="637"/>
      <c r="AI73" s="637"/>
      <c r="AJ73" s="637"/>
      <c r="AK73" s="637"/>
      <c r="AL73" s="637"/>
      <c r="AM73" s="637"/>
      <c r="AN73" s="637"/>
      <c r="AO73" s="637"/>
      <c r="AP73" s="637"/>
      <c r="AQ73" s="637"/>
      <c r="AR73" s="637"/>
      <c r="AS73" s="637"/>
      <c r="AT73" s="637"/>
    </row>
    <row r="74" spans="1:52" ht="18" customHeight="1">
      <c r="A74" s="140" t="str">
        <f>IF(入力フォーム!H198="有","☑","□")</f>
        <v>□</v>
      </c>
      <c r="B74" s="661" t="s">
        <v>8103</v>
      </c>
      <c r="C74" s="661"/>
      <c r="D74" s="661"/>
      <c r="E74" s="139" t="str">
        <f>IF(入力フォーム!H199="有","☑","□")</f>
        <v>□</v>
      </c>
      <c r="F74" s="661" t="s">
        <v>8101</v>
      </c>
      <c r="G74" s="661"/>
      <c r="H74" s="661"/>
      <c r="I74" s="139" t="str">
        <f>IF(入力フォーム!H200="有","☑","□")</f>
        <v>□</v>
      </c>
      <c r="J74" s="661" t="s">
        <v>8393</v>
      </c>
      <c r="K74" s="661"/>
      <c r="L74" s="661"/>
      <c r="M74" s="661"/>
      <c r="N74" s="75"/>
      <c r="O74" s="75"/>
      <c r="P74" s="124"/>
      <c r="Q74" s="662" t="str">
        <f>IF(ISBLANK(入力フォーム!H203), "", 入力フォーム!H203)</f>
        <v/>
      </c>
      <c r="R74" s="663"/>
      <c r="S74" s="663"/>
      <c r="T74" s="663"/>
      <c r="U74" s="663"/>
      <c r="V74" s="663"/>
      <c r="W74" s="663"/>
      <c r="X74" s="666" t="s">
        <v>8445</v>
      </c>
      <c r="Y74" s="77"/>
      <c r="Z74" s="637"/>
      <c r="AA74" s="637"/>
      <c r="AB74" s="637"/>
      <c r="AC74" s="637"/>
      <c r="AD74" s="637"/>
      <c r="AE74" s="637"/>
      <c r="AF74" s="637"/>
      <c r="AG74" s="637"/>
      <c r="AH74" s="637"/>
      <c r="AI74" s="637"/>
      <c r="AJ74" s="637"/>
      <c r="AK74" s="637"/>
      <c r="AL74" s="637"/>
      <c r="AM74" s="637"/>
      <c r="AN74" s="637"/>
      <c r="AO74" s="637"/>
      <c r="AP74" s="637"/>
      <c r="AQ74" s="637"/>
      <c r="AR74" s="637"/>
      <c r="AS74" s="637"/>
      <c r="AT74" s="637"/>
    </row>
    <row r="75" spans="1:52" ht="18" customHeight="1" thickBot="1">
      <c r="A75" s="141" t="str">
        <f>IF(入力フォーム!H197="無","☑","□")</f>
        <v>□</v>
      </c>
      <c r="B75" s="668" t="s">
        <v>8446</v>
      </c>
      <c r="C75" s="668"/>
      <c r="D75" s="668"/>
      <c r="E75" s="668"/>
      <c r="F75" s="142" t="str">
        <f>IF(入力フォーム!H201="有","☑","□")</f>
        <v>□</v>
      </c>
      <c r="G75" s="669" t="s">
        <v>8100</v>
      </c>
      <c r="H75" s="669"/>
      <c r="I75" s="670" t="str">
        <f>IF(ISBLANK(入力フォーム!H202), "",  "(" &amp; 入力フォーム!H202 &amp; ")")</f>
        <v/>
      </c>
      <c r="J75" s="670"/>
      <c r="K75" s="670"/>
      <c r="L75" s="670"/>
      <c r="M75" s="670"/>
      <c r="N75" s="670"/>
      <c r="O75" s="670"/>
      <c r="P75" s="671"/>
      <c r="Q75" s="664"/>
      <c r="R75" s="665"/>
      <c r="S75" s="665"/>
      <c r="T75" s="665"/>
      <c r="U75" s="665"/>
      <c r="V75" s="665"/>
      <c r="W75" s="665"/>
      <c r="X75" s="667"/>
      <c r="Y75" s="77"/>
      <c r="Z75" s="637"/>
      <c r="AA75" s="637"/>
      <c r="AB75" s="637"/>
      <c r="AC75" s="637"/>
      <c r="AD75" s="637"/>
      <c r="AE75" s="637"/>
      <c r="AF75" s="637"/>
      <c r="AG75" s="637"/>
      <c r="AH75" s="637"/>
      <c r="AI75" s="637"/>
      <c r="AJ75" s="637"/>
      <c r="AK75" s="637"/>
      <c r="AL75" s="637"/>
      <c r="AM75" s="637"/>
      <c r="AN75" s="637"/>
      <c r="AO75" s="637"/>
      <c r="AP75" s="637"/>
      <c r="AQ75" s="637"/>
      <c r="AR75" s="637"/>
      <c r="AS75" s="637"/>
      <c r="AT75" s="637"/>
    </row>
    <row r="76" spans="1:52" ht="3.9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7"/>
      <c r="Z76" s="637"/>
      <c r="AA76" s="637"/>
      <c r="AB76" s="637"/>
      <c r="AC76" s="637"/>
      <c r="AD76" s="637"/>
      <c r="AE76" s="637"/>
      <c r="AF76" s="637"/>
      <c r="AG76" s="637"/>
      <c r="AH76" s="637"/>
      <c r="AI76" s="637"/>
      <c r="AJ76" s="637"/>
      <c r="AK76" s="637"/>
      <c r="AL76" s="637"/>
      <c r="AM76" s="637"/>
      <c r="AN76" s="637"/>
      <c r="AO76" s="637"/>
      <c r="AP76" s="637"/>
      <c r="AQ76" s="637"/>
      <c r="AR76" s="637"/>
      <c r="AS76" s="637"/>
      <c r="AT76" s="637"/>
    </row>
    <row r="77" spans="1:52" ht="3" hidden="1" customHeight="1">
      <c r="A77" s="73"/>
      <c r="B77" s="83"/>
      <c r="C77" s="83"/>
      <c r="D77" s="83"/>
      <c r="E77" s="83"/>
      <c r="F77" s="83"/>
      <c r="G77" s="83"/>
      <c r="H77" s="83"/>
      <c r="I77" s="83"/>
      <c r="J77" s="83"/>
      <c r="K77" s="83"/>
      <c r="L77" s="83"/>
      <c r="M77" s="83"/>
      <c r="N77" s="83"/>
      <c r="O77" s="83"/>
      <c r="P77" s="83"/>
      <c r="Q77" s="83"/>
      <c r="R77" s="83"/>
      <c r="S77" s="83"/>
      <c r="T77" s="83"/>
      <c r="U77" s="83"/>
      <c r="V77" s="83"/>
      <c r="W77" s="83"/>
      <c r="X77" s="83"/>
      <c r="Y77" s="77"/>
      <c r="Z77" s="637"/>
      <c r="AA77" s="637"/>
      <c r="AB77" s="637"/>
      <c r="AC77" s="637"/>
      <c r="AD77" s="637"/>
      <c r="AE77" s="637"/>
      <c r="AF77" s="637"/>
      <c r="AG77" s="637"/>
      <c r="AH77" s="637"/>
      <c r="AI77" s="637"/>
      <c r="AJ77" s="637"/>
      <c r="AK77" s="637"/>
      <c r="AL77" s="637"/>
      <c r="AM77" s="637"/>
      <c r="AN77" s="637"/>
      <c r="AO77" s="637"/>
      <c r="AP77" s="637"/>
      <c r="AQ77" s="637"/>
      <c r="AR77" s="637"/>
      <c r="AS77" s="637"/>
      <c r="AT77" s="637"/>
    </row>
    <row r="78" spans="1:52" ht="18" customHeight="1" thickBot="1">
      <c r="A78" s="620" t="s">
        <v>8449</v>
      </c>
      <c r="B78" s="620"/>
      <c r="C78" s="620"/>
      <c r="D78" s="620"/>
      <c r="E78" s="620"/>
      <c r="F78" s="620"/>
      <c r="G78" s="620"/>
      <c r="H78" s="620"/>
      <c r="I78" s="620"/>
      <c r="J78" s="620"/>
      <c r="K78" s="620"/>
      <c r="L78" s="620"/>
      <c r="M78" s="620"/>
      <c r="N78" s="620"/>
      <c r="O78" s="620"/>
      <c r="P78" s="620"/>
      <c r="Q78" s="620"/>
      <c r="R78" s="620"/>
      <c r="S78" s="620"/>
      <c r="T78" s="620"/>
      <c r="U78" s="620"/>
      <c r="V78" s="620"/>
      <c r="W78" s="620"/>
      <c r="X78" s="125"/>
      <c r="Y78" s="77"/>
      <c r="Z78" s="637"/>
      <c r="AA78" s="637"/>
      <c r="AB78" s="637"/>
      <c r="AC78" s="637"/>
      <c r="AD78" s="637"/>
      <c r="AE78" s="637"/>
      <c r="AF78" s="637"/>
      <c r="AG78" s="637"/>
      <c r="AH78" s="637"/>
      <c r="AI78" s="637"/>
      <c r="AJ78" s="637"/>
      <c r="AK78" s="637"/>
      <c r="AL78" s="637"/>
      <c r="AM78" s="637"/>
      <c r="AN78" s="637"/>
      <c r="AO78" s="637"/>
      <c r="AP78" s="637"/>
      <c r="AQ78" s="637"/>
      <c r="AR78" s="637"/>
      <c r="AS78" s="637"/>
      <c r="AT78" s="637"/>
    </row>
    <row r="79" spans="1:52" ht="22.5" customHeight="1">
      <c r="A79" s="621" t="str">
        <f>IF(ISBLANK(入力フォーム!H207), "", 入力フォーム!H207)</f>
        <v/>
      </c>
      <c r="B79" s="622"/>
      <c r="C79" s="622"/>
      <c r="D79" s="622"/>
      <c r="E79" s="622"/>
      <c r="F79" s="622"/>
      <c r="G79" s="622"/>
      <c r="H79" s="622"/>
      <c r="I79" s="622"/>
      <c r="J79" s="622"/>
      <c r="K79" s="622"/>
      <c r="L79" s="622"/>
      <c r="M79" s="622"/>
      <c r="N79" s="622"/>
      <c r="O79" s="622"/>
      <c r="P79" s="622"/>
      <c r="Q79" s="622"/>
      <c r="R79" s="622"/>
      <c r="S79" s="622"/>
      <c r="T79" s="622"/>
      <c r="U79" s="622"/>
      <c r="V79" s="622"/>
      <c r="W79" s="622"/>
      <c r="X79" s="623"/>
      <c r="Y79" s="77"/>
      <c r="Z79" s="637"/>
      <c r="AA79" s="637"/>
      <c r="AB79" s="637"/>
      <c r="AC79" s="637"/>
      <c r="AD79" s="637"/>
      <c r="AE79" s="637"/>
      <c r="AF79" s="637"/>
      <c r="AG79" s="637"/>
      <c r="AH79" s="637"/>
      <c r="AI79" s="637"/>
      <c r="AJ79" s="637"/>
      <c r="AK79" s="637"/>
      <c r="AL79" s="637"/>
      <c r="AM79" s="637"/>
      <c r="AN79" s="637"/>
      <c r="AO79" s="637"/>
      <c r="AP79" s="637"/>
      <c r="AQ79" s="637"/>
      <c r="AR79" s="637"/>
      <c r="AS79" s="637"/>
      <c r="AT79" s="637"/>
    </row>
    <row r="80" spans="1:52" ht="22.5" customHeight="1">
      <c r="A80" s="624"/>
      <c r="B80" s="625"/>
      <c r="C80" s="625"/>
      <c r="D80" s="625"/>
      <c r="E80" s="625"/>
      <c r="F80" s="625"/>
      <c r="G80" s="625"/>
      <c r="H80" s="625"/>
      <c r="I80" s="625"/>
      <c r="J80" s="625"/>
      <c r="K80" s="625"/>
      <c r="L80" s="625"/>
      <c r="M80" s="625"/>
      <c r="N80" s="625"/>
      <c r="O80" s="625"/>
      <c r="P80" s="625"/>
      <c r="Q80" s="625"/>
      <c r="R80" s="625"/>
      <c r="S80" s="625"/>
      <c r="T80" s="625"/>
      <c r="U80" s="625"/>
      <c r="V80" s="625"/>
      <c r="W80" s="625"/>
      <c r="X80" s="626"/>
      <c r="Y80" s="77"/>
      <c r="Z80" s="637"/>
      <c r="AA80" s="637"/>
      <c r="AB80" s="637"/>
      <c r="AC80" s="637"/>
      <c r="AD80" s="637"/>
      <c r="AE80" s="637"/>
      <c r="AF80" s="637"/>
      <c r="AG80" s="637"/>
      <c r="AH80" s="637"/>
      <c r="AI80" s="637"/>
      <c r="AJ80" s="637"/>
      <c r="AK80" s="637"/>
      <c r="AL80" s="637"/>
      <c r="AM80" s="637"/>
      <c r="AN80" s="637"/>
      <c r="AO80" s="637"/>
      <c r="AP80" s="637"/>
      <c r="AQ80" s="637"/>
      <c r="AR80" s="637"/>
      <c r="AS80" s="637"/>
      <c r="AT80" s="637"/>
    </row>
    <row r="81" spans="1:50" ht="22.5" customHeight="1">
      <c r="A81" s="624"/>
      <c r="B81" s="625"/>
      <c r="C81" s="625"/>
      <c r="D81" s="625"/>
      <c r="E81" s="625"/>
      <c r="F81" s="625"/>
      <c r="G81" s="625"/>
      <c r="H81" s="625"/>
      <c r="I81" s="625"/>
      <c r="J81" s="625"/>
      <c r="K81" s="625"/>
      <c r="L81" s="625"/>
      <c r="M81" s="625"/>
      <c r="N81" s="625"/>
      <c r="O81" s="625"/>
      <c r="P81" s="625"/>
      <c r="Q81" s="625"/>
      <c r="R81" s="625"/>
      <c r="S81" s="625"/>
      <c r="T81" s="625"/>
      <c r="U81" s="625"/>
      <c r="V81" s="625"/>
      <c r="W81" s="625"/>
      <c r="X81" s="626"/>
      <c r="Y81" s="77"/>
      <c r="Z81" s="637"/>
      <c r="AA81" s="637"/>
      <c r="AB81" s="637"/>
      <c r="AC81" s="637"/>
      <c r="AD81" s="637"/>
      <c r="AE81" s="637"/>
      <c r="AF81" s="637"/>
      <c r="AG81" s="637"/>
      <c r="AH81" s="637"/>
      <c r="AI81" s="637"/>
      <c r="AJ81" s="637"/>
      <c r="AK81" s="637"/>
      <c r="AL81" s="637"/>
      <c r="AM81" s="637"/>
      <c r="AN81" s="637"/>
      <c r="AO81" s="637"/>
      <c r="AP81" s="637"/>
      <c r="AQ81" s="637"/>
      <c r="AR81" s="637"/>
      <c r="AS81" s="637"/>
      <c r="AT81" s="637"/>
      <c r="AX81" s="77"/>
    </row>
    <row r="82" spans="1:50" ht="22.5" customHeight="1">
      <c r="A82" s="624"/>
      <c r="B82" s="625"/>
      <c r="C82" s="625"/>
      <c r="D82" s="625"/>
      <c r="E82" s="625"/>
      <c r="F82" s="625"/>
      <c r="G82" s="625"/>
      <c r="H82" s="625"/>
      <c r="I82" s="625"/>
      <c r="J82" s="625"/>
      <c r="K82" s="625"/>
      <c r="L82" s="625"/>
      <c r="M82" s="625"/>
      <c r="N82" s="625"/>
      <c r="O82" s="625"/>
      <c r="P82" s="625"/>
      <c r="Q82" s="625"/>
      <c r="R82" s="625"/>
      <c r="S82" s="625"/>
      <c r="T82" s="625"/>
      <c r="U82" s="625"/>
      <c r="V82" s="625"/>
      <c r="W82" s="625"/>
      <c r="X82" s="626"/>
      <c r="Y82" s="77"/>
      <c r="Z82" s="637"/>
      <c r="AA82" s="637"/>
      <c r="AB82" s="637"/>
      <c r="AC82" s="637"/>
      <c r="AD82" s="637"/>
      <c r="AE82" s="637"/>
      <c r="AF82" s="637"/>
      <c r="AG82" s="637"/>
      <c r="AH82" s="637"/>
      <c r="AI82" s="637"/>
      <c r="AJ82" s="637"/>
      <c r="AK82" s="637"/>
      <c r="AL82" s="637"/>
      <c r="AM82" s="637"/>
      <c r="AN82" s="637"/>
      <c r="AO82" s="637"/>
      <c r="AP82" s="637"/>
      <c r="AQ82" s="637"/>
      <c r="AR82" s="637"/>
      <c r="AS82" s="637"/>
      <c r="AT82" s="637"/>
    </row>
    <row r="83" spans="1:50" ht="22.5" customHeight="1" thickBot="1">
      <c r="A83" s="627"/>
      <c r="B83" s="628"/>
      <c r="C83" s="628"/>
      <c r="D83" s="628"/>
      <c r="E83" s="628"/>
      <c r="F83" s="628"/>
      <c r="G83" s="628"/>
      <c r="H83" s="628"/>
      <c r="I83" s="628"/>
      <c r="J83" s="628"/>
      <c r="K83" s="628"/>
      <c r="L83" s="628"/>
      <c r="M83" s="628"/>
      <c r="N83" s="628"/>
      <c r="O83" s="628"/>
      <c r="P83" s="628"/>
      <c r="Q83" s="628"/>
      <c r="R83" s="628"/>
      <c r="S83" s="628"/>
      <c r="T83" s="628"/>
      <c r="U83" s="628"/>
      <c r="V83" s="628"/>
      <c r="W83" s="628"/>
      <c r="X83" s="629"/>
      <c r="Y83" s="77"/>
      <c r="Z83" s="637"/>
      <c r="AA83" s="637"/>
      <c r="AB83" s="637"/>
      <c r="AC83" s="637"/>
      <c r="AD83" s="637"/>
      <c r="AE83" s="637"/>
      <c r="AF83" s="637"/>
      <c r="AG83" s="637"/>
      <c r="AH83" s="637"/>
      <c r="AI83" s="637"/>
      <c r="AJ83" s="637"/>
      <c r="AK83" s="637"/>
      <c r="AL83" s="637"/>
      <c r="AM83" s="637"/>
      <c r="AN83" s="637"/>
      <c r="AO83" s="637"/>
      <c r="AP83" s="637"/>
      <c r="AQ83" s="637"/>
      <c r="AR83" s="637"/>
      <c r="AS83" s="637"/>
      <c r="AT83" s="637"/>
    </row>
    <row r="84" spans="1:50" ht="7.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row>
    <row r="85" spans="1:50" ht="13.5" hidden="1"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row>
    <row r="86" spans="1:50" ht="13.5" hidden="1"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row>
    <row r="87" spans="1:50" ht="17.45" hidden="1" customHeight="1"/>
    <row r="88" spans="1:50" ht="17.45" hidden="1" customHeight="1"/>
    <row r="89" spans="1:50" ht="17.45" hidden="1" customHeight="1"/>
    <row r="90" spans="1:50" ht="17.45" hidden="1" customHeight="1"/>
    <row r="91" spans="1:50" ht="17.45" hidden="1" customHeight="1"/>
    <row r="92" spans="1:50" ht="17.45" hidden="1" customHeight="1">
      <c r="Z92" s="77"/>
      <c r="AA92" s="77"/>
      <c r="AB92" s="77"/>
      <c r="AC92" s="77"/>
      <c r="AD92" s="77"/>
      <c r="AE92" s="77"/>
      <c r="AF92" s="77"/>
      <c r="AG92" s="77"/>
    </row>
    <row r="93" spans="1:50" ht="17.45" hidden="1" customHeight="1"/>
    <row r="94" spans="1:50" ht="17.45" hidden="1" customHeight="1"/>
    <row r="95" spans="1:50" ht="17.45" hidden="1" customHeight="1"/>
    <row r="96" spans="1:50"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sheetData>
  <sheetProtection algorithmName="SHA-512" hashValue="79lEiAEaJiGIaeoYuaA0LYli+uedTgyxzbScGqxCXMckuDOV6v9Ow/DRM7La6DjPqdW/BQk5qmB9Wbrpl7xB5Q==" saltValue="i4JJdsSFFkFRkDMn8TbUuQ==" spinCount="100000" sheet="1" objects="1" scenarios="1" formatCells="0"/>
  <mergeCells count="211">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Z13:AT13"/>
    <mergeCell ref="A15:G15"/>
    <mergeCell ref="Z15:AF15"/>
    <mergeCell ref="A9:E10"/>
    <mergeCell ref="F9:O10"/>
    <mergeCell ref="P9:T10"/>
    <mergeCell ref="U9:U10"/>
    <mergeCell ref="V9:X10"/>
    <mergeCell ref="S18:S19"/>
    <mergeCell ref="T18:W19"/>
    <mergeCell ref="X18:Y19"/>
    <mergeCell ref="B19:E19"/>
    <mergeCell ref="A11:Y11"/>
    <mergeCell ref="K12:N12"/>
    <mergeCell ref="P12:Q12"/>
    <mergeCell ref="S12:Y12"/>
    <mergeCell ref="A20:R22"/>
    <mergeCell ref="Z20:AT22"/>
    <mergeCell ref="A29:R30"/>
    <mergeCell ref="Z29:AT29"/>
    <mergeCell ref="Z30:AT30"/>
    <mergeCell ref="A31:D31"/>
    <mergeCell ref="E31:R31"/>
    <mergeCell ref="Z31:AT31"/>
    <mergeCell ref="A23:D23"/>
    <mergeCell ref="E23:R23"/>
    <mergeCell ref="Z23:AT23"/>
    <mergeCell ref="A28:R28"/>
    <mergeCell ref="Z28:AT28"/>
    <mergeCell ref="C26:F27"/>
    <mergeCell ref="G26:N27"/>
    <mergeCell ref="S23:Y23"/>
    <mergeCell ref="Z24:AT24"/>
    <mergeCell ref="Z25:AT25"/>
    <mergeCell ref="Z26:AT26"/>
    <mergeCell ref="Z27:AT27"/>
    <mergeCell ref="Q24:R25"/>
    <mergeCell ref="Q26:R27"/>
    <mergeCell ref="AM12:AP12"/>
    <mergeCell ref="AR12:AS12"/>
    <mergeCell ref="S13:Y14"/>
    <mergeCell ref="S15:Y15"/>
    <mergeCell ref="S16:Y17"/>
    <mergeCell ref="A16:R17"/>
    <mergeCell ref="Z16:AT17"/>
    <mergeCell ref="A24:B27"/>
    <mergeCell ref="C24:F25"/>
    <mergeCell ref="G24:N25"/>
    <mergeCell ref="S20:Y20"/>
    <mergeCell ref="S21:Y21"/>
    <mergeCell ref="S22:Y22"/>
    <mergeCell ref="P24:P25"/>
    <mergeCell ref="P26:P27"/>
    <mergeCell ref="O24:O25"/>
    <mergeCell ref="O26:O27"/>
    <mergeCell ref="H14:R14"/>
    <mergeCell ref="AK41:AO42"/>
    <mergeCell ref="AP41:AT42"/>
    <mergeCell ref="A32:D32"/>
    <mergeCell ref="E32:R32"/>
    <mergeCell ref="T32:X32"/>
    <mergeCell ref="Z32:AT32"/>
    <mergeCell ref="Z33:AT33"/>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J59:P59"/>
    <mergeCell ref="A60:B60"/>
    <mergeCell ref="AO63:AP63"/>
    <mergeCell ref="AQ63:AT63"/>
    <mergeCell ref="I58:J58"/>
    <mergeCell ref="K58:P58"/>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A78:W78"/>
    <mergeCell ref="A79:X83"/>
    <mergeCell ref="A69:C69"/>
    <mergeCell ref="D69:P69"/>
    <mergeCell ref="Q69:X69"/>
    <mergeCell ref="Z69:AT83"/>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s>
  <phoneticPr fontId="9"/>
  <pageMargins left="0.6692913385826772" right="0.19685039370078741" top="0.59055118110236227" bottom="0.19685039370078741" header="0.19685039370078741" footer="0.11811023622047245"/>
  <pageSetup paperSize="9" scale="58"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XFC11"/>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2.5" style="24" customWidth="1"/>
    <col min="3" max="3" width="3.75" style="24" customWidth="1"/>
    <col min="4" max="4" width="30" style="24" customWidth="1"/>
    <col min="5" max="6" width="8.75" style="24" customWidth="1"/>
    <col min="7" max="7" width="106.875" style="24" customWidth="1"/>
    <col min="8" max="8" width="2.5" style="24" customWidth="1"/>
    <col min="9" max="16381" width="2.5" style="24" hidden="1" customWidth="1"/>
    <col min="16382" max="16382" width="3.75" style="24" hidden="1" customWidth="1"/>
    <col min="16383" max="16383" width="2.75" style="24" hidden="1" customWidth="1"/>
    <col min="16384" max="16384" width="1.5" style="24" hidden="1" customWidth="1"/>
  </cols>
  <sheetData>
    <row r="1" spans="1:7" ht="60" customHeight="1">
      <c r="A1" s="38" t="s">
        <v>8633</v>
      </c>
      <c r="B1" s="38"/>
    </row>
    <row r="2" spans="1:7" ht="16.5" customHeight="1">
      <c r="C2" s="42"/>
      <c r="G2" s="25" t="s">
        <v>17260</v>
      </c>
    </row>
    <row r="3" spans="1:7">
      <c r="C3" s="33" t="s">
        <v>192</v>
      </c>
      <c r="D3" s="31" t="s">
        <v>8634</v>
      </c>
      <c r="E3" s="32" t="s">
        <v>8644</v>
      </c>
      <c r="F3" s="33" t="s">
        <v>8647</v>
      </c>
      <c r="G3" s="33" t="s">
        <v>8643</v>
      </c>
    </row>
    <row r="4" spans="1:7" ht="33" customHeight="1">
      <c r="C4" s="43">
        <v>1</v>
      </c>
      <c r="D4" s="44" t="s">
        <v>8642</v>
      </c>
      <c r="E4" s="45" t="str">
        <f>IF(VALUE(RIGHT(行政用!$H$18,2))&gt;47,"1部","2部")</f>
        <v>1部</v>
      </c>
      <c r="F4" s="46" t="s">
        <v>8635</v>
      </c>
      <c r="G4" s="44" t="s">
        <v>8648</v>
      </c>
    </row>
    <row r="5" spans="1:7" ht="33" customHeight="1">
      <c r="C5" s="43">
        <v>2</v>
      </c>
      <c r="D5" s="44" t="s">
        <v>8636</v>
      </c>
      <c r="E5" s="45" t="str">
        <f>IF(VALUE(RIGHT(行政用!$H$18,2))&gt;47,"1部","2部")</f>
        <v>1部</v>
      </c>
      <c r="F5" s="46" t="s">
        <v>8635</v>
      </c>
      <c r="G5" s="47" t="s">
        <v>8637</v>
      </c>
    </row>
    <row r="6" spans="1:7" ht="33" customHeight="1">
      <c r="C6" s="43">
        <v>3</v>
      </c>
      <c r="D6" s="44" t="s">
        <v>8638</v>
      </c>
      <c r="E6" s="45" t="str">
        <f>IF(VALUE(RIGHT(行政用!$H$18,2))&gt;47,"1部","2部")</f>
        <v>1部</v>
      </c>
      <c r="F6" s="46" t="s">
        <v>8635</v>
      </c>
      <c r="G6" s="47" t="s">
        <v>8639</v>
      </c>
    </row>
    <row r="7" spans="1:7" ht="33" customHeight="1">
      <c r="C7" s="43">
        <v>4</v>
      </c>
      <c r="D7" s="44" t="s">
        <v>8640</v>
      </c>
      <c r="E7" s="45" t="str">
        <f>IF(VALUE(RIGHT(行政用!$H$18,2))&gt;47,"1部","2部")</f>
        <v>1部</v>
      </c>
      <c r="F7" s="46" t="s">
        <v>8635</v>
      </c>
      <c r="G7" s="47" t="s">
        <v>8641</v>
      </c>
    </row>
    <row r="8" spans="1:7" ht="33" customHeight="1">
      <c r="C8" s="43">
        <v>5</v>
      </c>
      <c r="D8" s="47" t="s">
        <v>8645</v>
      </c>
      <c r="E8" s="45" t="str">
        <f>IF(VALUE(RIGHT(行政用!$H$18,2))&gt;47,"1部","2部")</f>
        <v>1部</v>
      </c>
      <c r="F8" s="48" t="s">
        <v>8665</v>
      </c>
      <c r="G8" s="47" t="s">
        <v>8646</v>
      </c>
    </row>
    <row r="9" spans="1:7" ht="33" customHeight="1">
      <c r="C9" s="467">
        <v>6</v>
      </c>
      <c r="D9" s="468" t="s">
        <v>17239</v>
      </c>
      <c r="E9" s="45" t="str">
        <f>IF(VALUE(RIGHT(行政用!$H$18,2))&gt;47,"1部","2部")</f>
        <v>1部</v>
      </c>
      <c r="F9" s="48" t="str">
        <f>IF(入力フォーム!H44="有", "必須", "不要")</f>
        <v>不要</v>
      </c>
      <c r="G9" s="47" t="s">
        <v>17240</v>
      </c>
    </row>
    <row r="10" spans="1:7" ht="33" customHeight="1">
      <c r="C10" s="43">
        <v>7</v>
      </c>
      <c r="D10" s="44" t="s">
        <v>8664</v>
      </c>
      <c r="E10" s="45" t="str">
        <f>IF(VALUE(RIGHT(行政用!$H$18,2))&gt;47,"1部","2部")</f>
        <v>1部</v>
      </c>
      <c r="F10" s="49" t="str">
        <f>IF(OR(入力フォーム!H164&gt;0, 入力フォーム!H74="現況地目や共有持分割合等の単位にまとめて届出"), "必須", "不要")</f>
        <v>不要</v>
      </c>
      <c r="G10" s="47" t="s">
        <v>8740</v>
      </c>
    </row>
    <row r="11" spans="1:7" ht="33" customHeight="1">
      <c r="C11" s="43">
        <v>8</v>
      </c>
      <c r="D11" s="44" t="s">
        <v>8669</v>
      </c>
      <c r="E11" s="45" t="str">
        <f>IF(VALUE(RIGHT(行政用!$H$18,2))&gt;47,"1部","2部")</f>
        <v>1部</v>
      </c>
      <c r="F11" s="49" t="str">
        <f>IF(入力フォーム!H15="国外","必須","不要")</f>
        <v>不要</v>
      </c>
      <c r="G11" s="47" t="s">
        <v>8670</v>
      </c>
    </row>
  </sheetData>
  <sheetProtection algorithmName="SHA-512" hashValue="oEgRHa9gVNXKGTki222P88ixApjJXehAOk0HWNRFnWHSX5nbDjChi9bJ3Vh5GWbUaMHvNpU8EKXCN7wqJiGD2Q==" saltValue="PueU2+doNQ67iwwlUwIU6g==" spinCount="100000" sheet="1" objects="1" scenarios="1"/>
  <phoneticPr fontId="9"/>
  <conditionalFormatting sqref="F10">
    <cfRule type="expression" dxfId="19" priority="2">
      <formula>$F$10="必須"</formula>
    </cfRule>
  </conditionalFormatting>
  <conditionalFormatting sqref="F11">
    <cfRule type="expression" dxfId="18" priority="1">
      <formula>$F$11="必須"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1" sqref="H51"/>
    </sheetView>
  </sheetViews>
  <sheetFormatPr defaultColWidth="0" defaultRowHeight="18.75" zeroHeight="1"/>
  <cols>
    <col min="1" max="2" width="2.5" style="25" customWidth="1"/>
    <col min="3" max="3" width="3.75" style="25" customWidth="1"/>
    <col min="4" max="5" width="7.5" style="25" customWidth="1"/>
    <col min="6" max="6" width="23.75" style="25" customWidth="1"/>
    <col min="7" max="7" width="12.5" style="25" customWidth="1"/>
    <col min="8" max="8" width="37.5" style="24" customWidth="1"/>
    <col min="9" max="9" width="15" style="144" customWidth="1"/>
    <col min="10" max="10" width="50" style="25" customWidth="1"/>
    <col min="11" max="11" width="2.5" style="25" customWidth="1"/>
    <col min="12" max="16384" width="3.125" style="25" hidden="1"/>
  </cols>
  <sheetData>
    <row r="1" spans="1:12" ht="60" customHeight="1">
      <c r="A1" s="1011" t="s">
        <v>9006</v>
      </c>
      <c r="B1" s="1012"/>
      <c r="C1" s="1012"/>
      <c r="D1" s="1012"/>
      <c r="E1" s="1012"/>
      <c r="F1" s="1012"/>
    </row>
    <row r="2" spans="1:12" ht="16.5" customHeight="1"/>
    <row r="3" spans="1:12" s="181" customFormat="1" ht="18" customHeight="1">
      <c r="B3" s="28" t="s">
        <v>8746</v>
      </c>
      <c r="C3" s="238"/>
      <c r="D3" s="238"/>
      <c r="E3" s="238"/>
      <c r="H3" s="239"/>
      <c r="I3" s="239"/>
      <c r="J3" s="240"/>
      <c r="L3" s="239"/>
    </row>
    <row r="4" spans="1:12" s="181" customFormat="1" ht="18" customHeight="1">
      <c r="C4" s="241" t="s">
        <v>8977</v>
      </c>
      <c r="E4" s="238"/>
      <c r="H4" s="239"/>
      <c r="I4" s="239"/>
      <c r="J4" s="240"/>
      <c r="L4" s="239"/>
    </row>
    <row r="5" spans="1:12" s="181" customFormat="1" ht="18" customHeight="1">
      <c r="C5" s="241"/>
      <c r="D5" s="242" t="s">
        <v>8975</v>
      </c>
      <c r="E5" s="238"/>
      <c r="H5" s="239"/>
      <c r="I5" s="239"/>
      <c r="J5" s="240"/>
      <c r="L5" s="239"/>
    </row>
    <row r="6" spans="1:12" s="181" customFormat="1" ht="18" customHeight="1">
      <c r="C6" s="241"/>
      <c r="D6" s="146" t="s">
        <v>8967</v>
      </c>
      <c r="E6" s="238"/>
      <c r="H6" s="239"/>
      <c r="I6" s="239"/>
      <c r="J6" s="240"/>
      <c r="L6" s="239"/>
    </row>
    <row r="7" spans="1:12" s="181" customFormat="1" ht="18" customHeight="1">
      <c r="C7" s="241"/>
      <c r="D7" s="146" t="s">
        <v>9017</v>
      </c>
      <c r="E7" s="238"/>
      <c r="H7" s="239"/>
      <c r="I7" s="239"/>
      <c r="J7" s="240"/>
      <c r="L7" s="239"/>
    </row>
    <row r="8" spans="1:12" s="181" customFormat="1" ht="18" customHeight="1">
      <c r="C8" s="241"/>
      <c r="D8" s="146" t="s">
        <v>8968</v>
      </c>
      <c r="E8" s="238"/>
      <c r="H8" s="239"/>
      <c r="I8" s="239"/>
      <c r="J8" s="240"/>
      <c r="L8" s="239"/>
    </row>
    <row r="9" spans="1:12" s="181" customFormat="1" ht="18" customHeight="1">
      <c r="C9" s="241"/>
      <c r="D9" s="146" t="s">
        <v>8969</v>
      </c>
      <c r="E9" s="238"/>
      <c r="H9" s="239"/>
      <c r="I9" s="239"/>
      <c r="J9" s="240"/>
      <c r="L9" s="239"/>
    </row>
    <row r="10" spans="1:12" s="181" customFormat="1" ht="18" customHeight="1">
      <c r="C10" s="241"/>
      <c r="D10" s="146" t="s">
        <v>8970</v>
      </c>
      <c r="E10" s="238"/>
      <c r="H10" s="239"/>
      <c r="I10" s="239"/>
      <c r="J10" s="240"/>
      <c r="L10" s="239"/>
    </row>
    <row r="11" spans="1:12" s="181" customFormat="1" ht="18" customHeight="1">
      <c r="C11" s="241"/>
      <c r="D11" s="146" t="s">
        <v>8971</v>
      </c>
      <c r="E11" s="238"/>
      <c r="H11" s="239"/>
      <c r="I11" s="239"/>
      <c r="J11" s="240"/>
      <c r="L11" s="239"/>
    </row>
    <row r="12" spans="1:12" s="181" customFormat="1" ht="18" customHeight="1">
      <c r="C12" s="241"/>
      <c r="D12" s="242" t="s">
        <v>8976</v>
      </c>
      <c r="E12" s="238"/>
      <c r="H12" s="239"/>
      <c r="I12" s="239"/>
      <c r="J12" s="240"/>
      <c r="L12" s="239"/>
    </row>
    <row r="13" spans="1:12" s="181" customFormat="1" ht="18" customHeight="1">
      <c r="C13" s="241"/>
      <c r="D13" s="146" t="s">
        <v>8972</v>
      </c>
      <c r="E13" s="238"/>
      <c r="H13" s="239"/>
      <c r="I13" s="239"/>
      <c r="J13" s="240"/>
      <c r="L13" s="239"/>
    </row>
    <row r="14" spans="1:12" s="181" customFormat="1" ht="18" customHeight="1">
      <c r="C14" s="241"/>
      <c r="D14" s="146" t="s">
        <v>8973</v>
      </c>
      <c r="E14" s="238"/>
      <c r="H14" s="239"/>
      <c r="I14" s="239"/>
      <c r="J14" s="240"/>
      <c r="L14" s="239"/>
    </row>
    <row r="15" spans="1:12" s="181" customFormat="1" ht="18" customHeight="1">
      <c r="C15" s="241"/>
      <c r="D15" s="146" t="s">
        <v>8974</v>
      </c>
      <c r="E15" s="238"/>
      <c r="H15" s="239"/>
      <c r="I15" s="239"/>
      <c r="J15" s="240"/>
      <c r="L15" s="239"/>
    </row>
    <row r="16" spans="1:12" s="181" customFormat="1" ht="16.5" customHeight="1" thickBot="1">
      <c r="C16" s="29" t="s">
        <v>8653</v>
      </c>
      <c r="D16" s="480" t="s">
        <v>8650</v>
      </c>
      <c r="E16" s="481"/>
      <c r="F16" s="482"/>
      <c r="G16" s="29" t="s">
        <v>8553</v>
      </c>
      <c r="H16" s="29" t="s">
        <v>8651</v>
      </c>
      <c r="I16" s="29" t="s">
        <v>8652</v>
      </c>
      <c r="J16" s="149" t="s">
        <v>8615</v>
      </c>
      <c r="L16" s="239"/>
    </row>
    <row r="17" spans="2:12" s="181" customFormat="1" ht="36" customHeight="1">
      <c r="C17" s="156" t="s">
        <v>8034</v>
      </c>
      <c r="D17" s="501" t="s">
        <v>8551</v>
      </c>
      <c r="E17" s="1014" t="s">
        <v>8966</v>
      </c>
      <c r="F17" s="1015"/>
      <c r="G17" s="248" t="str">
        <f>IF(ISBLANK(H17),"必須","入力済")</f>
        <v>入力済</v>
      </c>
      <c r="H17" s="320" t="s">
        <v>11059</v>
      </c>
      <c r="I17" s="243" t="s">
        <v>8763</v>
      </c>
      <c r="J17" s="285" t="s">
        <v>9002</v>
      </c>
      <c r="L17" s="239"/>
    </row>
    <row r="18" spans="2:12" s="181" customFormat="1" ht="36" customHeight="1">
      <c r="C18" s="156" t="s">
        <v>8035</v>
      </c>
      <c r="D18" s="501"/>
      <c r="E18" s="1015" t="s">
        <v>8825</v>
      </c>
      <c r="F18" s="1015"/>
      <c r="G18" s="248" t="str">
        <f>IF(ISBLANK(H18),"必須","入力済")</f>
        <v>入力済</v>
      </c>
      <c r="H18" s="320" t="s">
        <v>8878</v>
      </c>
      <c r="I18" s="244" t="s">
        <v>8614</v>
      </c>
      <c r="J18" s="285" t="s">
        <v>11089</v>
      </c>
      <c r="L18" s="239"/>
    </row>
    <row r="19" spans="2:12" s="181" customFormat="1" ht="16.5" customHeight="1">
      <c r="C19" s="238"/>
      <c r="D19" s="238"/>
      <c r="E19" s="238"/>
      <c r="H19" s="239"/>
      <c r="I19" s="239"/>
      <c r="J19" s="381"/>
      <c r="L19" s="239"/>
    </row>
    <row r="20" spans="2:12" s="181" customFormat="1" ht="16.5" customHeight="1">
      <c r="B20" s="28" t="s">
        <v>8901</v>
      </c>
      <c r="C20" s="238"/>
      <c r="D20" s="238"/>
      <c r="E20" s="238"/>
      <c r="H20" s="239"/>
      <c r="I20" s="383" t="str">
        <f>IF(H23="","",WORKDAY(H23+21,-1,設定シート!$B$2:$B$10000))</f>
        <v/>
      </c>
      <c r="J20" s="379" t="s">
        <v>16033</v>
      </c>
      <c r="L20" s="239"/>
    </row>
    <row r="21" spans="2:12" s="181" customFormat="1" ht="16.5" customHeight="1">
      <c r="C21" s="181" t="s">
        <v>8649</v>
      </c>
      <c r="E21" s="238"/>
      <c r="H21" s="239"/>
      <c r="I21" s="239"/>
      <c r="J21" s="380" t="s">
        <v>16032</v>
      </c>
      <c r="K21" s="239"/>
      <c r="L21" s="239"/>
    </row>
    <row r="22" spans="2:12" s="181" customFormat="1" ht="16.5" customHeight="1" thickBot="1">
      <c r="C22" s="29" t="s">
        <v>8653</v>
      </c>
      <c r="D22" s="480" t="s">
        <v>8650</v>
      </c>
      <c r="E22" s="481"/>
      <c r="F22" s="482"/>
      <c r="G22" s="29" t="s">
        <v>8553</v>
      </c>
      <c r="H22" s="245" t="s">
        <v>8651</v>
      </c>
      <c r="I22" s="29" t="s">
        <v>8652</v>
      </c>
      <c r="J22" s="149" t="s">
        <v>8615</v>
      </c>
      <c r="K22" s="239"/>
      <c r="L22" s="239"/>
    </row>
    <row r="23" spans="2:12" s="181" customFormat="1" ht="33" customHeight="1">
      <c r="C23" s="156" t="s">
        <v>8034</v>
      </c>
      <c r="D23" s="1003" t="s">
        <v>8654</v>
      </c>
      <c r="E23" s="1013" t="s">
        <v>9003</v>
      </c>
      <c r="F23" s="1013"/>
      <c r="G23" s="248" t="str">
        <f>IF(ISBLANK(H23),"必須","入力済")</f>
        <v>必須</v>
      </c>
      <c r="H23" s="365"/>
      <c r="I23" s="243" t="s">
        <v>8904</v>
      </c>
      <c r="J23" s="286" t="s">
        <v>8905</v>
      </c>
      <c r="K23" s="239"/>
      <c r="L23" s="239"/>
    </row>
    <row r="24" spans="2:12" s="181" customFormat="1" ht="33" customHeight="1">
      <c r="C24" s="156" t="s">
        <v>8035</v>
      </c>
      <c r="D24" s="1003"/>
      <c r="E24" s="1013" t="s">
        <v>8609</v>
      </c>
      <c r="F24" s="1013"/>
      <c r="G24" s="248" t="str">
        <f>IF(ISBLANK(H24),"必須","入力済")</f>
        <v>必須</v>
      </c>
      <c r="H24" s="362"/>
      <c r="I24" s="243" t="s">
        <v>8761</v>
      </c>
      <c r="J24" s="257" t="s">
        <v>8906</v>
      </c>
      <c r="K24" s="239"/>
      <c r="L24" s="239"/>
    </row>
    <row r="25" spans="2:12" s="181" customFormat="1" ht="33" customHeight="1">
      <c r="C25" s="156" t="s">
        <v>8036</v>
      </c>
      <c r="D25" s="1003"/>
      <c r="E25" s="1013" t="s">
        <v>7880</v>
      </c>
      <c r="F25" s="1013"/>
      <c r="G25" s="248" t="str">
        <f>IF(ISBLANK(H25),"必須","入力済")</f>
        <v>必須</v>
      </c>
      <c r="H25" s="363"/>
      <c r="I25" s="244" t="s">
        <v>8614</v>
      </c>
      <c r="J25" s="286" t="s">
        <v>11090</v>
      </c>
      <c r="K25" s="239"/>
      <c r="L25" s="239"/>
    </row>
    <row r="26" spans="2:12" s="181" customFormat="1" ht="33" customHeight="1">
      <c r="C26" s="191" t="s">
        <v>8037</v>
      </c>
      <c r="D26" s="1003"/>
      <c r="E26" s="1013" t="s">
        <v>8593</v>
      </c>
      <c r="F26" s="1013"/>
      <c r="G26" s="248" t="str">
        <f>IF(ISBLANK(H26),"必須","入力済")</f>
        <v>必須</v>
      </c>
      <c r="H26" s="363"/>
      <c r="I26" s="244" t="s">
        <v>8614</v>
      </c>
      <c r="J26" s="287" t="s">
        <v>8907</v>
      </c>
      <c r="K26" s="239"/>
      <c r="L26" s="239"/>
    </row>
    <row r="27" spans="2:12" s="181" customFormat="1" ht="33" customHeight="1">
      <c r="C27" s="191" t="s">
        <v>8038</v>
      </c>
      <c r="D27" s="1003"/>
      <c r="E27" s="1016" t="s">
        <v>8594</v>
      </c>
      <c r="F27" s="1016"/>
      <c r="G27" s="249" t="str">
        <f>IF(ISBLANK(H27), "④で「その他」を選択した場合必須", "入力済" &amp; CHAR(10) &amp; "（" &amp; LEN(SUBSTITUTE(H27, CHAR(10), "")) &amp; "文字）")</f>
        <v>④で「その他」を選択した場合必須</v>
      </c>
      <c r="H27" s="317"/>
      <c r="I27" s="246" t="s">
        <v>8763</v>
      </c>
      <c r="J27" s="254" t="s">
        <v>8987</v>
      </c>
      <c r="K27" s="239"/>
      <c r="L27" s="239"/>
    </row>
    <row r="28" spans="2:12" s="181" customFormat="1" ht="33" customHeight="1">
      <c r="C28" s="191" t="s">
        <v>8532</v>
      </c>
      <c r="D28" s="1003"/>
      <c r="E28" s="1017" t="s">
        <v>8989</v>
      </c>
      <c r="F28" s="1017"/>
      <c r="G28" s="250" t="str">
        <f>IF(ISBLANK(H28), "任意", "入力済" &amp; CHAR(10) &amp; "（" &amp; LEN(SUBSTITUTE(H28, CHAR(10), "")) &amp; "文字）")</f>
        <v>入力済
（1文字）</v>
      </c>
      <c r="H28" s="396">
        <f>IF(LEN(IFERROR(MID(入力フォーム!H170,FIND("（",入力フォーム!H170)+1,FIND("）",入力フォーム!H170)-FIND("（",入力フォーム!H170)-1),入力フォーム!H170))&lt;11,IFERROR(MID(入力フォーム!H170,FIND("（",入力フォーム!H170)+1,FIND("）",入力フォーム!H170)-FIND("（",入力フォーム!H170)-1),入力フォーム!H170),LEFT(IFERROR(MID(入力フォーム!H170,FIND("（",入力フォーム!H170)+1,FIND("「",入力フォーム!H170)-FIND("（",入力フォーム!H170)-1),入力フォーム!H170),10))</f>
        <v>0</v>
      </c>
      <c r="I28" s="243" t="s">
        <v>16043</v>
      </c>
      <c r="J28" s="257" t="s">
        <v>8988</v>
      </c>
    </row>
    <row r="29" spans="2:12" s="181" customFormat="1" ht="33" customHeight="1">
      <c r="C29" s="191" t="s">
        <v>8533</v>
      </c>
      <c r="D29" s="1003"/>
      <c r="E29" s="1013" t="s">
        <v>173</v>
      </c>
      <c r="F29" s="1013"/>
      <c r="G29" s="250" t="str">
        <f>IF(ISBLANK(H29), "任意", "入力済" &amp; CHAR(10) &amp; "（" &amp; LEN(SUBSTITUTE(H29, CHAR(10), "")) &amp; "文字）")</f>
        <v>任意</v>
      </c>
      <c r="H29" s="364"/>
      <c r="I29" s="243" t="s">
        <v>8763</v>
      </c>
      <c r="J29" s="288" t="s">
        <v>11091</v>
      </c>
    </row>
    <row r="30" spans="2:12" s="181" customFormat="1" ht="33" customHeight="1">
      <c r="C30" s="191" t="s">
        <v>8534</v>
      </c>
      <c r="D30" s="1003"/>
      <c r="E30" s="1013" t="s">
        <v>8516</v>
      </c>
      <c r="F30" s="1013"/>
      <c r="G30" s="250" t="str">
        <f>IF(ISBLANK(H30), "任意", "入力済" &amp; CHAR(10) &amp; "（" &amp; LEN(SUBSTITUTE(H30, CHAR(10), "")) &amp; "文字）")</f>
        <v>任意</v>
      </c>
      <c r="H30" s="364"/>
      <c r="I30" s="243" t="s">
        <v>8763</v>
      </c>
      <c r="J30" s="288" t="s">
        <v>9007</v>
      </c>
    </row>
    <row r="31" spans="2:12" s="181" customFormat="1" ht="16.5" customHeight="1"/>
    <row r="32" spans="2:12" s="181" customFormat="1" ht="16.5" customHeight="1">
      <c r="B32" s="28" t="s">
        <v>8900</v>
      </c>
      <c r="C32" s="238"/>
      <c r="D32" s="238"/>
      <c r="E32" s="238"/>
      <c r="H32" s="239"/>
      <c r="I32" s="239"/>
      <c r="J32" s="240"/>
      <c r="L32" s="239"/>
    </row>
    <row r="33" spans="2:12" s="181" customFormat="1" ht="16.5" customHeight="1">
      <c r="C33" s="181" t="s">
        <v>8897</v>
      </c>
      <c r="D33" s="238"/>
      <c r="H33" s="239"/>
      <c r="I33" s="239"/>
      <c r="J33" s="240"/>
      <c r="L33" s="239"/>
    </row>
    <row r="34" spans="2:12" s="181" customFormat="1" ht="18.75" customHeight="1">
      <c r="C34" s="29" t="s">
        <v>8653</v>
      </c>
      <c r="D34" s="480" t="s">
        <v>8659</v>
      </c>
      <c r="E34" s="481"/>
      <c r="F34" s="482"/>
      <c r="G34" s="480" t="s">
        <v>8662</v>
      </c>
      <c r="H34" s="481"/>
      <c r="I34" s="482"/>
      <c r="J34" s="29" t="s">
        <v>8660</v>
      </c>
      <c r="L34" s="239"/>
    </row>
    <row r="35" spans="2:12" s="181" customFormat="1" ht="45" customHeight="1">
      <c r="C35" s="156" t="s">
        <v>8034</v>
      </c>
      <c r="D35" s="1003" t="s">
        <v>8655</v>
      </c>
      <c r="E35" s="1010" t="s">
        <v>16034</v>
      </c>
      <c r="F35" s="1000"/>
      <c r="G35" s="1007" t="str">
        <f>IF(入力フォーム!H7="","【要確認】契約年月日が未入力",
IF(行政用!H23="","【要確認】受理年月日が未入力",
IF(入力フォーム!H7&gt;入力フォーム!H6,"【要確認】契約年月日が届出年月日より後の日付です。",
IF(入力フォーム!H7&gt;行政用!H23,"【要確認】契約年月日が受理年月日より後の日付です。",
IF(入力フォーム!H6&gt;入力フォーム!I3,"【要確認】期限後の可能性有り","正常")))))</f>
        <v>【要確認】契約年月日が未入力</v>
      </c>
      <c r="H35" s="1008"/>
      <c r="I35" s="1009"/>
      <c r="J35" s="289" t="s">
        <v>16035</v>
      </c>
    </row>
    <row r="36" spans="2:12" s="181" customFormat="1" ht="45" customHeight="1">
      <c r="C36" s="156" t="s">
        <v>8035</v>
      </c>
      <c r="D36" s="1003"/>
      <c r="E36" s="1000" t="s">
        <v>8656</v>
      </c>
      <c r="F36" s="1000"/>
      <c r="G36" s="1004" t="str">
        <f>IF(入力フォーム!H168="","【要確認】届出に係る土地の区域区分等が未入力",
IF(入力フォーム!H178="","【要確認】一体的利用を図る一団の土地の総面積が未入力",
IF(入力フォーム!H168="市街化区域",
IF(入力フォーム!H178&gt;=2000,"正常","【要確認】市街化区域の面積要件"),
IF(入力フォーム!H168="市街化調整区域",
IF(入力フォーム!H178&gt;=5000,"正常","【要確認】市街化調整区域の面積要件"),
IF(入力フォーム!H168="非線引きの都市計画区域",
IF(入力フォーム!H178&gt;=5000,"正常","【要確認】非線引きの都市計画区域の面積要件"),
IF(入力フォーム!H168="都市計画区域外",
IF(入力フォーム!H178&gt;=10000,"正常","【要確認】都市計画区域外の面積要件"),"【要確認】該当項目が空白"))))))</f>
        <v>【要確認】届出に係る土地の区域区分等が未入力</v>
      </c>
      <c r="H36" s="1005"/>
      <c r="I36" s="1006"/>
      <c r="J36" s="290" t="s">
        <v>8548</v>
      </c>
    </row>
    <row r="37" spans="2:12" s="181" customFormat="1" ht="45" customHeight="1">
      <c r="C37" s="191" t="s">
        <v>8896</v>
      </c>
      <c r="D37" s="1003"/>
      <c r="E37" s="1000" t="s">
        <v>8657</v>
      </c>
      <c r="F37" s="1000"/>
      <c r="G37" s="100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005"/>
      <c r="I37" s="1006"/>
      <c r="J37" s="290" t="s">
        <v>8549</v>
      </c>
    </row>
    <row r="38" spans="2:12" s="181" customFormat="1" ht="45" customHeight="1">
      <c r="C38" s="191" t="s">
        <v>8037</v>
      </c>
      <c r="D38" s="1003"/>
      <c r="E38" s="1000" t="s">
        <v>8658</v>
      </c>
      <c r="F38" s="1000"/>
      <c r="G38" s="1004" t="str">
        <f>IF(OR(ISBLANK(H25), ISBLANK(H26)), "【要確認】利用目的、又は利用目的細区分が未選択",
    IF(ISNUMBER(MATCH(H25 &amp; H26, 参照D!AP5:AP106, 0)),
        "正常",
        "【要確認】異常な組み合わせ"))</f>
        <v>【要確認】利用目的、又は利用目的細区分が未選択</v>
      </c>
      <c r="H38" s="1005"/>
      <c r="I38" s="1006"/>
      <c r="J38" s="290" t="s">
        <v>8550</v>
      </c>
    </row>
    <row r="39" spans="2:12" s="181" customFormat="1" ht="16.5" customHeight="1"/>
    <row r="40" spans="2:12" s="181" customFormat="1" ht="16.5" customHeight="1">
      <c r="B40" s="28" t="s">
        <v>8899</v>
      </c>
      <c r="C40" s="238"/>
      <c r="D40" s="238"/>
      <c r="E40" s="238"/>
      <c r="H40" s="239"/>
      <c r="I40" s="239"/>
      <c r="J40" s="240"/>
      <c r="L40" s="239"/>
    </row>
    <row r="41" spans="2:12" s="181" customFormat="1" ht="16.5" customHeight="1">
      <c r="C41" s="181" t="s">
        <v>8903</v>
      </c>
    </row>
    <row r="42" spans="2:12" s="181" customFormat="1" ht="16.5" customHeight="1" thickBot="1">
      <c r="C42" s="480" t="s">
        <v>8661</v>
      </c>
      <c r="D42" s="481"/>
      <c r="E42" s="481"/>
      <c r="F42" s="482"/>
      <c r="G42" s="480" t="s">
        <v>8898</v>
      </c>
      <c r="H42" s="481"/>
      <c r="I42" s="482"/>
      <c r="J42" s="29" t="s">
        <v>8660</v>
      </c>
    </row>
    <row r="43" spans="2:12" s="181" customFormat="1" ht="45" customHeight="1">
      <c r="C43" s="1002" t="s">
        <v>8902</v>
      </c>
      <c r="D43" s="1002"/>
      <c r="E43" s="1002"/>
      <c r="F43" s="1002"/>
      <c r="G43" s="1001" t="str">
        <f>行政用!H24&amp;"_"&amp;入力フォーム!H79</f>
        <v>_</v>
      </c>
      <c r="H43" s="1001"/>
      <c r="I43" s="1001"/>
      <c r="J43" s="397" t="s">
        <v>11092</v>
      </c>
    </row>
    <row r="44" spans="2:12" s="181" customFormat="1" ht="16.5" customHeight="1"/>
    <row r="45" spans="2:12" s="181" customFormat="1" ht="16.5" customHeight="1">
      <c r="B45" s="28" t="s">
        <v>8965</v>
      </c>
      <c r="C45" s="238"/>
      <c r="D45" s="238"/>
      <c r="E45" s="238"/>
      <c r="H45" s="239"/>
      <c r="I45" s="239"/>
      <c r="J45" s="240"/>
      <c r="L45" s="239"/>
    </row>
    <row r="46" spans="2:12" s="181" customFormat="1" ht="16.5" customHeight="1">
      <c r="C46" s="247" t="s">
        <v>8910</v>
      </c>
      <c r="H46" s="239"/>
      <c r="I46" s="239"/>
      <c r="J46" s="240"/>
      <c r="L46" s="239"/>
    </row>
    <row r="47" spans="2:12" s="181" customFormat="1" ht="16.5" customHeight="1">
      <c r="C47" s="181" t="s">
        <v>8911</v>
      </c>
      <c r="H47" s="239"/>
      <c r="I47" s="239"/>
      <c r="J47" s="240"/>
      <c r="L47" s="239"/>
    </row>
    <row r="48" spans="2:12" s="181" customFormat="1" ht="18.75" customHeight="1" thickBot="1">
      <c r="C48" s="29" t="s">
        <v>8653</v>
      </c>
      <c r="D48" s="480" t="s">
        <v>8650</v>
      </c>
      <c r="E48" s="481"/>
      <c r="F48" s="482"/>
      <c r="G48" s="29" t="s">
        <v>8553</v>
      </c>
      <c r="H48" s="245" t="s">
        <v>8651</v>
      </c>
      <c r="I48" s="29" t="s">
        <v>8652</v>
      </c>
      <c r="J48" s="149" t="s">
        <v>8615</v>
      </c>
      <c r="L48" s="239"/>
    </row>
    <row r="49" spans="3:10" s="181" customFormat="1" ht="45" customHeight="1">
      <c r="C49" s="156" t="s">
        <v>8034</v>
      </c>
      <c r="D49" s="997" t="s">
        <v>8663</v>
      </c>
      <c r="E49" s="1000" t="s">
        <v>29</v>
      </c>
      <c r="F49" s="1000"/>
      <c r="G49" s="231" t="str">
        <f>IF(ISBLANK(H49),"任意","入力済")</f>
        <v>任意</v>
      </c>
      <c r="H49" s="365"/>
      <c r="I49" s="243" t="s">
        <v>8904</v>
      </c>
      <c r="J49" s="286" t="s">
        <v>8908</v>
      </c>
    </row>
    <row r="50" spans="3:10" s="181" customFormat="1" ht="45" customHeight="1">
      <c r="C50" s="156" t="s">
        <v>8035</v>
      </c>
      <c r="D50" s="998"/>
      <c r="E50" s="1000" t="s">
        <v>9</v>
      </c>
      <c r="F50" s="1000"/>
      <c r="G50" s="248" t="str">
        <f>IF(ISBLANK(H50),"必須","入力済")</f>
        <v>入力済</v>
      </c>
      <c r="H50" s="362" t="s">
        <v>15831</v>
      </c>
      <c r="I50" s="243" t="s">
        <v>8761</v>
      </c>
      <c r="J50" s="257" t="s">
        <v>11093</v>
      </c>
    </row>
    <row r="51" spans="3:10" s="181" customFormat="1" ht="45" customHeight="1">
      <c r="C51" s="156" t="s">
        <v>8036</v>
      </c>
      <c r="D51" s="998"/>
      <c r="E51" s="1000" t="s">
        <v>13</v>
      </c>
      <c r="F51" s="1000"/>
      <c r="G51" s="248" t="str">
        <f>IF(ISBLANK(H51),"必須","入力済")</f>
        <v>入力済</v>
      </c>
      <c r="H51" s="364" t="s">
        <v>17261</v>
      </c>
      <c r="I51" s="243" t="s">
        <v>8761</v>
      </c>
      <c r="J51" s="257" t="s">
        <v>8990</v>
      </c>
    </row>
    <row r="52" spans="3:10" s="181" customFormat="1" ht="45" customHeight="1">
      <c r="C52" s="191" t="s">
        <v>8037</v>
      </c>
      <c r="D52" s="998"/>
      <c r="E52" s="1000" t="s">
        <v>8047</v>
      </c>
      <c r="F52" s="1000"/>
      <c r="G52" s="248" t="str">
        <f>IF(ISBLANK(H52),"必須","入力済")</f>
        <v>必須</v>
      </c>
      <c r="H52" s="364"/>
      <c r="I52" s="243" t="s">
        <v>8761</v>
      </c>
      <c r="J52" s="257" t="s">
        <v>8909</v>
      </c>
    </row>
    <row r="53" spans="3:10" s="181" customFormat="1" ht="45" customHeight="1">
      <c r="C53" s="191" t="s">
        <v>8038</v>
      </c>
      <c r="D53" s="998"/>
      <c r="E53" s="1000" t="s">
        <v>137</v>
      </c>
      <c r="F53" s="1000"/>
      <c r="G53" s="25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364"/>
      <c r="I53" s="243" t="s">
        <v>8761</v>
      </c>
      <c r="J53" s="257" t="s">
        <v>11094</v>
      </c>
    </row>
    <row r="54" spans="3:10" s="181" customFormat="1" ht="45" customHeight="1">
      <c r="C54" s="191" t="s">
        <v>8532</v>
      </c>
      <c r="D54" s="998"/>
      <c r="E54" s="1000" t="s">
        <v>8913</v>
      </c>
      <c r="F54" s="1000"/>
      <c r="G54" s="231" t="str">
        <f>IF(ISBLANK(H54),"任意","入力済")</f>
        <v>任意</v>
      </c>
      <c r="H54" s="365"/>
      <c r="I54" s="243" t="s">
        <v>8904</v>
      </c>
      <c r="J54" s="286" t="s">
        <v>8912</v>
      </c>
    </row>
    <row r="55" spans="3:10" s="181" customFormat="1" ht="45" customHeight="1">
      <c r="C55" s="191" t="s">
        <v>8533</v>
      </c>
      <c r="D55" s="999"/>
      <c r="E55" s="1000" t="s">
        <v>8915</v>
      </c>
      <c r="F55" s="1000"/>
      <c r="G55" s="231" t="str">
        <f>IF(ISBLANK(H55),"任意","入力済")</f>
        <v>任意</v>
      </c>
      <c r="H55" s="364"/>
      <c r="I55" s="243" t="s">
        <v>8761</v>
      </c>
      <c r="J55" s="257" t="s">
        <v>8914</v>
      </c>
    </row>
  </sheetData>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3">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J2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 type="date" imeMode="halfAlpha" allowBlank="1" error="無効な日付形式です。YYYY/MM/DDの形式で入力してください。" sqref="I20" xr:uid="{509E3FE7-F9F8-495C-B4B8-A45256378DF1}">
      <formula1>36526</formula1>
      <formula2>401768</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ignoredErrors>
    <ignoredError sqref="I2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A40C-148D-4197-9537-8EF8CCF030C1}">
  <sheetPr codeName="Sheet11">
    <tabColor rgb="FFFFC000"/>
  </sheetPr>
  <dimension ref="B1:FU286"/>
  <sheetViews>
    <sheetView workbookViewId="0">
      <pane ySplit="1" topLeftCell="A2" activePane="bottomLeft" state="frozen"/>
      <selection pane="bottomLeft" activeCell="A3" sqref="A3"/>
    </sheetView>
  </sheetViews>
  <sheetFormatPr defaultRowHeight="12"/>
  <cols>
    <col min="1" max="1" width="1.5" style="402" customWidth="1"/>
    <col min="2" max="2" width="11.25" style="407" bestFit="1" customWidth="1"/>
    <col min="3" max="3" width="9.75" style="402" customWidth="1"/>
    <col min="4" max="7" width="10" style="402" customWidth="1"/>
    <col min="8" max="10" width="15" style="402" customWidth="1"/>
    <col min="11" max="11" width="11.125" style="402" customWidth="1"/>
    <col min="12" max="12" width="13.25" style="402" customWidth="1"/>
    <col min="13" max="13" width="11.5" style="402" customWidth="1"/>
    <col min="14" max="14" width="10" style="402" customWidth="1"/>
    <col min="15" max="16" width="15" style="402" customWidth="1"/>
    <col min="17" max="17" width="12.5" style="402" customWidth="1"/>
    <col min="18" max="20" width="15" style="402" customWidth="1"/>
    <col min="21" max="22" width="10" style="402" customWidth="1"/>
    <col min="23" max="24" width="15" style="402" customWidth="1"/>
    <col min="25" max="26" width="7.5" style="402" customWidth="1"/>
    <col min="27" max="27" width="15" style="402" customWidth="1"/>
    <col min="28" max="28" width="7.5" style="402" customWidth="1"/>
    <col min="29" max="29" width="11.25" style="402" customWidth="1"/>
    <col min="30" max="32" width="7.5" style="402" customWidth="1"/>
    <col min="33" max="33" width="1.5" style="402" customWidth="1"/>
    <col min="34" max="58" width="15" style="402" customWidth="1"/>
    <col min="59" max="70" width="12.5" style="402" customWidth="1"/>
    <col min="71" max="71" width="11.5" style="402" customWidth="1"/>
    <col min="72" max="79" width="12.5" style="402" customWidth="1"/>
    <col min="80" max="80" width="11.5" style="402" customWidth="1"/>
    <col min="81" max="81" width="1.5" style="402" customWidth="1"/>
    <col min="82" max="82" width="16.25" style="402" customWidth="1"/>
    <col min="83" max="83" width="1.5" style="402" customWidth="1"/>
    <col min="84" max="86" width="9" style="409"/>
    <col min="87" max="87" width="11.5" style="409" customWidth="1"/>
    <col min="88" max="89" width="9" style="409"/>
    <col min="90" max="90" width="11.125" style="409" customWidth="1"/>
    <col min="91" max="127" width="9" style="409"/>
    <col min="128" max="128" width="1.5" style="402" customWidth="1"/>
    <col min="129" max="129" width="17.5" style="402" customWidth="1"/>
    <col min="130" max="131" width="12.25" style="402" customWidth="1"/>
    <col min="132" max="132" width="14" style="402" customWidth="1"/>
    <col min="133" max="136" width="10.5" style="402" customWidth="1"/>
    <col min="137" max="137" width="12.25" style="402" customWidth="1"/>
    <col min="138" max="138" width="11.5" style="402" customWidth="1"/>
    <col min="139" max="139" width="13.25" style="402" customWidth="1"/>
    <col min="140" max="140" width="15" style="402" customWidth="1"/>
    <col min="141" max="141" width="15.75" style="402" customWidth="1"/>
    <col min="142" max="142" width="14" style="402" customWidth="1"/>
    <col min="143" max="143" width="10" style="402" customWidth="1"/>
    <col min="144" max="144" width="11.5" style="402" customWidth="1"/>
    <col min="145" max="145" width="10" style="402" customWidth="1"/>
    <col min="146" max="146" width="14.75" style="402" customWidth="1"/>
    <col min="147" max="147" width="13.25" style="402" customWidth="1"/>
    <col min="148" max="148" width="17.125" style="402" customWidth="1"/>
    <col min="149" max="149" width="18.375" style="402" customWidth="1"/>
    <col min="150" max="150" width="18.125" style="402" customWidth="1"/>
    <col min="151" max="151" width="10" style="402" customWidth="1"/>
    <col min="152" max="152" width="14.5" style="402" customWidth="1"/>
    <col min="153" max="153" width="1.5" style="422" customWidth="1"/>
    <col min="154" max="154" width="9.75" style="422" customWidth="1"/>
    <col min="155" max="159" width="6.25" style="442" customWidth="1"/>
    <col min="160" max="160" width="9.75" style="422" customWidth="1"/>
    <col min="161" max="161" width="6.25" style="443" customWidth="1"/>
    <col min="162" max="162" width="6.625" style="443" customWidth="1"/>
    <col min="163" max="163" width="6.25" style="443" customWidth="1"/>
    <col min="164" max="164" width="6.875" style="443" customWidth="1"/>
    <col min="165" max="165" width="8" style="443" customWidth="1"/>
    <col min="166" max="167" width="8.75" style="422" customWidth="1"/>
    <col min="168" max="168" width="8.75" style="444" customWidth="1"/>
    <col min="169" max="169" width="10" style="444" customWidth="1"/>
    <col min="170" max="170" width="12.25" style="444" customWidth="1"/>
    <col min="171" max="173" width="11" style="444" customWidth="1"/>
    <col min="174" max="174" width="12" style="444" customWidth="1"/>
    <col min="175" max="175" width="9" style="444"/>
    <col min="176" max="176" width="8.75" style="444" customWidth="1"/>
    <col min="177" max="177" width="1.5" style="422" customWidth="1"/>
    <col min="178" max="16384" width="9" style="402"/>
  </cols>
  <sheetData>
    <row r="1" spans="2:176">
      <c r="B1" s="400" t="s">
        <v>16051</v>
      </c>
      <c r="C1" s="401" t="s">
        <v>11096</v>
      </c>
      <c r="D1" s="401" t="s">
        <v>7838</v>
      </c>
      <c r="E1" s="401" t="s">
        <v>16052</v>
      </c>
      <c r="F1" s="401" t="s">
        <v>16053</v>
      </c>
      <c r="G1" s="401" t="s">
        <v>16054</v>
      </c>
      <c r="H1" s="401" t="s">
        <v>16055</v>
      </c>
      <c r="I1" s="401" t="s">
        <v>16056</v>
      </c>
      <c r="J1" s="401" t="s">
        <v>16057</v>
      </c>
      <c r="K1" s="401" t="s">
        <v>16058</v>
      </c>
      <c r="L1" s="401" t="s">
        <v>16059</v>
      </c>
      <c r="M1" s="401" t="s">
        <v>16060</v>
      </c>
      <c r="N1" s="401" t="s">
        <v>16061</v>
      </c>
      <c r="O1" s="401" t="s">
        <v>16062</v>
      </c>
      <c r="P1" s="401" t="s">
        <v>8487</v>
      </c>
      <c r="Q1" s="401" t="s">
        <v>16063</v>
      </c>
      <c r="R1" s="401" t="s">
        <v>16064</v>
      </c>
      <c r="S1" s="401" t="s">
        <v>16065</v>
      </c>
      <c r="T1" s="401" t="s">
        <v>16066</v>
      </c>
      <c r="U1" s="401" t="s">
        <v>16067</v>
      </c>
      <c r="V1" s="401" t="s">
        <v>16068</v>
      </c>
      <c r="W1" s="401" t="s">
        <v>16069</v>
      </c>
      <c r="X1" s="401" t="s">
        <v>16070</v>
      </c>
      <c r="Y1" s="401" t="s">
        <v>16071</v>
      </c>
      <c r="Z1" s="401" t="s">
        <v>16072</v>
      </c>
      <c r="AA1" s="401" t="s">
        <v>16073</v>
      </c>
      <c r="AB1" s="401" t="s">
        <v>16074</v>
      </c>
      <c r="AC1" s="401" t="s">
        <v>16075</v>
      </c>
      <c r="AD1" s="401" t="s">
        <v>16076</v>
      </c>
      <c r="AE1" s="401" t="s">
        <v>16077</v>
      </c>
      <c r="AF1" s="401" t="s">
        <v>16078</v>
      </c>
      <c r="AH1" s="403" t="s">
        <v>16079</v>
      </c>
      <c r="AI1" s="403" t="s">
        <v>16080</v>
      </c>
      <c r="AJ1" s="403" t="s">
        <v>16081</v>
      </c>
      <c r="AK1" s="403" t="s">
        <v>16082</v>
      </c>
      <c r="AL1" s="403" t="s">
        <v>16083</v>
      </c>
      <c r="AM1" s="403" t="s">
        <v>16084</v>
      </c>
      <c r="AN1" s="403" t="s">
        <v>16085</v>
      </c>
      <c r="AO1" s="403" t="s">
        <v>16086</v>
      </c>
      <c r="AP1" s="403" t="s">
        <v>16087</v>
      </c>
      <c r="AQ1" s="403" t="s">
        <v>16088</v>
      </c>
      <c r="AR1" s="403" t="s">
        <v>16089</v>
      </c>
      <c r="AS1" s="403" t="s">
        <v>16090</v>
      </c>
      <c r="AT1" s="403" t="s">
        <v>16091</v>
      </c>
      <c r="AU1" s="403" t="s">
        <v>16092</v>
      </c>
      <c r="AV1" s="403" t="s">
        <v>16093</v>
      </c>
      <c r="AW1" s="403" t="s">
        <v>16094</v>
      </c>
      <c r="AX1" s="403" t="s">
        <v>16095</v>
      </c>
      <c r="AY1" s="403" t="s">
        <v>16096</v>
      </c>
      <c r="AZ1" s="403" t="s">
        <v>16097</v>
      </c>
      <c r="BA1" s="404" t="s">
        <v>15814</v>
      </c>
      <c r="BB1" s="403" t="s">
        <v>16098</v>
      </c>
      <c r="BC1" s="403" t="s">
        <v>16099</v>
      </c>
      <c r="BD1" s="403" t="s">
        <v>16100</v>
      </c>
      <c r="BE1" s="403" t="s">
        <v>16101</v>
      </c>
      <c r="BF1" s="403" t="s">
        <v>16102</v>
      </c>
      <c r="BG1" s="403" t="s">
        <v>16103</v>
      </c>
      <c r="BH1" s="403" t="s">
        <v>16104</v>
      </c>
      <c r="BI1" s="403" t="s">
        <v>16105</v>
      </c>
      <c r="BJ1" s="403" t="s">
        <v>16106</v>
      </c>
      <c r="BK1" s="403" t="s">
        <v>16107</v>
      </c>
      <c r="BL1" s="403" t="s">
        <v>16108</v>
      </c>
      <c r="BM1" s="403" t="s">
        <v>16109</v>
      </c>
      <c r="BN1" s="403" t="s">
        <v>16110</v>
      </c>
      <c r="BO1" s="403" t="s">
        <v>16111</v>
      </c>
      <c r="BP1" s="403" t="s">
        <v>16112</v>
      </c>
      <c r="BQ1" s="403" t="s">
        <v>16113</v>
      </c>
      <c r="BR1" s="403" t="s">
        <v>16114</v>
      </c>
      <c r="BS1" s="403" t="s">
        <v>16115</v>
      </c>
      <c r="BT1" s="403" t="s">
        <v>16116</v>
      </c>
      <c r="BU1" s="403" t="s">
        <v>16117</v>
      </c>
      <c r="BV1" s="403" t="s">
        <v>16118</v>
      </c>
      <c r="BW1" s="403" t="s">
        <v>16119</v>
      </c>
      <c r="BX1" s="403" t="s">
        <v>16120</v>
      </c>
      <c r="BY1" s="403" t="s">
        <v>16121</v>
      </c>
      <c r="BZ1" s="403" t="s">
        <v>16122</v>
      </c>
      <c r="CA1" s="403" t="s">
        <v>16123</v>
      </c>
      <c r="CB1" s="403" t="s">
        <v>16124</v>
      </c>
      <c r="CD1" s="405" t="s">
        <v>16125</v>
      </c>
      <c r="CF1" s="406" t="s">
        <v>16126</v>
      </c>
      <c r="CG1" s="406" t="s">
        <v>16127</v>
      </c>
      <c r="CH1" s="406" t="s">
        <v>16128</v>
      </c>
      <c r="CI1" s="406" t="s">
        <v>16129</v>
      </c>
      <c r="CJ1" s="406" t="s">
        <v>16130</v>
      </c>
      <c r="CK1" s="406" t="s">
        <v>16131</v>
      </c>
      <c r="CL1" s="406" t="s">
        <v>16132</v>
      </c>
      <c r="CM1" s="406" t="s">
        <v>16133</v>
      </c>
      <c r="CN1" s="406" t="s">
        <v>16134</v>
      </c>
      <c r="CO1" s="406" t="s">
        <v>16135</v>
      </c>
      <c r="CP1" s="406" t="s">
        <v>16136</v>
      </c>
      <c r="CQ1" s="406" t="s">
        <v>16137</v>
      </c>
      <c r="CR1" s="406" t="s">
        <v>16138</v>
      </c>
      <c r="CS1" s="406" t="s">
        <v>16139</v>
      </c>
      <c r="CT1" s="406" t="s">
        <v>16140</v>
      </c>
      <c r="CU1" s="406" t="s">
        <v>16141</v>
      </c>
      <c r="CV1" s="406" t="s">
        <v>16142</v>
      </c>
      <c r="CW1" s="406" t="s">
        <v>16143</v>
      </c>
      <c r="CX1" s="406" t="s">
        <v>16144</v>
      </c>
      <c r="CY1" s="406" t="s">
        <v>16145</v>
      </c>
      <c r="CZ1" s="406" t="s">
        <v>2658</v>
      </c>
      <c r="DA1" s="406" t="s">
        <v>16146</v>
      </c>
      <c r="DB1" s="406" t="s">
        <v>16147</v>
      </c>
      <c r="DC1" s="406" t="s">
        <v>16148</v>
      </c>
      <c r="DD1" s="406" t="s">
        <v>16149</v>
      </c>
      <c r="DE1" s="406" t="s">
        <v>16150</v>
      </c>
      <c r="DF1" s="406" t="s">
        <v>16151</v>
      </c>
      <c r="DG1" s="406" t="s">
        <v>16152</v>
      </c>
      <c r="DH1" s="406" t="s">
        <v>16153</v>
      </c>
      <c r="DI1" s="406" t="s">
        <v>16154</v>
      </c>
      <c r="DJ1" s="406" t="s">
        <v>16155</v>
      </c>
      <c r="DK1" s="406" t="s">
        <v>16156</v>
      </c>
      <c r="DL1" s="406" t="s">
        <v>16157</v>
      </c>
      <c r="DM1" s="406" t="s">
        <v>16158</v>
      </c>
      <c r="DN1" s="406" t="s">
        <v>16159</v>
      </c>
      <c r="DO1" s="406" t="s">
        <v>16160</v>
      </c>
      <c r="DP1" s="406" t="s">
        <v>16161</v>
      </c>
      <c r="DQ1" s="406" t="s">
        <v>16162</v>
      </c>
      <c r="DR1" s="406" t="s">
        <v>16163</v>
      </c>
      <c r="DS1" s="406" t="s">
        <v>16164</v>
      </c>
      <c r="DT1" s="406" t="s">
        <v>16165</v>
      </c>
      <c r="DU1" s="406" t="s">
        <v>16166</v>
      </c>
      <c r="DV1" s="406" t="s">
        <v>16167</v>
      </c>
      <c r="DW1" s="406" t="s">
        <v>16168</v>
      </c>
      <c r="DY1" s="404" t="s">
        <v>16169</v>
      </c>
      <c r="DZ1" s="403" t="s">
        <v>16170</v>
      </c>
      <c r="EA1" s="403" t="s">
        <v>16171</v>
      </c>
      <c r="EB1" s="403" t="s">
        <v>16172</v>
      </c>
      <c r="EC1" s="403" t="s">
        <v>16173</v>
      </c>
      <c r="ED1" s="403" t="s">
        <v>16174</v>
      </c>
      <c r="EE1" s="403" t="s">
        <v>16175</v>
      </c>
      <c r="EF1" s="403" t="s">
        <v>16176</v>
      </c>
      <c r="EG1" s="403" t="s">
        <v>16177</v>
      </c>
      <c r="EH1" s="403" t="s">
        <v>16178</v>
      </c>
      <c r="EI1" s="403" t="s">
        <v>16179</v>
      </c>
      <c r="EJ1" s="403" t="s">
        <v>16180</v>
      </c>
      <c r="EK1" s="403" t="s">
        <v>16181</v>
      </c>
      <c r="EL1" s="403" t="s">
        <v>16182</v>
      </c>
      <c r="EM1" s="403" t="s">
        <v>16183</v>
      </c>
      <c r="EN1" s="403" t="s">
        <v>16184</v>
      </c>
      <c r="EO1" s="403" t="s">
        <v>16185</v>
      </c>
      <c r="EP1" s="403" t="s">
        <v>16186</v>
      </c>
      <c r="EQ1" s="403" t="s">
        <v>16187</v>
      </c>
      <c r="ER1" s="403" t="s">
        <v>16188</v>
      </c>
      <c r="ES1" s="403" t="s">
        <v>16189</v>
      </c>
      <c r="ET1" s="403" t="s">
        <v>16190</v>
      </c>
      <c r="EU1" s="403" t="s">
        <v>16191</v>
      </c>
      <c r="EV1" s="403" t="s">
        <v>16192</v>
      </c>
      <c r="EX1" s="423" t="s">
        <v>17136</v>
      </c>
      <c r="EY1" s="424" t="s">
        <v>17137</v>
      </c>
      <c r="EZ1" s="424" t="s">
        <v>17138</v>
      </c>
      <c r="FA1" s="424" t="s">
        <v>17139</v>
      </c>
      <c r="FB1" s="424" t="s">
        <v>17140</v>
      </c>
      <c r="FC1" s="424" t="s">
        <v>17141</v>
      </c>
      <c r="FD1" s="423" t="s">
        <v>17142</v>
      </c>
      <c r="FE1" s="425" t="s">
        <v>17143</v>
      </c>
      <c r="FF1" s="425" t="s">
        <v>17144</v>
      </c>
      <c r="FG1" s="425" t="s">
        <v>17145</v>
      </c>
      <c r="FH1" s="425" t="s">
        <v>17146</v>
      </c>
      <c r="FI1" s="425" t="s">
        <v>17147</v>
      </c>
      <c r="FJ1" s="423" t="s">
        <v>17148</v>
      </c>
      <c r="FK1" s="423" t="s">
        <v>17149</v>
      </c>
      <c r="FL1" s="426" t="s">
        <v>17150</v>
      </c>
      <c r="FM1" s="427" t="s">
        <v>17151</v>
      </c>
      <c r="FN1" s="427" t="s">
        <v>17152</v>
      </c>
      <c r="FO1" s="427" t="s">
        <v>17153</v>
      </c>
      <c r="FP1" s="427" t="s">
        <v>17154</v>
      </c>
      <c r="FQ1" s="427" t="s">
        <v>17155</v>
      </c>
      <c r="FR1" s="427" t="s">
        <v>17156</v>
      </c>
      <c r="FS1" s="427" t="s">
        <v>17157</v>
      </c>
      <c r="FT1" s="426" t="s">
        <v>17158</v>
      </c>
    </row>
    <row r="2" spans="2:176">
      <c r="B2" s="407">
        <v>45292</v>
      </c>
      <c r="C2" s="402" t="s">
        <v>11097</v>
      </c>
      <c r="D2" s="402" t="s">
        <v>16193</v>
      </c>
      <c r="E2" s="402" t="s">
        <v>16194</v>
      </c>
      <c r="F2" s="402" t="s">
        <v>16195</v>
      </c>
      <c r="G2" s="402" t="s">
        <v>16196</v>
      </c>
      <c r="H2" s="402" t="s">
        <v>8528</v>
      </c>
      <c r="I2" s="402" t="s">
        <v>8030</v>
      </c>
      <c r="J2" s="402" t="s">
        <v>16197</v>
      </c>
      <c r="K2" s="402" t="s">
        <v>16198</v>
      </c>
      <c r="L2" s="402" t="s">
        <v>16044</v>
      </c>
      <c r="M2" s="402" t="s">
        <v>16199</v>
      </c>
      <c r="N2" s="402" t="s">
        <v>16200</v>
      </c>
      <c r="O2" s="402" t="s">
        <v>16201</v>
      </c>
      <c r="P2" s="402" t="s">
        <v>16202</v>
      </c>
      <c r="Q2" s="402" t="s">
        <v>16203</v>
      </c>
      <c r="R2" s="402" t="s">
        <v>16204</v>
      </c>
      <c r="S2" s="402" t="s">
        <v>16205</v>
      </c>
      <c r="T2" s="402" t="s">
        <v>16206</v>
      </c>
      <c r="U2" s="402" t="s">
        <v>16067</v>
      </c>
      <c r="V2" s="402" t="s">
        <v>16068</v>
      </c>
      <c r="W2" s="402" t="s">
        <v>16207</v>
      </c>
      <c r="X2" s="402" t="s">
        <v>16208</v>
      </c>
      <c r="Y2" s="402" t="s">
        <v>16209</v>
      </c>
      <c r="Z2" s="402" t="s">
        <v>16210</v>
      </c>
      <c r="AA2" s="402" t="s">
        <v>16211</v>
      </c>
      <c r="AB2" s="402" t="s">
        <v>16212</v>
      </c>
      <c r="AC2" s="402" t="s">
        <v>16213</v>
      </c>
      <c r="AD2" s="402" t="s">
        <v>16214</v>
      </c>
      <c r="AE2" s="402" t="s">
        <v>16214</v>
      </c>
      <c r="AF2" s="402" t="s">
        <v>16215</v>
      </c>
      <c r="AH2" s="402" t="s">
        <v>16080</v>
      </c>
      <c r="AI2" s="402" t="s">
        <v>16216</v>
      </c>
      <c r="AJ2" s="402" t="s">
        <v>16217</v>
      </c>
      <c r="AK2" s="402" t="s">
        <v>16218</v>
      </c>
      <c r="AL2" s="402" t="s">
        <v>16219</v>
      </c>
      <c r="AM2" s="402" t="s">
        <v>7920</v>
      </c>
      <c r="AN2" s="402" t="s">
        <v>7929</v>
      </c>
      <c r="AO2" s="402" t="s">
        <v>16050</v>
      </c>
      <c r="AP2" s="402" t="s">
        <v>16220</v>
      </c>
      <c r="AQ2" s="402" t="s">
        <v>16221</v>
      </c>
      <c r="AR2" s="402" t="s">
        <v>16222</v>
      </c>
      <c r="AS2" s="402" t="s">
        <v>16223</v>
      </c>
      <c r="AT2" s="402" t="s">
        <v>16224</v>
      </c>
      <c r="AU2" s="402" t="s">
        <v>7874</v>
      </c>
      <c r="AV2" s="402" t="s">
        <v>16225</v>
      </c>
      <c r="AW2" s="402" t="s">
        <v>16226</v>
      </c>
      <c r="AX2" s="402" t="s">
        <v>16227</v>
      </c>
      <c r="AY2" s="402" t="s">
        <v>16228</v>
      </c>
      <c r="AZ2" s="402" t="s">
        <v>16229</v>
      </c>
      <c r="BA2" s="402" t="s">
        <v>16230</v>
      </c>
      <c r="BB2" s="402" t="s">
        <v>16231</v>
      </c>
      <c r="BC2" s="402" t="s">
        <v>16232</v>
      </c>
      <c r="BD2" s="402" t="s">
        <v>16232</v>
      </c>
      <c r="BE2" s="402" t="s">
        <v>16233</v>
      </c>
      <c r="BF2" s="402" t="s">
        <v>16234</v>
      </c>
      <c r="BG2" s="402" t="s">
        <v>16235</v>
      </c>
      <c r="BH2" s="402" t="s">
        <v>17169</v>
      </c>
      <c r="BI2" s="402" t="s">
        <v>17170</v>
      </c>
      <c r="BJ2" s="402" t="s">
        <v>17171</v>
      </c>
      <c r="BK2" s="402" t="s">
        <v>16236</v>
      </c>
      <c r="BL2" s="402" t="s">
        <v>17172</v>
      </c>
      <c r="BM2" s="402" t="s">
        <v>16237</v>
      </c>
      <c r="BN2" s="402" t="s">
        <v>16238</v>
      </c>
      <c r="BO2" s="402" t="s">
        <v>16239</v>
      </c>
      <c r="BP2" s="402" t="s">
        <v>16240</v>
      </c>
      <c r="BQ2" s="402" t="s">
        <v>16241</v>
      </c>
      <c r="BR2" s="402" t="s">
        <v>16242</v>
      </c>
      <c r="BS2" s="402" t="s">
        <v>16243</v>
      </c>
      <c r="BT2" s="402" t="s">
        <v>16244</v>
      </c>
      <c r="BU2" s="402" t="s">
        <v>15875</v>
      </c>
      <c r="BV2" s="402" t="s">
        <v>15906</v>
      </c>
      <c r="BW2" s="402" t="s">
        <v>16245</v>
      </c>
      <c r="BX2" s="402" t="s">
        <v>15907</v>
      </c>
      <c r="BY2" s="402" t="s">
        <v>16246</v>
      </c>
      <c r="BZ2" s="402" t="s">
        <v>16247</v>
      </c>
      <c r="CA2" s="402" t="s">
        <v>16248</v>
      </c>
      <c r="CB2" s="402" t="s">
        <v>16249</v>
      </c>
      <c r="CD2" s="408" t="s">
        <v>16250</v>
      </c>
      <c r="CF2" s="409" t="s">
        <v>8110</v>
      </c>
      <c r="CG2" s="409" t="s">
        <v>239</v>
      </c>
      <c r="CH2" s="409" t="s">
        <v>16129</v>
      </c>
      <c r="CI2" s="409" t="s">
        <v>11118</v>
      </c>
      <c r="CJ2" s="409" t="s">
        <v>11119</v>
      </c>
      <c r="CK2" s="409" t="s">
        <v>11120</v>
      </c>
      <c r="CL2" s="409" t="s">
        <v>11121</v>
      </c>
      <c r="CM2" s="409" t="s">
        <v>11122</v>
      </c>
      <c r="CN2" s="409" t="s">
        <v>11123</v>
      </c>
      <c r="CO2" s="409" t="s">
        <v>11124</v>
      </c>
      <c r="CP2" s="409" t="s">
        <v>11125</v>
      </c>
      <c r="CQ2" s="409" t="s">
        <v>11126</v>
      </c>
      <c r="CR2" s="409" t="s">
        <v>11127</v>
      </c>
      <c r="CS2" s="409" t="s">
        <v>11128</v>
      </c>
      <c r="CT2" s="409" t="s">
        <v>11129</v>
      </c>
      <c r="CU2" s="409" t="s">
        <v>11130</v>
      </c>
      <c r="CV2" s="409" t="s">
        <v>11131</v>
      </c>
      <c r="CW2" s="409" t="s">
        <v>11132</v>
      </c>
      <c r="CX2" s="409" t="s">
        <v>11133</v>
      </c>
      <c r="CY2" s="409" t="s">
        <v>11134</v>
      </c>
      <c r="CZ2" s="409" t="s">
        <v>11135</v>
      </c>
      <c r="DA2" s="409" t="s">
        <v>11136</v>
      </c>
      <c r="DB2" s="409" t="s">
        <v>11137</v>
      </c>
      <c r="DC2" s="409" t="s">
        <v>11138</v>
      </c>
      <c r="DD2" s="409" t="s">
        <v>11139</v>
      </c>
      <c r="DE2" s="409" t="s">
        <v>11140</v>
      </c>
      <c r="DF2" s="409" t="s">
        <v>11141</v>
      </c>
      <c r="DG2" s="409" t="s">
        <v>11142</v>
      </c>
      <c r="DH2" s="409" t="s">
        <v>11143</v>
      </c>
      <c r="DI2" s="409" t="s">
        <v>11144</v>
      </c>
      <c r="DJ2" s="409" t="s">
        <v>11145</v>
      </c>
      <c r="DK2" s="409" t="s">
        <v>11146</v>
      </c>
      <c r="DL2" s="409" t="s">
        <v>11147</v>
      </c>
      <c r="DM2" s="409" t="s">
        <v>11148</v>
      </c>
      <c r="DN2" s="409" t="s">
        <v>11149</v>
      </c>
      <c r="DO2" s="409" t="s">
        <v>11150</v>
      </c>
      <c r="DP2" s="409" t="s">
        <v>11151</v>
      </c>
      <c r="DQ2" s="409" t="s">
        <v>11152</v>
      </c>
      <c r="DR2" s="409" t="s">
        <v>11153</v>
      </c>
      <c r="DS2" s="409" t="s">
        <v>11154</v>
      </c>
      <c r="DT2" s="409" t="s">
        <v>11155</v>
      </c>
      <c r="DU2" s="409" t="s">
        <v>11156</v>
      </c>
      <c r="DV2" s="409" t="s">
        <v>11157</v>
      </c>
      <c r="DW2" s="409" t="s">
        <v>11158</v>
      </c>
      <c r="DY2" s="402" t="s">
        <v>16251</v>
      </c>
      <c r="DZ2" s="402" t="s">
        <v>16252</v>
      </c>
      <c r="EA2" s="402" t="s">
        <v>16253</v>
      </c>
      <c r="EB2" s="402" t="s">
        <v>16252</v>
      </c>
      <c r="EC2" s="402" t="s">
        <v>16254</v>
      </c>
      <c r="ED2" s="402" t="s">
        <v>16255</v>
      </c>
      <c r="EE2" s="402" t="s">
        <v>16252</v>
      </c>
      <c r="EF2" s="402" t="s">
        <v>16256</v>
      </c>
      <c r="EG2" s="402" t="s">
        <v>16257</v>
      </c>
      <c r="EH2" s="402" t="s">
        <v>16253</v>
      </c>
      <c r="EI2" s="402" t="s">
        <v>16258</v>
      </c>
      <c r="EJ2" s="402" t="s">
        <v>16259</v>
      </c>
      <c r="EK2" s="402" t="s">
        <v>16260</v>
      </c>
      <c r="EL2" s="402" t="s">
        <v>16261</v>
      </c>
      <c r="EM2" s="402" t="s">
        <v>16262</v>
      </c>
      <c r="EN2" s="402" t="s">
        <v>16263</v>
      </c>
      <c r="EO2" s="402" t="s">
        <v>16264</v>
      </c>
      <c r="EP2" s="402" t="s">
        <v>16265</v>
      </c>
      <c r="EQ2" s="402" t="s">
        <v>16266</v>
      </c>
      <c r="ER2" s="402" t="s">
        <v>16267</v>
      </c>
      <c r="ES2" s="402" t="s">
        <v>16258</v>
      </c>
      <c r="ET2" s="402" t="s">
        <v>16268</v>
      </c>
      <c r="EU2" s="402" t="s">
        <v>16269</v>
      </c>
      <c r="EV2" s="402" t="s">
        <v>16270</v>
      </c>
      <c r="EX2" s="428">
        <v>1965</v>
      </c>
      <c r="EY2" s="429">
        <v>16.8</v>
      </c>
      <c r="EZ2" s="429"/>
      <c r="FA2" s="429">
        <v>17.899999999999999</v>
      </c>
      <c r="FB2" s="429">
        <v>30.3</v>
      </c>
      <c r="FC2" s="429">
        <v>45</v>
      </c>
      <c r="FD2" s="428">
        <v>0</v>
      </c>
      <c r="FE2" s="430">
        <v>1</v>
      </c>
      <c r="FF2" s="430">
        <v>1</v>
      </c>
      <c r="FG2" s="430">
        <v>1</v>
      </c>
      <c r="FH2" s="430">
        <v>1</v>
      </c>
      <c r="FI2" s="430">
        <v>1</v>
      </c>
      <c r="FJ2" s="428" t="s">
        <v>17159</v>
      </c>
      <c r="FK2" s="428" t="s">
        <v>17160</v>
      </c>
      <c r="FL2" s="431">
        <v>4.4000000000000004</v>
      </c>
      <c r="FM2" s="431">
        <v>4.3</v>
      </c>
      <c r="FN2" s="431">
        <v>4.2</v>
      </c>
      <c r="FO2" s="431">
        <v>4</v>
      </c>
      <c r="FP2" s="431">
        <v>3.9</v>
      </c>
      <c r="FQ2" s="431"/>
      <c r="FR2" s="431"/>
      <c r="FS2" s="431"/>
      <c r="FT2" s="431">
        <v>4.4000000000000004</v>
      </c>
    </row>
    <row r="3" spans="2:176">
      <c r="B3" s="407">
        <v>45293</v>
      </c>
      <c r="C3" s="402" t="s">
        <v>11098</v>
      </c>
      <c r="D3" s="402" t="s">
        <v>16271</v>
      </c>
      <c r="E3" s="402" t="s">
        <v>16272</v>
      </c>
      <c r="F3" s="402" t="s">
        <v>8040</v>
      </c>
      <c r="G3" s="402" t="s">
        <v>16273</v>
      </c>
      <c r="H3" s="402" t="s">
        <v>9044</v>
      </c>
      <c r="I3" s="402" t="s">
        <v>8610</v>
      </c>
      <c r="J3" s="402" t="s">
        <v>16274</v>
      </c>
      <c r="K3" s="402" t="s">
        <v>16275</v>
      </c>
      <c r="L3" s="402" t="s">
        <v>16276</v>
      </c>
      <c r="M3" s="402" t="s">
        <v>16277</v>
      </c>
      <c r="N3" s="402" t="s">
        <v>16278</v>
      </c>
      <c r="O3" s="402" t="s">
        <v>16279</v>
      </c>
      <c r="P3" s="402" t="s">
        <v>16280</v>
      </c>
      <c r="Q3" s="402" t="s">
        <v>16281</v>
      </c>
      <c r="R3" s="402" t="s">
        <v>16282</v>
      </c>
      <c r="S3" s="402" t="s">
        <v>16283</v>
      </c>
      <c r="T3" s="402" t="s">
        <v>16284</v>
      </c>
      <c r="U3" s="402" t="s">
        <v>16285</v>
      </c>
      <c r="V3" s="402" t="s">
        <v>16286</v>
      </c>
      <c r="W3" s="402" t="s">
        <v>16287</v>
      </c>
      <c r="X3" s="402" t="s">
        <v>16288</v>
      </c>
      <c r="Y3" s="402" t="s">
        <v>16289</v>
      </c>
      <c r="Z3" s="402" t="s">
        <v>16290</v>
      </c>
      <c r="AA3" s="402" t="s">
        <v>16291</v>
      </c>
      <c r="AB3" s="402" t="s">
        <v>16292</v>
      </c>
      <c r="AC3" s="402" t="s">
        <v>16293</v>
      </c>
      <c r="AE3" s="402" t="s">
        <v>16294</v>
      </c>
      <c r="AF3" s="402" t="s">
        <v>16295</v>
      </c>
      <c r="AH3" s="402" t="s">
        <v>16081</v>
      </c>
      <c r="AI3" s="402" t="s">
        <v>15921</v>
      </c>
      <c r="AJ3" s="402" t="s">
        <v>15922</v>
      </c>
      <c r="AK3" s="402" t="s">
        <v>16296</v>
      </c>
      <c r="AL3" s="402" t="s">
        <v>16297</v>
      </c>
      <c r="AM3" s="402" t="s">
        <v>7921</v>
      </c>
      <c r="AN3" s="402" t="s">
        <v>7930</v>
      </c>
      <c r="AO3" s="402" t="s">
        <v>16298</v>
      </c>
      <c r="AP3" s="402" t="s">
        <v>16299</v>
      </c>
      <c r="AQ3" s="402" t="s">
        <v>16300</v>
      </c>
      <c r="AV3" s="402" t="s">
        <v>16301</v>
      </c>
      <c r="AW3" s="402" t="s">
        <v>16302</v>
      </c>
      <c r="AX3" s="402" t="s">
        <v>16303</v>
      </c>
      <c r="AY3" s="402" t="s">
        <v>16304</v>
      </c>
      <c r="AZ3" s="402" t="s">
        <v>16305</v>
      </c>
      <c r="BA3" s="402" t="s">
        <v>16306</v>
      </c>
      <c r="BB3" s="402" t="s">
        <v>16307</v>
      </c>
      <c r="BC3" s="402" t="s">
        <v>16047</v>
      </c>
      <c r="BD3" s="402" t="s">
        <v>16047</v>
      </c>
      <c r="BE3" s="402" t="s">
        <v>15819</v>
      </c>
      <c r="BF3" s="402" t="s">
        <v>16231</v>
      </c>
      <c r="BG3" s="402" t="s">
        <v>16308</v>
      </c>
      <c r="BH3" s="402" t="s">
        <v>17173</v>
      </c>
      <c r="BI3" s="402" t="s">
        <v>17174</v>
      </c>
      <c r="BJ3" s="402" t="s">
        <v>17175</v>
      </c>
      <c r="BK3" s="402" t="s">
        <v>17176</v>
      </c>
      <c r="BL3" s="402" t="s">
        <v>17177</v>
      </c>
      <c r="BM3" s="402" t="s">
        <v>16309</v>
      </c>
      <c r="BN3" s="402" t="s">
        <v>16310</v>
      </c>
      <c r="BO3" s="402" t="s">
        <v>17180</v>
      </c>
      <c r="BP3" s="402" t="s">
        <v>16311</v>
      </c>
      <c r="BQ3" s="402" t="s">
        <v>16312</v>
      </c>
      <c r="BS3" s="402" t="s">
        <v>16313</v>
      </c>
      <c r="BT3" s="402" t="s">
        <v>16314</v>
      </c>
      <c r="BU3" s="402" t="s">
        <v>16315</v>
      </c>
      <c r="BV3" s="402" t="s">
        <v>16316</v>
      </c>
      <c r="BW3" s="402" t="s">
        <v>16317</v>
      </c>
      <c r="BX3" s="402" t="s">
        <v>16318</v>
      </c>
      <c r="BY3" s="402" t="s">
        <v>16319</v>
      </c>
      <c r="BZ3" s="402" t="s">
        <v>16320</v>
      </c>
      <c r="CA3" s="402" t="s">
        <v>16321</v>
      </c>
      <c r="CB3" s="402" t="s">
        <v>16322</v>
      </c>
      <c r="CD3" s="408" t="s">
        <v>16323</v>
      </c>
      <c r="CF3" s="410" t="s">
        <v>8111</v>
      </c>
      <c r="CG3" s="410" t="s">
        <v>240</v>
      </c>
      <c r="CH3" s="410" t="s">
        <v>16130</v>
      </c>
      <c r="CI3" s="410" t="s">
        <v>11159</v>
      </c>
      <c r="CJ3" s="410" t="s">
        <v>11160</v>
      </c>
      <c r="CK3" s="410" t="s">
        <v>11161</v>
      </c>
      <c r="CL3" s="410" t="s">
        <v>11162</v>
      </c>
      <c r="CM3" s="410" t="s">
        <v>11163</v>
      </c>
      <c r="CN3" s="410" t="s">
        <v>11164</v>
      </c>
      <c r="CO3" s="410" t="s">
        <v>11165</v>
      </c>
      <c r="CP3" s="410" t="s">
        <v>11166</v>
      </c>
      <c r="CQ3" s="410" t="s">
        <v>11167</v>
      </c>
      <c r="CR3" s="410" t="s">
        <v>11168</v>
      </c>
      <c r="CS3" s="410" t="s">
        <v>11169</v>
      </c>
      <c r="CT3" s="410" t="s">
        <v>11170</v>
      </c>
      <c r="CU3" s="410" t="s">
        <v>11171</v>
      </c>
      <c r="CV3" s="410" t="s">
        <v>11172</v>
      </c>
      <c r="CW3" s="410" t="s">
        <v>11173</v>
      </c>
      <c r="CX3" s="410" t="s">
        <v>11174</v>
      </c>
      <c r="CY3" s="410" t="s">
        <v>11175</v>
      </c>
      <c r="CZ3" s="410" t="s">
        <v>11176</v>
      </c>
      <c r="DA3" s="410" t="s">
        <v>11177</v>
      </c>
      <c r="DB3" s="410" t="s">
        <v>11178</v>
      </c>
      <c r="DC3" s="410" t="s">
        <v>11179</v>
      </c>
      <c r="DD3" s="410" t="s">
        <v>11180</v>
      </c>
      <c r="DE3" s="410" t="s">
        <v>11181</v>
      </c>
      <c r="DF3" s="410" t="s">
        <v>11182</v>
      </c>
      <c r="DG3" s="410" t="s">
        <v>11183</v>
      </c>
      <c r="DH3" s="410" t="s">
        <v>11184</v>
      </c>
      <c r="DI3" s="410" t="s">
        <v>11185</v>
      </c>
      <c r="DJ3" s="410" t="s">
        <v>11186</v>
      </c>
      <c r="DK3" s="410" t="s">
        <v>11187</v>
      </c>
      <c r="DL3" s="410" t="s">
        <v>11188</v>
      </c>
      <c r="DM3" s="410" t="s">
        <v>11189</v>
      </c>
      <c r="DN3" s="410" t="s">
        <v>11190</v>
      </c>
      <c r="DO3" s="410" t="s">
        <v>11191</v>
      </c>
      <c r="DP3" s="410" t="s">
        <v>11192</v>
      </c>
      <c r="DQ3" s="410" t="s">
        <v>11193</v>
      </c>
      <c r="DR3" s="410" t="s">
        <v>11194</v>
      </c>
      <c r="DS3" s="410" t="s">
        <v>11152</v>
      </c>
      <c r="DT3" s="410" t="s">
        <v>11195</v>
      </c>
      <c r="DU3" s="410" t="s">
        <v>11196</v>
      </c>
      <c r="DV3" s="410" t="s">
        <v>11197</v>
      </c>
      <c r="DW3" s="410" t="s">
        <v>11198</v>
      </c>
      <c r="DY3" s="402" t="s">
        <v>16171</v>
      </c>
      <c r="DZ3" s="402" t="s">
        <v>16261</v>
      </c>
      <c r="EA3" s="402" t="s">
        <v>16324</v>
      </c>
      <c r="EB3" s="402" t="s">
        <v>16256</v>
      </c>
      <c r="EC3" s="402" t="s">
        <v>16325</v>
      </c>
      <c r="ED3" s="402" t="s">
        <v>16326</v>
      </c>
      <c r="EE3" s="402" t="s">
        <v>16327</v>
      </c>
      <c r="EF3" s="402" t="s">
        <v>16328</v>
      </c>
      <c r="EG3" s="402" t="s">
        <v>16329</v>
      </c>
      <c r="EH3" s="402" t="s">
        <v>16330</v>
      </c>
      <c r="EI3" s="402" t="s">
        <v>16331</v>
      </c>
      <c r="EJ3" s="402" t="s">
        <v>16332</v>
      </c>
      <c r="EK3" s="402" t="s">
        <v>16333</v>
      </c>
      <c r="EL3" s="402" t="s">
        <v>16334</v>
      </c>
      <c r="EM3" s="402" t="s">
        <v>16335</v>
      </c>
      <c r="EN3" s="402" t="s">
        <v>16336</v>
      </c>
      <c r="EO3" s="402" t="s">
        <v>16337</v>
      </c>
      <c r="EP3" s="402" t="s">
        <v>16338</v>
      </c>
      <c r="EQ3" s="402" t="s">
        <v>16339</v>
      </c>
      <c r="ER3" s="402" t="s">
        <v>16340</v>
      </c>
      <c r="ES3" s="402" t="s">
        <v>16341</v>
      </c>
      <c r="ET3" s="402" t="s">
        <v>16342</v>
      </c>
      <c r="EU3" s="402" t="s">
        <v>16343</v>
      </c>
      <c r="EV3" s="402" t="s">
        <v>16344</v>
      </c>
      <c r="EX3" s="432">
        <v>1966</v>
      </c>
      <c r="EY3" s="433">
        <v>18.2</v>
      </c>
      <c r="EZ3" s="433"/>
      <c r="FA3" s="433">
        <v>17.8</v>
      </c>
      <c r="FB3" s="433">
        <v>30.6</v>
      </c>
      <c r="FC3" s="433">
        <v>42.4</v>
      </c>
      <c r="FD3" s="432">
        <v>1</v>
      </c>
      <c r="FE3" s="434">
        <v>0.97299999999999998</v>
      </c>
      <c r="FF3" s="434">
        <v>0.98</v>
      </c>
      <c r="FG3" s="434">
        <v>0.98399999999999999</v>
      </c>
      <c r="FH3" s="434">
        <v>0.98899999999999999</v>
      </c>
      <c r="FI3" s="434">
        <v>0.98899999999999999</v>
      </c>
      <c r="FJ3" s="432" t="s">
        <v>17161</v>
      </c>
      <c r="FK3" s="432" t="s">
        <v>17162</v>
      </c>
      <c r="FL3" s="435">
        <v>4.4000000000000004</v>
      </c>
      <c r="FM3" s="435">
        <v>4.0999999999999996</v>
      </c>
      <c r="FN3" s="435">
        <v>4</v>
      </c>
      <c r="FO3" s="435">
        <v>3.9</v>
      </c>
      <c r="FP3" s="435"/>
      <c r="FQ3" s="435">
        <v>3.7</v>
      </c>
      <c r="FR3" s="435">
        <v>3.6</v>
      </c>
      <c r="FS3" s="435">
        <v>3.5</v>
      </c>
      <c r="FT3" s="435">
        <v>4.4000000000000004</v>
      </c>
    </row>
    <row r="4" spans="2:176">
      <c r="B4" s="407">
        <v>45294</v>
      </c>
      <c r="C4" s="402" t="s">
        <v>11098</v>
      </c>
      <c r="E4" s="402" t="s">
        <v>16345</v>
      </c>
      <c r="F4" s="402" t="s">
        <v>8060</v>
      </c>
      <c r="G4" s="402" t="s">
        <v>16346</v>
      </c>
      <c r="H4" s="402" t="s">
        <v>8605</v>
      </c>
      <c r="I4" s="402" t="s">
        <v>8611</v>
      </c>
      <c r="K4" s="402" t="s">
        <v>16045</v>
      </c>
      <c r="L4" s="402" t="s">
        <v>16347</v>
      </c>
      <c r="O4" s="402" t="s">
        <v>16348</v>
      </c>
      <c r="P4" s="402" t="s">
        <v>16349</v>
      </c>
      <c r="Q4" s="402" t="s">
        <v>16350</v>
      </c>
      <c r="R4" s="402" t="s">
        <v>16351</v>
      </c>
      <c r="S4" s="402" t="s">
        <v>16352</v>
      </c>
      <c r="T4" s="402" t="s">
        <v>16353</v>
      </c>
      <c r="V4" s="402" t="s">
        <v>16354</v>
      </c>
      <c r="W4" s="402" t="s">
        <v>16355</v>
      </c>
      <c r="X4" s="402" t="s">
        <v>16356</v>
      </c>
      <c r="Y4" s="402" t="s">
        <v>16357</v>
      </c>
      <c r="Z4" s="402" t="s">
        <v>16358</v>
      </c>
      <c r="AA4" s="402" t="s">
        <v>16359</v>
      </c>
      <c r="AB4" s="402" t="s">
        <v>16360</v>
      </c>
      <c r="AC4" s="402" t="s">
        <v>16361</v>
      </c>
      <c r="AH4" s="402" t="s">
        <v>16082</v>
      </c>
      <c r="AI4" s="402" t="s">
        <v>16362</v>
      </c>
      <c r="AJ4" s="402" t="s">
        <v>16363</v>
      </c>
      <c r="AK4" s="402" t="s">
        <v>16364</v>
      </c>
      <c r="AL4" s="402" t="s">
        <v>16365</v>
      </c>
      <c r="AM4" s="402" t="s">
        <v>7922</v>
      </c>
      <c r="AN4" s="402" t="s">
        <v>7931</v>
      </c>
      <c r="AO4" s="402" t="s">
        <v>16366</v>
      </c>
      <c r="AP4" s="402" t="s">
        <v>16367</v>
      </c>
      <c r="AV4" s="402" t="s">
        <v>16368</v>
      </c>
      <c r="AW4" s="402" t="s">
        <v>16369</v>
      </c>
      <c r="AX4" s="402" t="s">
        <v>16370</v>
      </c>
      <c r="AY4" s="402" t="s">
        <v>16371</v>
      </c>
      <c r="AZ4" s="402" t="s">
        <v>16372</v>
      </c>
      <c r="BA4" s="402" t="s">
        <v>16373</v>
      </c>
      <c r="BB4" s="402" t="s">
        <v>16232</v>
      </c>
      <c r="BC4" s="402" t="s">
        <v>16374</v>
      </c>
      <c r="BD4" s="402" t="s">
        <v>16374</v>
      </c>
      <c r="BE4" s="402" t="s">
        <v>15820</v>
      </c>
      <c r="BF4" s="402" t="s">
        <v>16307</v>
      </c>
      <c r="BG4" s="402" t="s">
        <v>16375</v>
      </c>
      <c r="BH4" s="402" t="s">
        <v>17178</v>
      </c>
      <c r="BM4" s="402" t="s">
        <v>16376</v>
      </c>
      <c r="BN4" s="402" t="s">
        <v>16377</v>
      </c>
      <c r="BO4" s="402" t="s">
        <v>17181</v>
      </c>
      <c r="BQ4" s="402" t="s">
        <v>16378</v>
      </c>
      <c r="BS4" s="402" t="s">
        <v>16379</v>
      </c>
      <c r="BT4" s="402" t="s">
        <v>16380</v>
      </c>
      <c r="BU4" s="402" t="s">
        <v>16381</v>
      </c>
      <c r="BV4" s="402" t="s">
        <v>16382</v>
      </c>
      <c r="BW4" s="402" t="s">
        <v>16383</v>
      </c>
      <c r="BX4" s="402" t="s">
        <v>16384</v>
      </c>
      <c r="BY4" s="402" t="s">
        <v>16385</v>
      </c>
      <c r="CB4" s="402" t="s">
        <v>16386</v>
      </c>
      <c r="CD4" s="408" t="s">
        <v>16387</v>
      </c>
      <c r="CF4" s="409" t="s">
        <v>8112</v>
      </c>
      <c r="CG4" s="409" t="s">
        <v>241</v>
      </c>
      <c r="CH4" s="409" t="s">
        <v>16131</v>
      </c>
      <c r="CI4" s="409" t="s">
        <v>11199</v>
      </c>
      <c r="CJ4" s="409" t="s">
        <v>11200</v>
      </c>
      <c r="CK4" s="409" t="s">
        <v>11201</v>
      </c>
      <c r="CL4" s="409" t="s">
        <v>11202</v>
      </c>
      <c r="CM4" s="409" t="s">
        <v>11203</v>
      </c>
      <c r="CN4" s="409" t="s">
        <v>11204</v>
      </c>
      <c r="CO4" s="409" t="s">
        <v>11205</v>
      </c>
      <c r="CP4" s="409" t="s">
        <v>11206</v>
      </c>
      <c r="CQ4" s="409" t="s">
        <v>11207</v>
      </c>
      <c r="CR4" s="409" t="s">
        <v>11208</v>
      </c>
      <c r="CS4" s="409" t="s">
        <v>11209</v>
      </c>
      <c r="CT4" s="409" t="s">
        <v>11210</v>
      </c>
      <c r="CU4" s="409" t="s">
        <v>11211</v>
      </c>
      <c r="CV4" s="409" t="s">
        <v>11212</v>
      </c>
      <c r="CW4" s="409" t="s">
        <v>11213</v>
      </c>
      <c r="CX4" s="409" t="s">
        <v>11214</v>
      </c>
      <c r="CY4" s="409" t="s">
        <v>11215</v>
      </c>
      <c r="CZ4" s="409" t="s">
        <v>11216</v>
      </c>
      <c r="DA4" s="409" t="s">
        <v>11217</v>
      </c>
      <c r="DB4" s="409" t="s">
        <v>11218</v>
      </c>
      <c r="DC4" s="409" t="s">
        <v>11219</v>
      </c>
      <c r="DD4" s="409" t="s">
        <v>11220</v>
      </c>
      <c r="DE4" s="409" t="s">
        <v>11221</v>
      </c>
      <c r="DF4" s="409" t="s">
        <v>11222</v>
      </c>
      <c r="DG4" s="409" t="s">
        <v>11223</v>
      </c>
      <c r="DH4" s="409" t="s">
        <v>11224</v>
      </c>
      <c r="DI4" s="409" t="s">
        <v>11225</v>
      </c>
      <c r="DJ4" s="409" t="s">
        <v>11226</v>
      </c>
      <c r="DK4" s="409" t="s">
        <v>11227</v>
      </c>
      <c r="DL4" s="409" t="s">
        <v>11228</v>
      </c>
      <c r="DM4" s="409" t="s">
        <v>11229</v>
      </c>
      <c r="DN4" s="409" t="s">
        <v>11230</v>
      </c>
      <c r="DO4" s="409" t="s">
        <v>11231</v>
      </c>
      <c r="DP4" s="409" t="s">
        <v>11232</v>
      </c>
      <c r="DQ4" s="409" t="s">
        <v>11233</v>
      </c>
      <c r="DR4" s="409" t="s">
        <v>11234</v>
      </c>
      <c r="DS4" s="409" t="s">
        <v>11235</v>
      </c>
      <c r="DT4" s="409" t="s">
        <v>11236</v>
      </c>
      <c r="DU4" s="409" t="s">
        <v>11237</v>
      </c>
      <c r="DV4" s="409" t="s">
        <v>11238</v>
      </c>
      <c r="DW4" s="409" t="s">
        <v>11239</v>
      </c>
      <c r="DY4" s="402" t="s">
        <v>16172</v>
      </c>
      <c r="DZ4" s="402" t="s">
        <v>16388</v>
      </c>
      <c r="EA4" s="402" t="s">
        <v>16261</v>
      </c>
      <c r="EB4" s="402" t="s">
        <v>16389</v>
      </c>
      <c r="EC4" s="402" t="s">
        <v>16390</v>
      </c>
      <c r="ED4" s="402" t="s">
        <v>16391</v>
      </c>
      <c r="EE4" s="402" t="s">
        <v>16392</v>
      </c>
      <c r="EF4" s="402" t="s">
        <v>16393</v>
      </c>
      <c r="EG4" s="402" t="s">
        <v>16327</v>
      </c>
      <c r="EH4" s="402" t="s">
        <v>16258</v>
      </c>
      <c r="EI4" s="402" t="s">
        <v>16266</v>
      </c>
      <c r="EJ4" s="402" t="s">
        <v>16267</v>
      </c>
      <c r="EK4" s="402" t="s">
        <v>16394</v>
      </c>
      <c r="EL4" s="402" t="s">
        <v>16395</v>
      </c>
      <c r="EM4" s="402" t="s">
        <v>16396</v>
      </c>
      <c r="EN4" s="402" t="s">
        <v>16397</v>
      </c>
      <c r="EO4" s="402" t="s">
        <v>16398</v>
      </c>
      <c r="EP4" s="402" t="s">
        <v>16399</v>
      </c>
      <c r="EQ4" s="402" t="s">
        <v>16400</v>
      </c>
      <c r="ER4" s="402" t="s">
        <v>16401</v>
      </c>
      <c r="ES4" s="402" t="s">
        <v>16402</v>
      </c>
      <c r="ET4" s="402" t="s">
        <v>16403</v>
      </c>
      <c r="EU4" s="402" t="s">
        <v>16404</v>
      </c>
      <c r="EV4" s="402" t="s">
        <v>16405</v>
      </c>
      <c r="EX4" s="428">
        <v>1967</v>
      </c>
      <c r="EY4" s="429">
        <v>19.899999999999999</v>
      </c>
      <c r="EZ4" s="429"/>
      <c r="FA4" s="429">
        <v>19.600000000000001</v>
      </c>
      <c r="FB4" s="429">
        <v>33.700000000000003</v>
      </c>
      <c r="FC4" s="429">
        <v>43.6</v>
      </c>
      <c r="FD4" s="428">
        <v>2</v>
      </c>
      <c r="FE4" s="430">
        <v>0.94699999999999995</v>
      </c>
      <c r="FF4" s="430">
        <v>0.96</v>
      </c>
      <c r="FG4" s="430">
        <v>0.96799999999999997</v>
      </c>
      <c r="FH4" s="430">
        <v>0.97899999999999998</v>
      </c>
      <c r="FI4" s="430">
        <v>0.97899999999999998</v>
      </c>
      <c r="FJ4" s="428" t="s">
        <v>17163</v>
      </c>
      <c r="FK4" s="428" t="s">
        <v>17164</v>
      </c>
      <c r="FL4" s="431">
        <v>4.5</v>
      </c>
      <c r="FM4" s="431">
        <v>4.5</v>
      </c>
      <c r="FN4" s="431">
        <v>4.4000000000000004</v>
      </c>
      <c r="FO4" s="431">
        <v>4.2</v>
      </c>
      <c r="FP4" s="431"/>
      <c r="FQ4" s="431"/>
      <c r="FR4" s="431"/>
      <c r="FS4" s="431"/>
      <c r="FT4" s="431">
        <v>4.4000000000000004</v>
      </c>
    </row>
    <row r="5" spans="2:176">
      <c r="B5" s="407">
        <v>45299</v>
      </c>
      <c r="C5" s="402" t="s">
        <v>11099</v>
      </c>
      <c r="E5" s="402" t="s">
        <v>16406</v>
      </c>
      <c r="F5" s="402" t="s">
        <v>8042</v>
      </c>
      <c r="G5" s="402" t="s">
        <v>16407</v>
      </c>
      <c r="H5" s="402" t="s">
        <v>8597</v>
      </c>
      <c r="K5" s="402" t="s">
        <v>16408</v>
      </c>
      <c r="L5" s="402" t="s">
        <v>16409</v>
      </c>
      <c r="O5" s="402" t="s">
        <v>16410</v>
      </c>
      <c r="P5" s="402" t="s">
        <v>16411</v>
      </c>
      <c r="Q5" s="402" t="s">
        <v>16412</v>
      </c>
      <c r="R5" s="402" t="s">
        <v>16413</v>
      </c>
      <c r="S5" s="402" t="s">
        <v>16414</v>
      </c>
      <c r="T5" s="402" t="s">
        <v>16415</v>
      </c>
      <c r="V5" s="402" t="s">
        <v>16416</v>
      </c>
      <c r="W5" s="402" t="s">
        <v>16417</v>
      </c>
      <c r="X5" s="402" t="s">
        <v>16418</v>
      </c>
      <c r="Y5" s="402" t="s">
        <v>16419</v>
      </c>
      <c r="Z5" s="402" t="s">
        <v>16420</v>
      </c>
      <c r="AA5" s="402" t="s">
        <v>16421</v>
      </c>
      <c r="AB5" s="402" t="s">
        <v>16422</v>
      </c>
      <c r="AC5" s="402" t="s">
        <v>16423</v>
      </c>
      <c r="AH5" s="402" t="s">
        <v>16083</v>
      </c>
      <c r="AI5" s="402" t="s">
        <v>15913</v>
      </c>
      <c r="AJ5" s="402" t="s">
        <v>15914</v>
      </c>
      <c r="AK5" s="402" t="s">
        <v>15915</v>
      </c>
      <c r="AL5" s="402" t="s">
        <v>16424</v>
      </c>
      <c r="AM5" s="402" t="s">
        <v>7923</v>
      </c>
      <c r="AN5" s="402" t="s">
        <v>7932</v>
      </c>
      <c r="AO5" s="402" t="s">
        <v>16425</v>
      </c>
      <c r="AP5" s="402" t="s">
        <v>16426</v>
      </c>
      <c r="AV5" s="402" t="s">
        <v>16427</v>
      </c>
      <c r="AW5" s="402" t="s">
        <v>16428</v>
      </c>
      <c r="AX5" s="402" t="s">
        <v>16429</v>
      </c>
      <c r="BA5" s="402" t="s">
        <v>16430</v>
      </c>
      <c r="BB5" s="402" t="s">
        <v>16047</v>
      </c>
      <c r="BC5" s="402" t="s">
        <v>16431</v>
      </c>
      <c r="BD5" s="402" t="s">
        <v>16431</v>
      </c>
      <c r="BE5" s="402" t="s">
        <v>16432</v>
      </c>
      <c r="BF5" s="402" t="s">
        <v>16431</v>
      </c>
      <c r="BG5" s="402" t="s">
        <v>16433</v>
      </c>
      <c r="BH5" s="402" t="s">
        <v>17179</v>
      </c>
      <c r="BM5" s="402" t="s">
        <v>16434</v>
      </c>
      <c r="BN5" s="402" t="s">
        <v>16435</v>
      </c>
      <c r="BO5" s="402" t="s">
        <v>17182</v>
      </c>
      <c r="BQ5" s="402" t="s">
        <v>16436</v>
      </c>
      <c r="BS5" s="402" t="s">
        <v>16437</v>
      </c>
      <c r="BT5" s="402" t="s">
        <v>15921</v>
      </c>
      <c r="BU5" s="402" t="s">
        <v>16438</v>
      </c>
      <c r="BV5" s="402" t="s">
        <v>16439</v>
      </c>
      <c r="BW5" s="402" t="s">
        <v>16440</v>
      </c>
      <c r="BY5" s="402" t="s">
        <v>16441</v>
      </c>
      <c r="CF5" s="410" t="s">
        <v>8114</v>
      </c>
      <c r="CG5" s="410" t="s">
        <v>242</v>
      </c>
      <c r="CH5" s="410" t="s">
        <v>16132</v>
      </c>
      <c r="CI5" s="410" t="s">
        <v>11240</v>
      </c>
      <c r="CJ5" s="410" t="s">
        <v>11241</v>
      </c>
      <c r="CK5" s="410" t="s">
        <v>11242</v>
      </c>
      <c r="CL5" s="410" t="s">
        <v>11243</v>
      </c>
      <c r="CM5" s="410" t="s">
        <v>11244</v>
      </c>
      <c r="CN5" s="410" t="s">
        <v>11245</v>
      </c>
      <c r="CO5" s="410" t="s">
        <v>11246</v>
      </c>
      <c r="CP5" s="410" t="s">
        <v>11247</v>
      </c>
      <c r="CQ5" s="410" t="s">
        <v>11248</v>
      </c>
      <c r="CR5" s="410" t="s">
        <v>11249</v>
      </c>
      <c r="CS5" s="410" t="s">
        <v>11250</v>
      </c>
      <c r="CT5" s="410" t="s">
        <v>11251</v>
      </c>
      <c r="CU5" s="410" t="s">
        <v>11252</v>
      </c>
      <c r="CV5" s="410" t="s">
        <v>11253</v>
      </c>
      <c r="CW5" s="410" t="s">
        <v>11254</v>
      </c>
      <c r="CX5" s="410" t="s">
        <v>11255</v>
      </c>
      <c r="CY5" s="410" t="s">
        <v>11256</v>
      </c>
      <c r="CZ5" s="410" t="s">
        <v>11257</v>
      </c>
      <c r="DA5" s="410" t="s">
        <v>11258</v>
      </c>
      <c r="DB5" s="410" t="s">
        <v>11259</v>
      </c>
      <c r="DC5" s="410" t="s">
        <v>11260</v>
      </c>
      <c r="DD5" s="410" t="s">
        <v>11261</v>
      </c>
      <c r="DE5" s="410" t="s">
        <v>11262</v>
      </c>
      <c r="DF5" s="410" t="s">
        <v>11263</v>
      </c>
      <c r="DG5" s="410" t="s">
        <v>11264</v>
      </c>
      <c r="DH5" s="410" t="s">
        <v>11265</v>
      </c>
      <c r="DI5" s="410" t="s">
        <v>11266</v>
      </c>
      <c r="DJ5" s="410" t="s">
        <v>11267</v>
      </c>
      <c r="DK5" s="410" t="s">
        <v>11268</v>
      </c>
      <c r="DL5" s="410" t="s">
        <v>11269</v>
      </c>
      <c r="DM5" s="410" t="s">
        <v>11270</v>
      </c>
      <c r="DN5" s="410" t="s">
        <v>11271</v>
      </c>
      <c r="DO5" s="410" t="s">
        <v>11272</v>
      </c>
      <c r="DP5" s="410" t="s">
        <v>11273</v>
      </c>
      <c r="DQ5" s="410" t="s">
        <v>11274</v>
      </c>
      <c r="DR5" s="410" t="s">
        <v>11275</v>
      </c>
      <c r="DS5" s="410" t="s">
        <v>11276</v>
      </c>
      <c r="DT5" s="410" t="s">
        <v>11277</v>
      </c>
      <c r="DU5" s="410" t="s">
        <v>11278</v>
      </c>
      <c r="DV5" s="410" t="s">
        <v>11279</v>
      </c>
      <c r="DW5" s="410" t="s">
        <v>11280</v>
      </c>
      <c r="DY5" s="402" t="s">
        <v>16173</v>
      </c>
      <c r="DZ5" s="402" t="s">
        <v>16442</v>
      </c>
      <c r="EA5" s="402" t="s">
        <v>16443</v>
      </c>
      <c r="EB5" s="402" t="s">
        <v>16255</v>
      </c>
      <c r="EC5" s="402" t="s">
        <v>16444</v>
      </c>
      <c r="ED5" s="402" t="s">
        <v>16266</v>
      </c>
      <c r="EE5" s="402" t="s">
        <v>16445</v>
      </c>
      <c r="EF5" s="402" t="s">
        <v>16446</v>
      </c>
      <c r="EH5" s="402" t="s">
        <v>16447</v>
      </c>
      <c r="EI5" s="402" t="s">
        <v>16339</v>
      </c>
      <c r="EJ5" s="402" t="s">
        <v>16448</v>
      </c>
      <c r="EL5" s="402" t="s">
        <v>16449</v>
      </c>
      <c r="EM5" s="402" t="s">
        <v>16450</v>
      </c>
      <c r="EO5" s="402" t="s">
        <v>16451</v>
      </c>
      <c r="EP5" s="402" t="s">
        <v>16452</v>
      </c>
      <c r="ER5" s="402" t="s">
        <v>16453</v>
      </c>
      <c r="ES5" s="402" t="s">
        <v>16454</v>
      </c>
      <c r="ET5" s="402" t="s">
        <v>16455</v>
      </c>
      <c r="EU5" s="402" t="s">
        <v>16456</v>
      </c>
      <c r="EV5" s="402" t="s">
        <v>16457</v>
      </c>
      <c r="EX5" s="432">
        <v>1968</v>
      </c>
      <c r="EY5" s="433">
        <v>22.2</v>
      </c>
      <c r="EZ5" s="433"/>
      <c r="FA5" s="433">
        <v>21.7</v>
      </c>
      <c r="FB5" s="433">
        <v>36.200000000000003</v>
      </c>
      <c r="FC5" s="433">
        <v>48.6</v>
      </c>
      <c r="FD5" s="432">
        <v>3</v>
      </c>
      <c r="FE5" s="434">
        <v>0.92</v>
      </c>
      <c r="FF5" s="434">
        <v>0.94</v>
      </c>
      <c r="FG5" s="434">
        <v>0.95199999999999996</v>
      </c>
      <c r="FH5" s="434">
        <v>0.96799999999999997</v>
      </c>
      <c r="FI5" s="434">
        <v>0.96799999999999997</v>
      </c>
      <c r="FJ5" s="432" t="s">
        <v>17165</v>
      </c>
      <c r="FK5" s="432" t="s">
        <v>17166</v>
      </c>
      <c r="FL5" s="435">
        <v>4.5</v>
      </c>
      <c r="FM5" s="435">
        <v>4.5</v>
      </c>
      <c r="FN5" s="435">
        <v>4.4000000000000004</v>
      </c>
      <c r="FO5" s="435"/>
      <c r="FP5" s="435"/>
      <c r="FQ5" s="435"/>
      <c r="FR5" s="435"/>
      <c r="FS5" s="435"/>
      <c r="FT5" s="435"/>
    </row>
    <row r="6" spans="2:176">
      <c r="B6" s="407">
        <v>45333</v>
      </c>
      <c r="C6" s="402" t="s">
        <v>11100</v>
      </c>
      <c r="E6" s="402" t="s">
        <v>16458</v>
      </c>
      <c r="F6" s="402" t="s">
        <v>8043</v>
      </c>
      <c r="G6" s="402" t="s">
        <v>16459</v>
      </c>
      <c r="H6" s="402" t="s">
        <v>8598</v>
      </c>
      <c r="K6" s="402" t="s">
        <v>15811</v>
      </c>
      <c r="L6" s="402" t="s">
        <v>7844</v>
      </c>
      <c r="P6" s="402" t="s">
        <v>16460</v>
      </c>
      <c r="Q6" s="402" t="s">
        <v>16461</v>
      </c>
      <c r="R6" s="402" t="s">
        <v>16462</v>
      </c>
      <c r="S6" s="402" t="s">
        <v>16463</v>
      </c>
      <c r="T6" s="402" t="s">
        <v>16464</v>
      </c>
      <c r="W6" s="402" t="s">
        <v>16465</v>
      </c>
      <c r="X6" s="402" t="s">
        <v>16466</v>
      </c>
      <c r="Y6" s="402" t="s">
        <v>16467</v>
      </c>
      <c r="Z6" s="402" t="s">
        <v>16468</v>
      </c>
      <c r="AA6" s="402" t="s">
        <v>16469</v>
      </c>
      <c r="AB6" s="402" t="s">
        <v>16470</v>
      </c>
      <c r="AC6" s="402" t="s">
        <v>16471</v>
      </c>
      <c r="AH6" s="402" t="s">
        <v>16084</v>
      </c>
      <c r="AI6" s="402" t="s">
        <v>16472</v>
      </c>
      <c r="AJ6" s="402" t="s">
        <v>7900</v>
      </c>
      <c r="AK6" s="402" t="s">
        <v>7906</v>
      </c>
      <c r="AL6" s="402" t="s">
        <v>16473</v>
      </c>
      <c r="AM6" s="402" t="s">
        <v>7924</v>
      </c>
      <c r="AN6" s="402" t="s">
        <v>7933</v>
      </c>
      <c r="AO6" s="402" t="s">
        <v>16474</v>
      </c>
      <c r="AP6" s="402" t="s">
        <v>16475</v>
      </c>
      <c r="AW6" s="402" t="s">
        <v>16476</v>
      </c>
      <c r="AX6" s="402" t="s">
        <v>16477</v>
      </c>
      <c r="BA6" s="402" t="s">
        <v>16478</v>
      </c>
      <c r="BB6" s="402" t="s">
        <v>16374</v>
      </c>
      <c r="BC6" s="402" t="s">
        <v>16479</v>
      </c>
      <c r="BD6" s="402" t="s">
        <v>16479</v>
      </c>
      <c r="BE6" s="402" t="s">
        <v>15821</v>
      </c>
      <c r="BF6" s="402" t="s">
        <v>16479</v>
      </c>
      <c r="BG6" s="402" t="s">
        <v>16480</v>
      </c>
      <c r="BM6" s="402" t="s">
        <v>16481</v>
      </c>
      <c r="BN6" s="402" t="s">
        <v>16482</v>
      </c>
      <c r="BO6" s="402" t="s">
        <v>17183</v>
      </c>
      <c r="BQ6" s="402" t="s">
        <v>16483</v>
      </c>
      <c r="BS6" s="402" t="s">
        <v>16484</v>
      </c>
      <c r="BT6" s="402" t="s">
        <v>15922</v>
      </c>
      <c r="BU6" s="402" t="s">
        <v>16048</v>
      </c>
      <c r="BV6" s="402" t="s">
        <v>16485</v>
      </c>
      <c r="BY6" s="402" t="s">
        <v>16486</v>
      </c>
      <c r="CF6" s="409" t="s">
        <v>8116</v>
      </c>
      <c r="CG6" s="409" t="s">
        <v>243</v>
      </c>
      <c r="CH6" s="409" t="s">
        <v>16133</v>
      </c>
      <c r="CI6" s="409" t="s">
        <v>11281</v>
      </c>
      <c r="CJ6" s="409" t="s">
        <v>11282</v>
      </c>
      <c r="CK6" s="409" t="s">
        <v>11283</v>
      </c>
      <c r="CL6" s="409" t="s">
        <v>11284</v>
      </c>
      <c r="CM6" s="409" t="s">
        <v>11285</v>
      </c>
      <c r="CN6" s="409" t="s">
        <v>11286</v>
      </c>
      <c r="CO6" s="409" t="s">
        <v>11287</v>
      </c>
      <c r="CP6" s="409" t="s">
        <v>11288</v>
      </c>
      <c r="CQ6" s="409" t="s">
        <v>11289</v>
      </c>
      <c r="CR6" s="409" t="s">
        <v>11290</v>
      </c>
      <c r="CS6" s="409" t="s">
        <v>11291</v>
      </c>
      <c r="CT6" s="409" t="s">
        <v>11292</v>
      </c>
      <c r="CU6" s="409" t="s">
        <v>11293</v>
      </c>
      <c r="CV6" s="409" t="s">
        <v>11294</v>
      </c>
      <c r="CW6" s="409" t="s">
        <v>11295</v>
      </c>
      <c r="CX6" s="409" t="s">
        <v>11296</v>
      </c>
      <c r="CY6" s="409" t="s">
        <v>11297</v>
      </c>
      <c r="CZ6" s="409" t="s">
        <v>11298</v>
      </c>
      <c r="DA6" s="409" t="s">
        <v>11299</v>
      </c>
      <c r="DB6" s="409" t="s">
        <v>11300</v>
      </c>
      <c r="DC6" s="409" t="s">
        <v>11301</v>
      </c>
      <c r="DD6" s="409" t="s">
        <v>11302</v>
      </c>
      <c r="DE6" s="409" t="s">
        <v>11303</v>
      </c>
      <c r="DF6" s="409" t="s">
        <v>11304</v>
      </c>
      <c r="DG6" s="409" t="s">
        <v>11305</v>
      </c>
      <c r="DH6" s="409" t="s">
        <v>11306</v>
      </c>
      <c r="DI6" s="409" t="s">
        <v>11307</v>
      </c>
      <c r="DJ6" s="409" t="s">
        <v>11308</v>
      </c>
      <c r="DK6" s="409" t="s">
        <v>11309</v>
      </c>
      <c r="DL6" s="409" t="s">
        <v>11310</v>
      </c>
      <c r="DM6" s="409" t="s">
        <v>11311</v>
      </c>
      <c r="DN6" s="409" t="s">
        <v>11312</v>
      </c>
      <c r="DO6" s="409" t="s">
        <v>11313</v>
      </c>
      <c r="DP6" s="409" t="s">
        <v>11314</v>
      </c>
      <c r="DQ6" s="409" t="s">
        <v>11315</v>
      </c>
      <c r="DR6" s="409" t="s">
        <v>11316</v>
      </c>
      <c r="DS6" s="409" t="s">
        <v>11317</v>
      </c>
      <c r="DT6" s="409" t="s">
        <v>11318</v>
      </c>
      <c r="DU6" s="409" t="s">
        <v>11319</v>
      </c>
      <c r="DV6" s="409" t="s">
        <v>11320</v>
      </c>
      <c r="DW6" s="409" t="s">
        <v>11321</v>
      </c>
      <c r="DY6" s="402" t="s">
        <v>16174</v>
      </c>
      <c r="EA6" s="402" t="s">
        <v>16487</v>
      </c>
      <c r="EB6" s="402" t="s">
        <v>16261</v>
      </c>
      <c r="EC6" s="402" t="s">
        <v>16488</v>
      </c>
      <c r="ED6" s="402" t="s">
        <v>16489</v>
      </c>
      <c r="EE6" s="402" t="s">
        <v>16490</v>
      </c>
      <c r="EF6" s="402" t="s">
        <v>16491</v>
      </c>
      <c r="EH6" s="402" t="s">
        <v>16492</v>
      </c>
      <c r="EJ6" s="402" t="s">
        <v>16493</v>
      </c>
      <c r="EL6" s="402" t="s">
        <v>16494</v>
      </c>
      <c r="EM6" s="402" t="s">
        <v>16495</v>
      </c>
      <c r="EO6" s="402" t="s">
        <v>16496</v>
      </c>
      <c r="EP6" s="402" t="s">
        <v>16497</v>
      </c>
      <c r="ER6" s="402" t="s">
        <v>16498</v>
      </c>
      <c r="ES6" s="402" t="s">
        <v>16499</v>
      </c>
      <c r="ET6" s="402" t="s">
        <v>16500</v>
      </c>
      <c r="EU6" s="402" t="s">
        <v>16501</v>
      </c>
      <c r="EV6" s="402" t="s">
        <v>16502</v>
      </c>
      <c r="EX6" s="428">
        <v>1969</v>
      </c>
      <c r="EY6" s="429">
        <v>24.9</v>
      </c>
      <c r="EZ6" s="429"/>
      <c r="FA6" s="429">
        <v>23.6</v>
      </c>
      <c r="FB6" s="429">
        <v>39</v>
      </c>
      <c r="FC6" s="429">
        <v>50.9</v>
      </c>
      <c r="FD6" s="428">
        <v>4</v>
      </c>
      <c r="FE6" s="430">
        <v>0.89300000000000002</v>
      </c>
      <c r="FF6" s="430">
        <v>0.92</v>
      </c>
      <c r="FG6" s="430">
        <v>0.93600000000000005</v>
      </c>
      <c r="FH6" s="430">
        <v>0.95699999999999996</v>
      </c>
      <c r="FI6" s="430">
        <v>0.95699999999999996</v>
      </c>
      <c r="FJ6" s="428" t="s">
        <v>17167</v>
      </c>
      <c r="FK6" s="428" t="s">
        <v>17168</v>
      </c>
      <c r="FL6" s="431">
        <v>4.5</v>
      </c>
      <c r="FM6" s="431">
        <v>4.5</v>
      </c>
      <c r="FN6" s="431">
        <v>4.5</v>
      </c>
      <c r="FO6" s="431">
        <v>4.3</v>
      </c>
      <c r="FP6" s="431"/>
      <c r="FQ6" s="431"/>
      <c r="FR6" s="431"/>
      <c r="FS6" s="431"/>
      <c r="FT6" s="431"/>
    </row>
    <row r="7" spans="2:176">
      <c r="B7" s="407">
        <v>45334</v>
      </c>
      <c r="C7" s="402" t="s">
        <v>11101</v>
      </c>
      <c r="E7" s="402" t="s">
        <v>16503</v>
      </c>
      <c r="F7" s="402" t="s">
        <v>8044</v>
      </c>
      <c r="G7" s="402" t="s">
        <v>16504</v>
      </c>
      <c r="H7" s="402" t="s">
        <v>8596</v>
      </c>
      <c r="K7" s="402" t="s">
        <v>16505</v>
      </c>
      <c r="P7" s="402" t="s">
        <v>16506</v>
      </c>
      <c r="Q7" s="402" t="s">
        <v>16507</v>
      </c>
      <c r="R7" s="402" t="s">
        <v>16508</v>
      </c>
      <c r="S7" s="402" t="s">
        <v>16283</v>
      </c>
      <c r="T7" s="402" t="s">
        <v>16208</v>
      </c>
      <c r="W7" s="402" t="s">
        <v>16509</v>
      </c>
      <c r="X7" s="402" t="s">
        <v>16510</v>
      </c>
      <c r="Y7" s="402" t="s">
        <v>16511</v>
      </c>
      <c r="Z7" s="402" t="s">
        <v>16512</v>
      </c>
      <c r="AA7" s="402" t="s">
        <v>16513</v>
      </c>
      <c r="AB7" s="402" t="s">
        <v>16514</v>
      </c>
      <c r="AC7" s="402" t="s">
        <v>16515</v>
      </c>
      <c r="AH7" s="402" t="s">
        <v>16085</v>
      </c>
      <c r="AL7" s="402" t="s">
        <v>16516</v>
      </c>
      <c r="AM7" s="402" t="s">
        <v>7925</v>
      </c>
      <c r="AN7" s="402" t="s">
        <v>7934</v>
      </c>
      <c r="AO7" s="402" t="s">
        <v>16517</v>
      </c>
      <c r="AP7" s="402" t="s">
        <v>16518</v>
      </c>
      <c r="AX7" s="402" t="s">
        <v>16519</v>
      </c>
      <c r="BA7" s="402" t="s">
        <v>16520</v>
      </c>
      <c r="BB7" s="402" t="s">
        <v>16431</v>
      </c>
      <c r="BC7" s="402" t="s">
        <v>16521</v>
      </c>
      <c r="BD7" s="402" t="s">
        <v>16521</v>
      </c>
      <c r="BE7" s="402" t="s">
        <v>15822</v>
      </c>
      <c r="BF7" s="402" t="s">
        <v>16232</v>
      </c>
      <c r="BG7" s="402" t="s">
        <v>16522</v>
      </c>
      <c r="BO7" s="402" t="s">
        <v>17184</v>
      </c>
      <c r="BQ7" s="402" t="s">
        <v>16523</v>
      </c>
      <c r="BS7" s="402" t="s">
        <v>15811</v>
      </c>
      <c r="BT7" s="402" t="s">
        <v>16524</v>
      </c>
      <c r="BU7" s="402" t="s">
        <v>16525</v>
      </c>
      <c r="BV7" s="402" t="s">
        <v>16526</v>
      </c>
      <c r="BY7" s="402" t="s">
        <v>16527</v>
      </c>
      <c r="CF7" s="410" t="s">
        <v>8117</v>
      </c>
      <c r="CG7" s="410" t="s">
        <v>244</v>
      </c>
      <c r="CH7" s="410" t="s">
        <v>16134</v>
      </c>
      <c r="CI7" s="410" t="s">
        <v>11322</v>
      </c>
      <c r="CJ7" s="410" t="s">
        <v>11323</v>
      </c>
      <c r="CK7" s="410" t="s">
        <v>11324</v>
      </c>
      <c r="CL7" s="410" t="s">
        <v>11325</v>
      </c>
      <c r="CM7" s="410" t="s">
        <v>11326</v>
      </c>
      <c r="CN7" s="410" t="s">
        <v>11327</v>
      </c>
      <c r="CO7" s="410" t="s">
        <v>11328</v>
      </c>
      <c r="CP7" s="410" t="s">
        <v>11329</v>
      </c>
      <c r="CQ7" s="410" t="s">
        <v>11330</v>
      </c>
      <c r="CR7" s="410" t="s">
        <v>11331</v>
      </c>
      <c r="CS7" s="410" t="s">
        <v>11332</v>
      </c>
      <c r="CT7" s="410" t="s">
        <v>11333</v>
      </c>
      <c r="CU7" s="410" t="s">
        <v>11334</v>
      </c>
      <c r="CV7" s="410" t="s">
        <v>11335</v>
      </c>
      <c r="CW7" s="410" t="s">
        <v>11336</v>
      </c>
      <c r="CX7" s="410" t="s">
        <v>11337</v>
      </c>
      <c r="CY7" s="410" t="s">
        <v>11338</v>
      </c>
      <c r="CZ7" s="410" t="s">
        <v>11339</v>
      </c>
      <c r="DA7" s="410" t="s">
        <v>11340</v>
      </c>
      <c r="DB7" s="410" t="s">
        <v>11341</v>
      </c>
      <c r="DC7" s="410" t="s">
        <v>11342</v>
      </c>
      <c r="DD7" s="410" t="s">
        <v>11343</v>
      </c>
      <c r="DE7" s="410" t="s">
        <v>11344</v>
      </c>
      <c r="DF7" s="410" t="s">
        <v>11345</v>
      </c>
      <c r="DG7" s="410" t="s">
        <v>11346</v>
      </c>
      <c r="DH7" s="410" t="s">
        <v>11347</v>
      </c>
      <c r="DI7" s="410" t="s">
        <v>11348</v>
      </c>
      <c r="DJ7" s="410" t="s">
        <v>11349</v>
      </c>
      <c r="DK7" s="410" t="s">
        <v>11350</v>
      </c>
      <c r="DL7" s="410" t="s">
        <v>11351</v>
      </c>
      <c r="DM7" s="410" t="s">
        <v>11352</v>
      </c>
      <c r="DN7" s="410" t="s">
        <v>11353</v>
      </c>
      <c r="DO7" s="410" t="s">
        <v>11354</v>
      </c>
      <c r="DP7" s="410" t="s">
        <v>11355</v>
      </c>
      <c r="DQ7" s="410" t="s">
        <v>11356</v>
      </c>
      <c r="DR7" s="410" t="s">
        <v>11357</v>
      </c>
      <c r="DS7" s="410" t="s">
        <v>11358</v>
      </c>
      <c r="DT7" s="410" t="s">
        <v>11359</v>
      </c>
      <c r="DU7" s="410" t="s">
        <v>11360</v>
      </c>
      <c r="DV7" s="410" t="s">
        <v>11361</v>
      </c>
      <c r="DW7" s="410" t="s">
        <v>11362</v>
      </c>
      <c r="DY7" s="402" t="s">
        <v>16175</v>
      </c>
      <c r="EC7" s="402" t="s">
        <v>16528</v>
      </c>
      <c r="ED7" s="402" t="s">
        <v>16529</v>
      </c>
      <c r="EE7" s="402" t="s">
        <v>16530</v>
      </c>
      <c r="EF7" s="402" t="s">
        <v>16531</v>
      </c>
      <c r="EH7" s="402" t="s">
        <v>16391</v>
      </c>
      <c r="EJ7" s="402" t="s">
        <v>16532</v>
      </c>
      <c r="EL7" s="402" t="s">
        <v>16533</v>
      </c>
      <c r="EM7" s="402" t="s">
        <v>16534</v>
      </c>
      <c r="EO7" s="402" t="s">
        <v>16400</v>
      </c>
      <c r="EP7" s="402" t="s">
        <v>16535</v>
      </c>
      <c r="ER7" s="402" t="s">
        <v>16536</v>
      </c>
      <c r="ES7" s="402" t="s">
        <v>16401</v>
      </c>
      <c r="ET7" s="402" t="s">
        <v>16537</v>
      </c>
      <c r="EV7" s="402" t="s">
        <v>16538</v>
      </c>
      <c r="EX7" s="432">
        <v>1970</v>
      </c>
      <c r="EY7" s="433">
        <v>28</v>
      </c>
      <c r="EZ7" s="433"/>
      <c r="FA7" s="433">
        <v>26.1</v>
      </c>
      <c r="FB7" s="433">
        <v>42.9</v>
      </c>
      <c r="FC7" s="433">
        <v>54.3</v>
      </c>
      <c r="FD7" s="432">
        <v>5</v>
      </c>
      <c r="FE7" s="434">
        <v>0.86699999999999999</v>
      </c>
      <c r="FF7" s="434">
        <v>0.9</v>
      </c>
      <c r="FG7" s="434">
        <v>0.92</v>
      </c>
      <c r="FH7" s="434">
        <v>0.94699999999999995</v>
      </c>
      <c r="FI7" s="434">
        <v>0.94699999999999995</v>
      </c>
      <c r="FJ7" s="432"/>
      <c r="FK7" s="432"/>
      <c r="FL7" s="435"/>
      <c r="FM7" s="435"/>
      <c r="FN7" s="435"/>
      <c r="FO7" s="435"/>
      <c r="FP7" s="435"/>
      <c r="FQ7" s="435"/>
      <c r="FR7" s="435"/>
      <c r="FS7" s="435"/>
      <c r="FT7" s="435"/>
    </row>
    <row r="8" spans="2:176">
      <c r="B8" s="407">
        <v>45345</v>
      </c>
      <c r="C8" s="402" t="s">
        <v>11102</v>
      </c>
      <c r="E8" s="402" t="s">
        <v>16539</v>
      </c>
      <c r="F8" s="402" t="s">
        <v>1</v>
      </c>
      <c r="G8" s="402" t="s">
        <v>16540</v>
      </c>
      <c r="H8" s="402" t="s">
        <v>8595</v>
      </c>
      <c r="K8" s="402" t="s">
        <v>15812</v>
      </c>
      <c r="P8" s="402" t="s">
        <v>16541</v>
      </c>
      <c r="Q8" s="402" t="s">
        <v>16542</v>
      </c>
      <c r="R8" s="402" t="s">
        <v>16543</v>
      </c>
      <c r="S8" s="402" t="s">
        <v>16414</v>
      </c>
      <c r="T8" s="402" t="s">
        <v>16544</v>
      </c>
      <c r="W8" s="402" t="s">
        <v>16545</v>
      </c>
      <c r="X8" s="402" t="s">
        <v>16546</v>
      </c>
      <c r="Y8" s="402" t="s">
        <v>16547</v>
      </c>
      <c r="Z8" s="402" t="s">
        <v>16548</v>
      </c>
      <c r="AA8" s="402" t="s">
        <v>16549</v>
      </c>
      <c r="AB8" s="402" t="s">
        <v>16550</v>
      </c>
      <c r="AC8" s="402" t="s">
        <v>16551</v>
      </c>
      <c r="AH8" s="402" t="s">
        <v>16049</v>
      </c>
      <c r="AL8" s="402" t="s">
        <v>16552</v>
      </c>
      <c r="AM8" s="402" t="s">
        <v>7926</v>
      </c>
      <c r="AN8" s="402" t="s">
        <v>7935</v>
      </c>
      <c r="AO8" s="402" t="s">
        <v>16553</v>
      </c>
      <c r="AP8" s="402" t="s">
        <v>16554</v>
      </c>
      <c r="AX8" s="402" t="s">
        <v>16555</v>
      </c>
      <c r="BA8" s="402" t="s">
        <v>16556</v>
      </c>
      <c r="BB8" s="402" t="s">
        <v>16479</v>
      </c>
      <c r="BC8" s="402" t="s">
        <v>16557</v>
      </c>
      <c r="BD8" s="402" t="s">
        <v>16557</v>
      </c>
      <c r="BE8" s="402" t="s">
        <v>15823</v>
      </c>
      <c r="BF8" s="402" t="s">
        <v>16047</v>
      </c>
      <c r="BG8" s="402" t="s">
        <v>16558</v>
      </c>
      <c r="BO8" s="402" t="s">
        <v>17185</v>
      </c>
      <c r="BQ8" s="402" t="s">
        <v>16559</v>
      </c>
      <c r="BS8" s="402" t="s">
        <v>16505</v>
      </c>
      <c r="BT8" s="402" t="s">
        <v>15924</v>
      </c>
      <c r="BU8" s="402" t="s">
        <v>16560</v>
      </c>
      <c r="BV8" s="402" t="s">
        <v>16561</v>
      </c>
      <c r="BY8" s="402" t="s">
        <v>16562</v>
      </c>
      <c r="CF8" s="409" t="s">
        <v>8118</v>
      </c>
      <c r="CG8" s="409" t="s">
        <v>245</v>
      </c>
      <c r="CH8" s="409" t="s">
        <v>16135</v>
      </c>
      <c r="CI8" s="409" t="s">
        <v>11363</v>
      </c>
      <c r="CJ8" s="409" t="s">
        <v>11364</v>
      </c>
      <c r="CK8" s="409" t="s">
        <v>11365</v>
      </c>
      <c r="CL8" s="409" t="s">
        <v>11366</v>
      </c>
      <c r="CM8" s="409" t="s">
        <v>11367</v>
      </c>
      <c r="CN8" s="409" t="s">
        <v>11368</v>
      </c>
      <c r="CO8" s="409" t="s">
        <v>11369</v>
      </c>
      <c r="CP8" s="409" t="s">
        <v>11370</v>
      </c>
      <c r="CQ8" s="409" t="s">
        <v>11371</v>
      </c>
      <c r="CR8" s="409" t="s">
        <v>11372</v>
      </c>
      <c r="CS8" s="409" t="s">
        <v>11373</v>
      </c>
      <c r="CT8" s="409" t="s">
        <v>11374</v>
      </c>
      <c r="CU8" s="409" t="s">
        <v>11375</v>
      </c>
      <c r="CV8" s="409" t="s">
        <v>11376</v>
      </c>
      <c r="CW8" s="409" t="s">
        <v>11377</v>
      </c>
      <c r="CX8" s="409" t="s">
        <v>11378</v>
      </c>
      <c r="CY8" s="409" t="s">
        <v>11379</v>
      </c>
      <c r="CZ8" s="409" t="s">
        <v>11380</v>
      </c>
      <c r="DA8" s="409" t="s">
        <v>11381</v>
      </c>
      <c r="DB8" s="409" t="s">
        <v>11382</v>
      </c>
      <c r="DC8" s="409" t="s">
        <v>11383</v>
      </c>
      <c r="DD8" s="409" t="s">
        <v>11384</v>
      </c>
      <c r="DE8" s="409" t="s">
        <v>11385</v>
      </c>
      <c r="DF8" s="409" t="s">
        <v>11386</v>
      </c>
      <c r="DG8" s="409" t="s">
        <v>11387</v>
      </c>
      <c r="DH8" s="409" t="s">
        <v>11388</v>
      </c>
      <c r="DI8" s="409" t="s">
        <v>11389</v>
      </c>
      <c r="DJ8" s="409" t="s">
        <v>11390</v>
      </c>
      <c r="DK8" s="409" t="s">
        <v>11391</v>
      </c>
      <c r="DL8" s="409" t="s">
        <v>11392</v>
      </c>
      <c r="DM8" s="409" t="s">
        <v>11393</v>
      </c>
      <c r="DN8" s="409" t="s">
        <v>11394</v>
      </c>
      <c r="DO8" s="409" t="s">
        <v>11395</v>
      </c>
      <c r="DP8" s="409" t="s">
        <v>11396</v>
      </c>
      <c r="DQ8" s="409" t="s">
        <v>11397</v>
      </c>
      <c r="DR8" s="409" t="s">
        <v>11398</v>
      </c>
      <c r="DS8" s="409" t="s">
        <v>11399</v>
      </c>
      <c r="DT8" s="409" t="s">
        <v>11400</v>
      </c>
      <c r="DU8" s="409" t="s">
        <v>11401</v>
      </c>
      <c r="DV8" s="409" t="s">
        <v>11402</v>
      </c>
      <c r="DW8" s="409" t="s">
        <v>11403</v>
      </c>
      <c r="DY8" s="402" t="s">
        <v>16176</v>
      </c>
      <c r="EC8" s="402" t="s">
        <v>16563</v>
      </c>
      <c r="ED8" s="402" t="s">
        <v>16564</v>
      </c>
      <c r="EE8" s="402" t="s">
        <v>16253</v>
      </c>
      <c r="EF8" s="402" t="s">
        <v>16565</v>
      </c>
      <c r="EH8" s="402" t="s">
        <v>16566</v>
      </c>
      <c r="EJ8" s="402" t="s">
        <v>16567</v>
      </c>
      <c r="EM8" s="402" t="s">
        <v>16568</v>
      </c>
      <c r="EO8" s="402" t="s">
        <v>16569</v>
      </c>
      <c r="EP8" s="402" t="s">
        <v>16570</v>
      </c>
      <c r="ER8" s="402" t="s">
        <v>16571</v>
      </c>
      <c r="ES8" s="402" t="s">
        <v>16453</v>
      </c>
      <c r="ET8" s="402" t="s">
        <v>16572</v>
      </c>
      <c r="EV8" s="402" t="s">
        <v>16573</v>
      </c>
      <c r="EX8" s="428">
        <v>1971</v>
      </c>
      <c r="EY8" s="429">
        <v>31.2</v>
      </c>
      <c r="EZ8" s="429"/>
      <c r="FA8" s="429">
        <v>30.3</v>
      </c>
      <c r="FB8" s="429">
        <v>47.2</v>
      </c>
      <c r="FC8" s="429">
        <v>61.2</v>
      </c>
      <c r="FD8" s="428">
        <v>6</v>
      </c>
      <c r="FE8" s="430">
        <v>0.84</v>
      </c>
      <c r="FF8" s="430">
        <v>0.88</v>
      </c>
      <c r="FG8" s="430">
        <v>0.90400000000000003</v>
      </c>
      <c r="FH8" s="430">
        <v>0.93600000000000005</v>
      </c>
      <c r="FI8" s="430">
        <v>0.93600000000000005</v>
      </c>
      <c r="FJ8" s="428"/>
      <c r="FK8" s="428"/>
      <c r="FL8" s="431"/>
      <c r="FM8" s="431"/>
      <c r="FN8" s="431"/>
      <c r="FO8" s="431"/>
      <c r="FP8" s="431"/>
      <c r="FQ8" s="431"/>
      <c r="FR8" s="431"/>
      <c r="FS8" s="431"/>
      <c r="FT8" s="431"/>
    </row>
    <row r="9" spans="2:176">
      <c r="B9" s="407">
        <v>45371</v>
      </c>
      <c r="C9" s="402" t="s">
        <v>11103</v>
      </c>
      <c r="E9" s="402" t="s">
        <v>16574</v>
      </c>
      <c r="G9" s="402" t="s">
        <v>16575</v>
      </c>
      <c r="H9" s="402" t="s">
        <v>8606</v>
      </c>
      <c r="K9" s="402" t="s">
        <v>15813</v>
      </c>
      <c r="P9" s="402" t="s">
        <v>16576</v>
      </c>
      <c r="Q9" s="402" t="s">
        <v>16577</v>
      </c>
      <c r="R9" s="402" t="s">
        <v>16578</v>
      </c>
      <c r="S9" s="402" t="s">
        <v>16579</v>
      </c>
      <c r="T9" s="402" t="s">
        <v>16580</v>
      </c>
      <c r="W9" s="402" t="s">
        <v>16581</v>
      </c>
      <c r="Y9" s="402" t="s">
        <v>16582</v>
      </c>
      <c r="Z9" s="402" t="s">
        <v>16583</v>
      </c>
      <c r="AA9" s="402" t="s">
        <v>16584</v>
      </c>
      <c r="AB9" s="402" t="s">
        <v>16585</v>
      </c>
      <c r="AC9" s="402" t="s">
        <v>16586</v>
      </c>
      <c r="AH9" s="402" t="s">
        <v>16587</v>
      </c>
      <c r="AL9" s="402" t="s">
        <v>16588</v>
      </c>
      <c r="AM9" s="402" t="s">
        <v>7927</v>
      </c>
      <c r="AN9" s="402" t="s">
        <v>7936</v>
      </c>
      <c r="AO9" s="402" t="s">
        <v>16589</v>
      </c>
      <c r="AP9" s="402" t="s">
        <v>16590</v>
      </c>
      <c r="AX9" s="402" t="s">
        <v>16591</v>
      </c>
      <c r="BA9" s="402" t="s">
        <v>16592</v>
      </c>
      <c r="BB9" s="402" t="s">
        <v>16521</v>
      </c>
      <c r="BC9" s="402" t="s">
        <v>16593</v>
      </c>
      <c r="BD9" s="402" t="s">
        <v>16593</v>
      </c>
      <c r="BF9" s="402" t="s">
        <v>16557</v>
      </c>
      <c r="BG9" s="402" t="s">
        <v>16594</v>
      </c>
      <c r="BO9" s="402" t="s">
        <v>17186</v>
      </c>
      <c r="BQ9" s="402" t="s">
        <v>16595</v>
      </c>
      <c r="BS9" s="402" t="s">
        <v>15908</v>
      </c>
      <c r="BT9" s="402" t="s">
        <v>15925</v>
      </c>
      <c r="BU9" s="402" t="s">
        <v>16596</v>
      </c>
      <c r="CD9" s="402" t="s">
        <v>16597</v>
      </c>
      <c r="CF9" s="410" t="s">
        <v>8120</v>
      </c>
      <c r="CG9" s="410" t="s">
        <v>246</v>
      </c>
      <c r="CH9" s="410" t="s">
        <v>16136</v>
      </c>
      <c r="CI9" s="410" t="s">
        <v>11404</v>
      </c>
      <c r="CJ9" s="410" t="s">
        <v>11405</v>
      </c>
      <c r="CK9" s="410" t="s">
        <v>11406</v>
      </c>
      <c r="CL9" s="410" t="s">
        <v>11407</v>
      </c>
      <c r="CM9" s="410" t="s">
        <v>11408</v>
      </c>
      <c r="CN9" s="410" t="s">
        <v>11409</v>
      </c>
      <c r="CO9" s="410" t="s">
        <v>11410</v>
      </c>
      <c r="CP9" s="410" t="s">
        <v>11411</v>
      </c>
      <c r="CQ9" s="410" t="s">
        <v>11412</v>
      </c>
      <c r="CR9" s="410" t="s">
        <v>11413</v>
      </c>
      <c r="CS9" s="410" t="s">
        <v>11414</v>
      </c>
      <c r="CT9" s="410" t="s">
        <v>11415</v>
      </c>
      <c r="CU9" s="410" t="s">
        <v>11416</v>
      </c>
      <c r="CV9" s="410" t="s">
        <v>11417</v>
      </c>
      <c r="CW9" s="410" t="s">
        <v>11418</v>
      </c>
      <c r="CX9" s="410" t="s">
        <v>11419</v>
      </c>
      <c r="CY9" s="410" t="s">
        <v>11420</v>
      </c>
      <c r="CZ9" s="410" t="s">
        <v>11421</v>
      </c>
      <c r="DA9" s="410" t="s">
        <v>11422</v>
      </c>
      <c r="DB9" s="410" t="s">
        <v>11423</v>
      </c>
      <c r="DC9" s="410" t="s">
        <v>11424</v>
      </c>
      <c r="DD9" s="410" t="s">
        <v>11425</v>
      </c>
      <c r="DE9" s="410" t="s">
        <v>11426</v>
      </c>
      <c r="DF9" s="410" t="s">
        <v>11427</v>
      </c>
      <c r="DG9" s="410" t="s">
        <v>11428</v>
      </c>
      <c r="DH9" s="410" t="s">
        <v>11429</v>
      </c>
      <c r="DI9" s="410" t="s">
        <v>11430</v>
      </c>
      <c r="DJ9" s="410" t="s">
        <v>11431</v>
      </c>
      <c r="DK9" s="410" t="s">
        <v>11432</v>
      </c>
      <c r="DL9" s="410" t="s">
        <v>11433</v>
      </c>
      <c r="DM9" s="410" t="s">
        <v>11434</v>
      </c>
      <c r="DN9" s="410" t="s">
        <v>11435</v>
      </c>
      <c r="DO9" s="410" t="s">
        <v>11436</v>
      </c>
      <c r="DP9" s="410" t="s">
        <v>11437</v>
      </c>
      <c r="DQ9" s="410" t="s">
        <v>11438</v>
      </c>
      <c r="DR9" s="410" t="s">
        <v>11439</v>
      </c>
      <c r="DS9" s="410" t="s">
        <v>11440</v>
      </c>
      <c r="DT9" s="410" t="s">
        <v>11441</v>
      </c>
      <c r="DU9" s="410" t="s">
        <v>11442</v>
      </c>
      <c r="DV9" s="410" t="s">
        <v>11443</v>
      </c>
      <c r="DW9" s="410" t="s">
        <v>11444</v>
      </c>
      <c r="DY9" s="402" t="s">
        <v>16177</v>
      </c>
      <c r="EC9" s="402" t="s">
        <v>16598</v>
      </c>
      <c r="ED9" s="402" t="s">
        <v>16599</v>
      </c>
      <c r="EE9" s="402" t="s">
        <v>16600</v>
      </c>
      <c r="EF9" s="402" t="s">
        <v>16601</v>
      </c>
      <c r="EH9" s="402" t="s">
        <v>16602</v>
      </c>
      <c r="EJ9" s="402" t="s">
        <v>16603</v>
      </c>
      <c r="EM9" s="402" t="s">
        <v>16604</v>
      </c>
      <c r="EO9" s="402" t="s">
        <v>16265</v>
      </c>
      <c r="EP9" s="402" t="s">
        <v>16605</v>
      </c>
      <c r="ER9" s="402" t="s">
        <v>16266</v>
      </c>
      <c r="ES9" s="402" t="s">
        <v>16606</v>
      </c>
      <c r="ET9" s="402" t="s">
        <v>16607</v>
      </c>
      <c r="EV9" s="402" t="s">
        <v>16608</v>
      </c>
      <c r="EX9" s="432">
        <v>1972</v>
      </c>
      <c r="EY9" s="433">
        <v>34.200000000000003</v>
      </c>
      <c r="EZ9" s="433"/>
      <c r="FA9" s="433">
        <v>32.4</v>
      </c>
      <c r="FB9" s="433">
        <v>50.2</v>
      </c>
      <c r="FC9" s="433">
        <v>61.6</v>
      </c>
      <c r="FD9" s="432">
        <v>7</v>
      </c>
      <c r="FE9" s="434">
        <v>0.81299999999999994</v>
      </c>
      <c r="FF9" s="434">
        <v>0.86</v>
      </c>
      <c r="FG9" s="434">
        <v>0.88800000000000001</v>
      </c>
      <c r="FH9" s="434">
        <v>0.92500000000000004</v>
      </c>
      <c r="FI9" s="434">
        <v>0.92500000000000004</v>
      </c>
      <c r="FJ9" s="432"/>
      <c r="FK9" s="432"/>
      <c r="FL9" s="435"/>
      <c r="FM9" s="435"/>
      <c r="FN9" s="435"/>
      <c r="FO9" s="435"/>
      <c r="FP9" s="435"/>
      <c r="FQ9" s="435"/>
      <c r="FR9" s="435"/>
      <c r="FS9" s="435"/>
      <c r="FT9" s="435"/>
    </row>
    <row r="10" spans="2:176">
      <c r="B10" s="407">
        <v>45411</v>
      </c>
      <c r="C10" s="402" t="s">
        <v>11104</v>
      </c>
      <c r="E10" s="402" t="s">
        <v>16609</v>
      </c>
      <c r="G10" s="402" t="s">
        <v>16610</v>
      </c>
      <c r="H10" s="402" t="s">
        <v>8607</v>
      </c>
      <c r="K10" s="402" t="s">
        <v>7844</v>
      </c>
      <c r="P10" s="402" t="s">
        <v>16611</v>
      </c>
      <c r="Q10" s="402" t="s">
        <v>16612</v>
      </c>
      <c r="R10" s="402" t="s">
        <v>16613</v>
      </c>
      <c r="S10" s="402" t="s">
        <v>16614</v>
      </c>
      <c r="T10" s="402" t="s">
        <v>16288</v>
      </c>
      <c r="W10" s="402" t="s">
        <v>16615</v>
      </c>
      <c r="Y10" s="402" t="s">
        <v>16616</v>
      </c>
      <c r="Z10" s="402" t="s">
        <v>16617</v>
      </c>
      <c r="AA10" s="402" t="s">
        <v>16618</v>
      </c>
      <c r="AB10" s="402" t="s">
        <v>16619</v>
      </c>
      <c r="AC10" s="402" t="s">
        <v>16620</v>
      </c>
      <c r="AH10" s="402" t="s">
        <v>16621</v>
      </c>
      <c r="AL10" s="402" t="s">
        <v>16622</v>
      </c>
      <c r="AM10" s="402" t="s">
        <v>7928</v>
      </c>
      <c r="AN10" s="402" t="s">
        <v>7937</v>
      </c>
      <c r="AO10" s="402" t="s">
        <v>16623</v>
      </c>
      <c r="AP10" s="402" t="s">
        <v>16624</v>
      </c>
      <c r="AX10" s="402" t="s">
        <v>7989</v>
      </c>
      <c r="BA10" s="402" t="s">
        <v>16625</v>
      </c>
      <c r="BB10" s="402" t="s">
        <v>16557</v>
      </c>
      <c r="BC10" s="402" t="s">
        <v>16626</v>
      </c>
      <c r="BD10" s="402" t="s">
        <v>16626</v>
      </c>
      <c r="BF10" s="402" t="s">
        <v>16593</v>
      </c>
      <c r="BG10" s="402" t="s">
        <v>16627</v>
      </c>
      <c r="BQ10" s="402" t="s">
        <v>16628</v>
      </c>
      <c r="BS10" s="402" t="s">
        <v>15812</v>
      </c>
      <c r="BT10" s="402" t="s">
        <v>15926</v>
      </c>
      <c r="BU10" s="402" t="s">
        <v>16629</v>
      </c>
      <c r="CD10" s="402" t="s">
        <v>16630</v>
      </c>
      <c r="CF10" s="409" t="s">
        <v>8121</v>
      </c>
      <c r="CG10" s="409" t="s">
        <v>247</v>
      </c>
      <c r="CH10" s="409" t="s">
        <v>16137</v>
      </c>
      <c r="CI10" s="409" t="s">
        <v>11445</v>
      </c>
      <c r="CJ10" s="409" t="s">
        <v>11152</v>
      </c>
      <c r="CK10" s="409" t="s">
        <v>11446</v>
      </c>
      <c r="CL10" s="409" t="s">
        <v>11447</v>
      </c>
      <c r="CM10" s="409" t="s">
        <v>11448</v>
      </c>
      <c r="CN10" s="409" t="s">
        <v>11449</v>
      </c>
      <c r="CO10" s="409" t="s">
        <v>11450</v>
      </c>
      <c r="CP10" s="409" t="s">
        <v>11451</v>
      </c>
      <c r="CQ10" s="409" t="s">
        <v>11452</v>
      </c>
      <c r="CR10" s="409" t="s">
        <v>11453</v>
      </c>
      <c r="CS10" s="409" t="s">
        <v>11454</v>
      </c>
      <c r="CT10" s="409" t="s">
        <v>11455</v>
      </c>
      <c r="CU10" s="409" t="s">
        <v>11456</v>
      </c>
      <c r="CV10" s="409" t="s">
        <v>11457</v>
      </c>
      <c r="CW10" s="409" t="s">
        <v>11458</v>
      </c>
      <c r="CX10" s="409" t="s">
        <v>11459</v>
      </c>
      <c r="CY10" s="409" t="s">
        <v>11460</v>
      </c>
      <c r="CZ10" s="409" t="s">
        <v>11461</v>
      </c>
      <c r="DA10" s="409" t="s">
        <v>11462</v>
      </c>
      <c r="DB10" s="409" t="s">
        <v>11463</v>
      </c>
      <c r="DC10" s="409" t="s">
        <v>11464</v>
      </c>
      <c r="DD10" s="409" t="s">
        <v>11465</v>
      </c>
      <c r="DE10" s="409" t="s">
        <v>11466</v>
      </c>
      <c r="DF10" s="409" t="s">
        <v>11467</v>
      </c>
      <c r="DG10" s="409" t="s">
        <v>11468</v>
      </c>
      <c r="DH10" s="409" t="s">
        <v>11469</v>
      </c>
      <c r="DI10" s="409" t="s">
        <v>11470</v>
      </c>
      <c r="DJ10" s="409" t="s">
        <v>11471</v>
      </c>
      <c r="DK10" s="409" t="s">
        <v>11472</v>
      </c>
      <c r="DL10" s="409" t="s">
        <v>11473</v>
      </c>
      <c r="DM10" s="409" t="s">
        <v>11474</v>
      </c>
      <c r="DN10" s="409" t="s">
        <v>11475</v>
      </c>
      <c r="DO10" s="409" t="s">
        <v>11476</v>
      </c>
      <c r="DP10" s="409" t="s">
        <v>11477</v>
      </c>
      <c r="DQ10" s="409" t="s">
        <v>11478</v>
      </c>
      <c r="DR10" s="409" t="s">
        <v>11479</v>
      </c>
      <c r="DS10" s="409" t="s">
        <v>11480</v>
      </c>
      <c r="DT10" s="409" t="s">
        <v>11152</v>
      </c>
      <c r="DU10" s="409" t="s">
        <v>11481</v>
      </c>
      <c r="DV10" s="409" t="s">
        <v>11482</v>
      </c>
      <c r="DW10" s="409" t="s">
        <v>11483</v>
      </c>
      <c r="DY10" s="402" t="s">
        <v>16178</v>
      </c>
      <c r="EC10" s="402" t="s">
        <v>16631</v>
      </c>
      <c r="ED10" s="402" t="s">
        <v>16260</v>
      </c>
      <c r="EE10" s="402" t="s">
        <v>16632</v>
      </c>
      <c r="EF10" s="402" t="s">
        <v>16633</v>
      </c>
      <c r="EH10" s="402" t="s">
        <v>16634</v>
      </c>
      <c r="EJ10" s="402" t="s">
        <v>16260</v>
      </c>
      <c r="EM10" s="402" t="s">
        <v>16635</v>
      </c>
      <c r="EO10" s="402" t="s">
        <v>16636</v>
      </c>
      <c r="ER10" s="402" t="s">
        <v>16637</v>
      </c>
      <c r="ES10" s="402" t="s">
        <v>16638</v>
      </c>
      <c r="ET10" s="402" t="s">
        <v>16639</v>
      </c>
      <c r="EV10" s="402" t="s">
        <v>16640</v>
      </c>
      <c r="EX10" s="428">
        <v>1973</v>
      </c>
      <c r="EY10" s="429">
        <v>45.3</v>
      </c>
      <c r="EZ10" s="429"/>
      <c r="FA10" s="429">
        <v>42.2</v>
      </c>
      <c r="FB10" s="429">
        <v>64.3</v>
      </c>
      <c r="FC10" s="429">
        <v>77.599999999999994</v>
      </c>
      <c r="FD10" s="428">
        <v>8</v>
      </c>
      <c r="FE10" s="430">
        <v>0.78700000000000003</v>
      </c>
      <c r="FF10" s="430">
        <v>0.84</v>
      </c>
      <c r="FG10" s="430">
        <v>0.872</v>
      </c>
      <c r="FH10" s="430">
        <v>0.91500000000000004</v>
      </c>
      <c r="FI10" s="430">
        <v>0.91500000000000004</v>
      </c>
      <c r="FJ10" s="428"/>
      <c r="FK10" s="428"/>
      <c r="FL10" s="431"/>
      <c r="FM10" s="431"/>
      <c r="FN10" s="431"/>
      <c r="FO10" s="431"/>
      <c r="FP10" s="431"/>
      <c r="FQ10" s="431"/>
      <c r="FR10" s="431"/>
      <c r="FS10" s="431"/>
      <c r="FT10" s="431"/>
    </row>
    <row r="11" spans="2:176">
      <c r="B11" s="407">
        <v>45415</v>
      </c>
      <c r="C11" s="402" t="s">
        <v>11105</v>
      </c>
      <c r="E11" s="402" t="s">
        <v>16641</v>
      </c>
      <c r="G11" s="402" t="s">
        <v>16642</v>
      </c>
      <c r="H11" s="402" t="s">
        <v>8608</v>
      </c>
      <c r="P11" s="402" t="s">
        <v>16643</v>
      </c>
      <c r="Q11" s="402" t="s">
        <v>16644</v>
      </c>
      <c r="R11" s="402" t="s">
        <v>16645</v>
      </c>
      <c r="S11" s="402" t="s">
        <v>16646</v>
      </c>
      <c r="T11" s="402" t="s">
        <v>16356</v>
      </c>
      <c r="W11" s="402" t="s">
        <v>16647</v>
      </c>
      <c r="Y11" s="402" t="s">
        <v>16648</v>
      </c>
      <c r="Z11" s="402" t="s">
        <v>16649</v>
      </c>
      <c r="AB11" s="402" t="s">
        <v>16650</v>
      </c>
      <c r="AC11" s="402" t="s">
        <v>16651</v>
      </c>
      <c r="AH11" s="402" t="s">
        <v>16652</v>
      </c>
      <c r="AL11" s="402" t="s">
        <v>16472</v>
      </c>
      <c r="AM11" s="402" t="s">
        <v>7900</v>
      </c>
      <c r="AN11" s="402" t="s">
        <v>7906</v>
      </c>
      <c r="AP11" s="402" t="s">
        <v>16653</v>
      </c>
      <c r="AX11" s="402" t="s">
        <v>16654</v>
      </c>
      <c r="BA11" s="402" t="s">
        <v>16655</v>
      </c>
      <c r="BB11" s="402" t="s">
        <v>16593</v>
      </c>
      <c r="BC11" s="402" t="s">
        <v>15815</v>
      </c>
      <c r="BD11" s="402" t="s">
        <v>15815</v>
      </c>
      <c r="BF11" s="402" t="s">
        <v>16656</v>
      </c>
      <c r="BQ11" s="402" t="s">
        <v>16657</v>
      </c>
      <c r="BS11" s="402" t="s">
        <v>15813</v>
      </c>
      <c r="BT11" s="402" t="s">
        <v>16658</v>
      </c>
      <c r="BU11" s="402" t="s">
        <v>16659</v>
      </c>
      <c r="CD11" s="411" t="s">
        <v>16660</v>
      </c>
      <c r="CF11" s="410" t="s">
        <v>8123</v>
      </c>
      <c r="CG11" s="410" t="s">
        <v>248</v>
      </c>
      <c r="CH11" s="410" t="s">
        <v>16138</v>
      </c>
      <c r="CI11" s="410" t="s">
        <v>11484</v>
      </c>
      <c r="CJ11" s="410" t="s">
        <v>11485</v>
      </c>
      <c r="CK11" s="410" t="s">
        <v>11486</v>
      </c>
      <c r="CL11" s="410" t="s">
        <v>11487</v>
      </c>
      <c r="CM11" s="410" t="s">
        <v>11488</v>
      </c>
      <c r="CN11" s="410" t="s">
        <v>11489</v>
      </c>
      <c r="CO11" s="410" t="s">
        <v>11490</v>
      </c>
      <c r="CP11" s="410" t="s">
        <v>11491</v>
      </c>
      <c r="CQ11" s="410" t="s">
        <v>11492</v>
      </c>
      <c r="CR11" s="410" t="s">
        <v>11493</v>
      </c>
      <c r="CS11" s="410" t="s">
        <v>11494</v>
      </c>
      <c r="CT11" s="410" t="s">
        <v>11495</v>
      </c>
      <c r="CU11" s="410" t="s">
        <v>11496</v>
      </c>
      <c r="CV11" s="410" t="s">
        <v>11497</v>
      </c>
      <c r="CW11" s="410" t="s">
        <v>11498</v>
      </c>
      <c r="CX11" s="410" t="s">
        <v>11499</v>
      </c>
      <c r="CY11" s="410" t="s">
        <v>11500</v>
      </c>
      <c r="CZ11" s="410" t="s">
        <v>11501</v>
      </c>
      <c r="DA11" s="410" t="s">
        <v>11502</v>
      </c>
      <c r="DB11" s="410" t="s">
        <v>11503</v>
      </c>
      <c r="DC11" s="410" t="s">
        <v>11504</v>
      </c>
      <c r="DD11" s="410" t="s">
        <v>11505</v>
      </c>
      <c r="DE11" s="410" t="s">
        <v>11506</v>
      </c>
      <c r="DF11" s="410" t="s">
        <v>11507</v>
      </c>
      <c r="DG11" s="410" t="s">
        <v>11508</v>
      </c>
      <c r="DH11" s="410" t="s">
        <v>11509</v>
      </c>
      <c r="DI11" s="410" t="s">
        <v>11510</v>
      </c>
      <c r="DJ11" s="410" t="s">
        <v>11511</v>
      </c>
      <c r="DK11" s="410" t="s">
        <v>11512</v>
      </c>
      <c r="DL11" s="410" t="s">
        <v>11513</v>
      </c>
      <c r="DM11" s="410" t="s">
        <v>11514</v>
      </c>
      <c r="DN11" s="410" t="s">
        <v>11515</v>
      </c>
      <c r="DO11" s="410" t="s">
        <v>11516</v>
      </c>
      <c r="DP11" s="410" t="s">
        <v>11517</v>
      </c>
      <c r="DQ11" s="410" t="s">
        <v>11518</v>
      </c>
      <c r="DR11" s="410" t="s">
        <v>11519</v>
      </c>
      <c r="DS11" s="410" t="s">
        <v>11520</v>
      </c>
      <c r="DT11" s="410" t="s">
        <v>11521</v>
      </c>
      <c r="DU11" s="410" t="s">
        <v>11522</v>
      </c>
      <c r="DV11" s="410" t="s">
        <v>11523</v>
      </c>
      <c r="DW11" s="410" t="s">
        <v>11524</v>
      </c>
      <c r="DY11" s="402" t="s">
        <v>16179</v>
      </c>
      <c r="EC11" s="402" t="s">
        <v>16442</v>
      </c>
      <c r="ED11" s="402" t="s">
        <v>16661</v>
      </c>
      <c r="EE11" s="402" t="s">
        <v>16662</v>
      </c>
      <c r="EH11" s="402" t="s">
        <v>16663</v>
      </c>
      <c r="EJ11" s="402" t="s">
        <v>16664</v>
      </c>
      <c r="EM11" s="402" t="s">
        <v>16665</v>
      </c>
      <c r="EO11" s="402" t="s">
        <v>16666</v>
      </c>
      <c r="ER11" s="402" t="s">
        <v>16667</v>
      </c>
      <c r="ES11" s="402" t="s">
        <v>16564</v>
      </c>
      <c r="ET11" s="402" t="s">
        <v>16668</v>
      </c>
      <c r="EV11" s="402" t="s">
        <v>16605</v>
      </c>
      <c r="EX11" s="432">
        <v>1974</v>
      </c>
      <c r="EY11" s="433">
        <v>61.8</v>
      </c>
      <c r="EZ11" s="433"/>
      <c r="FA11" s="433">
        <v>55.7</v>
      </c>
      <c r="FB11" s="433">
        <v>90.1</v>
      </c>
      <c r="FC11" s="433">
        <v>113</v>
      </c>
      <c r="FD11" s="432">
        <v>9</v>
      </c>
      <c r="FE11" s="434">
        <v>0.76</v>
      </c>
      <c r="FF11" s="434">
        <v>0.82</v>
      </c>
      <c r="FG11" s="434">
        <v>0.85599999999999998</v>
      </c>
      <c r="FH11" s="434">
        <v>0.90400000000000003</v>
      </c>
      <c r="FI11" s="434">
        <v>0.90400000000000003</v>
      </c>
      <c r="FJ11" s="432"/>
      <c r="FK11" s="432"/>
      <c r="FL11" s="435"/>
      <c r="FM11" s="435"/>
      <c r="FN11" s="435"/>
      <c r="FO11" s="435"/>
      <c r="FP11" s="435"/>
      <c r="FQ11" s="435"/>
      <c r="FR11" s="435"/>
      <c r="FS11" s="435"/>
      <c r="FT11" s="435"/>
    </row>
    <row r="12" spans="2:176">
      <c r="B12" s="407">
        <v>45416</v>
      </c>
      <c r="C12" s="402" t="s">
        <v>11106</v>
      </c>
      <c r="E12" s="402" t="s">
        <v>16669</v>
      </c>
      <c r="G12" s="402" t="s">
        <v>16670</v>
      </c>
      <c r="H12" s="402" t="s">
        <v>16671</v>
      </c>
      <c r="P12" s="402" t="s">
        <v>16672</v>
      </c>
      <c r="Q12" s="402" t="s">
        <v>16673</v>
      </c>
      <c r="R12" s="402" t="s">
        <v>16674</v>
      </c>
      <c r="S12" s="402" t="s">
        <v>16675</v>
      </c>
      <c r="T12" s="402" t="s">
        <v>16418</v>
      </c>
      <c r="W12" s="402" t="s">
        <v>16676</v>
      </c>
      <c r="Y12" s="402" t="s">
        <v>16677</v>
      </c>
      <c r="Z12" s="402" t="s">
        <v>16678</v>
      </c>
      <c r="AB12" s="402" t="s">
        <v>16679</v>
      </c>
      <c r="AC12" s="402" t="s">
        <v>16680</v>
      </c>
      <c r="AH12" s="402" t="s">
        <v>16223</v>
      </c>
      <c r="AX12" s="402" t="s">
        <v>16681</v>
      </c>
      <c r="BA12" s="402" t="s">
        <v>16682</v>
      </c>
      <c r="BB12" s="402" t="s">
        <v>16626</v>
      </c>
      <c r="BC12" s="402" t="s">
        <v>15816</v>
      </c>
      <c r="BD12" s="402" t="s">
        <v>15816</v>
      </c>
      <c r="BF12" s="402" t="s">
        <v>15824</v>
      </c>
      <c r="BQ12" s="402" t="s">
        <v>16683</v>
      </c>
      <c r="BS12" s="402" t="s">
        <v>15909</v>
      </c>
      <c r="BT12" s="402" t="s">
        <v>15927</v>
      </c>
      <c r="BU12" s="402" t="s">
        <v>16684</v>
      </c>
      <c r="CF12" s="409" t="s">
        <v>8125</v>
      </c>
      <c r="CG12" s="409" t="s">
        <v>249</v>
      </c>
      <c r="CH12" s="409" t="s">
        <v>16139</v>
      </c>
      <c r="CI12" s="409" t="s">
        <v>11525</v>
      </c>
      <c r="CJ12" s="409" t="s">
        <v>11526</v>
      </c>
      <c r="CK12" s="409" t="s">
        <v>11527</v>
      </c>
      <c r="CL12" s="409" t="s">
        <v>11528</v>
      </c>
      <c r="CM12" s="409" t="s">
        <v>11529</v>
      </c>
      <c r="CN12" s="409" t="s">
        <v>11530</v>
      </c>
      <c r="CO12" s="409" t="s">
        <v>11531</v>
      </c>
      <c r="CP12" s="409" t="s">
        <v>11532</v>
      </c>
      <c r="CQ12" s="409" t="s">
        <v>11533</v>
      </c>
      <c r="CR12" s="409" t="s">
        <v>11534</v>
      </c>
      <c r="CS12" s="409" t="s">
        <v>11535</v>
      </c>
      <c r="CT12" s="409" t="s">
        <v>11536</v>
      </c>
      <c r="CU12" s="409" t="s">
        <v>11537</v>
      </c>
      <c r="CV12" s="409" t="s">
        <v>11538</v>
      </c>
      <c r="CW12" s="409" t="s">
        <v>11539</v>
      </c>
      <c r="CX12" s="409" t="s">
        <v>11540</v>
      </c>
      <c r="CY12" s="409" t="s">
        <v>11541</v>
      </c>
      <c r="CZ12" s="409" t="s">
        <v>11542</v>
      </c>
      <c r="DA12" s="409" t="s">
        <v>11543</v>
      </c>
      <c r="DB12" s="409" t="s">
        <v>11544</v>
      </c>
      <c r="DC12" s="409" t="s">
        <v>11545</v>
      </c>
      <c r="DD12" s="409" t="s">
        <v>11546</v>
      </c>
      <c r="DE12" s="409" t="s">
        <v>11547</v>
      </c>
      <c r="DF12" s="409" t="s">
        <v>11548</v>
      </c>
      <c r="DG12" s="409" t="s">
        <v>11549</v>
      </c>
      <c r="DH12" s="409" t="s">
        <v>11550</v>
      </c>
      <c r="DI12" s="409" t="s">
        <v>11551</v>
      </c>
      <c r="DJ12" s="409" t="s">
        <v>11552</v>
      </c>
      <c r="DK12" s="409" t="s">
        <v>11553</v>
      </c>
      <c r="DL12" s="409" t="s">
        <v>11554</v>
      </c>
      <c r="DM12" s="409" t="s">
        <v>11555</v>
      </c>
      <c r="DN12" s="409" t="s">
        <v>11556</v>
      </c>
      <c r="DO12" s="409" t="s">
        <v>11557</v>
      </c>
      <c r="DP12" s="409" t="s">
        <v>11558</v>
      </c>
      <c r="DQ12" s="409" t="s">
        <v>11559</v>
      </c>
      <c r="DR12" s="409" t="s">
        <v>11560</v>
      </c>
      <c r="DS12" s="409" t="s">
        <v>11561</v>
      </c>
      <c r="DT12" s="409" t="s">
        <v>11562</v>
      </c>
      <c r="DU12" s="409" t="s">
        <v>11563</v>
      </c>
      <c r="DV12" s="409" t="s">
        <v>11564</v>
      </c>
      <c r="DW12" s="409" t="s">
        <v>11565</v>
      </c>
      <c r="DY12" s="402" t="s">
        <v>16180</v>
      </c>
      <c r="ED12" s="402" t="s">
        <v>16501</v>
      </c>
      <c r="EH12" s="402" t="s">
        <v>16261</v>
      </c>
      <c r="EJ12" s="402" t="s">
        <v>16685</v>
      </c>
      <c r="EM12" s="402" t="s">
        <v>16261</v>
      </c>
      <c r="EO12" s="402" t="s">
        <v>16686</v>
      </c>
      <c r="ER12" s="402" t="s">
        <v>16687</v>
      </c>
      <c r="ET12" s="402" t="s">
        <v>16688</v>
      </c>
      <c r="EV12" s="402" t="s">
        <v>16689</v>
      </c>
      <c r="EX12" s="428">
        <v>1975</v>
      </c>
      <c r="EY12" s="429">
        <v>67.7</v>
      </c>
      <c r="EZ12" s="429"/>
      <c r="FA12" s="429">
        <v>60.5</v>
      </c>
      <c r="FB12" s="429">
        <v>97.4</v>
      </c>
      <c r="FC12" s="429">
        <v>126.4</v>
      </c>
      <c r="FD12" s="428">
        <v>10</v>
      </c>
      <c r="FE12" s="430">
        <v>0.73299999999999998</v>
      </c>
      <c r="FF12" s="430">
        <v>0.8</v>
      </c>
      <c r="FG12" s="430">
        <v>0.84</v>
      </c>
      <c r="FH12" s="430">
        <v>0.89300000000000002</v>
      </c>
      <c r="FI12" s="430">
        <v>0.89300000000000002</v>
      </c>
      <c r="FJ12" s="428"/>
      <c r="FK12" s="428"/>
      <c r="FL12" s="431"/>
      <c r="FM12" s="431"/>
      <c r="FN12" s="431"/>
      <c r="FO12" s="431"/>
      <c r="FP12" s="431"/>
      <c r="FQ12" s="431"/>
      <c r="FR12" s="431"/>
      <c r="FS12" s="431"/>
      <c r="FT12" s="431"/>
    </row>
    <row r="13" spans="2:176">
      <c r="B13" s="407">
        <v>45417</v>
      </c>
      <c r="C13" s="402" t="s">
        <v>11107</v>
      </c>
      <c r="E13" s="402" t="s">
        <v>16690</v>
      </c>
      <c r="G13" s="402" t="s">
        <v>16691</v>
      </c>
      <c r="H13" s="402" t="s">
        <v>16692</v>
      </c>
      <c r="P13" s="402" t="s">
        <v>16046</v>
      </c>
      <c r="Q13" s="402" t="s">
        <v>16693</v>
      </c>
      <c r="R13" s="402" t="s">
        <v>16694</v>
      </c>
      <c r="S13" s="402" t="s">
        <v>16695</v>
      </c>
      <c r="T13" s="402" t="s">
        <v>16466</v>
      </c>
      <c r="W13" s="402" t="s">
        <v>16696</v>
      </c>
      <c r="Y13" s="402" t="s">
        <v>16697</v>
      </c>
      <c r="Z13" s="402" t="s">
        <v>16698</v>
      </c>
      <c r="AB13" s="402" t="s">
        <v>16699</v>
      </c>
      <c r="AC13" s="402" t="s">
        <v>16700</v>
      </c>
      <c r="AH13" s="402" t="s">
        <v>16224</v>
      </c>
      <c r="AX13" s="402" t="s">
        <v>16701</v>
      </c>
      <c r="BA13" s="402" t="s">
        <v>16702</v>
      </c>
      <c r="BB13" s="402" t="s">
        <v>15815</v>
      </c>
      <c r="BC13" s="402" t="s">
        <v>15817</v>
      </c>
      <c r="BD13" s="402" t="s">
        <v>15817</v>
      </c>
      <c r="BF13" s="402" t="s">
        <v>16703</v>
      </c>
      <c r="BQ13" s="402" t="s">
        <v>16704</v>
      </c>
      <c r="BS13" s="402" t="s">
        <v>15910</v>
      </c>
      <c r="BT13" s="402" t="s">
        <v>15928</v>
      </c>
      <c r="BU13" s="402" t="s">
        <v>16705</v>
      </c>
      <c r="CF13" s="410" t="s">
        <v>8126</v>
      </c>
      <c r="CG13" s="410" t="s">
        <v>250</v>
      </c>
      <c r="CH13" s="410" t="s">
        <v>16140</v>
      </c>
      <c r="CI13" s="410" t="s">
        <v>11566</v>
      </c>
      <c r="CJ13" s="410" t="s">
        <v>11567</v>
      </c>
      <c r="CK13" s="410" t="s">
        <v>11568</v>
      </c>
      <c r="CL13" s="410" t="s">
        <v>11569</v>
      </c>
      <c r="CM13" s="410" t="s">
        <v>11570</v>
      </c>
      <c r="CN13" s="410" t="s">
        <v>11571</v>
      </c>
      <c r="CO13" s="410" t="s">
        <v>11572</v>
      </c>
      <c r="CP13" s="410" t="s">
        <v>11573</v>
      </c>
      <c r="CQ13" s="410" t="s">
        <v>11574</v>
      </c>
      <c r="CR13" s="410" t="s">
        <v>11575</v>
      </c>
      <c r="CS13" s="410" t="s">
        <v>11576</v>
      </c>
      <c r="CT13" s="410" t="s">
        <v>11577</v>
      </c>
      <c r="CU13" s="410" t="s">
        <v>11578</v>
      </c>
      <c r="CV13" s="410" t="s">
        <v>11579</v>
      </c>
      <c r="CW13" s="410" t="s">
        <v>11580</v>
      </c>
      <c r="CX13" s="410" t="s">
        <v>11581</v>
      </c>
      <c r="CY13" s="410" t="s">
        <v>11582</v>
      </c>
      <c r="CZ13" s="410" t="s">
        <v>11583</v>
      </c>
      <c r="DA13" s="410" t="s">
        <v>11584</v>
      </c>
      <c r="DB13" s="410" t="s">
        <v>11585</v>
      </c>
      <c r="DC13" s="410" t="s">
        <v>11586</v>
      </c>
      <c r="DD13" s="410" t="s">
        <v>11587</v>
      </c>
      <c r="DE13" s="410" t="s">
        <v>11588</v>
      </c>
      <c r="DF13" s="410" t="s">
        <v>11589</v>
      </c>
      <c r="DG13" s="410" t="s">
        <v>11590</v>
      </c>
      <c r="DH13" s="410" t="s">
        <v>11591</v>
      </c>
      <c r="DI13" s="410" t="s">
        <v>11592</v>
      </c>
      <c r="DJ13" s="410" t="s">
        <v>11593</v>
      </c>
      <c r="DK13" s="410" t="s">
        <v>11594</v>
      </c>
      <c r="DL13" s="410" t="s">
        <v>11595</v>
      </c>
      <c r="DM13" s="410" t="s">
        <v>11596</v>
      </c>
      <c r="DN13" s="410" t="s">
        <v>11597</v>
      </c>
      <c r="DO13" s="410" t="s">
        <v>11598</v>
      </c>
      <c r="DP13" s="410" t="s">
        <v>11599</v>
      </c>
      <c r="DQ13" s="410" t="s">
        <v>11600</v>
      </c>
      <c r="DR13" s="410" t="s">
        <v>11601</v>
      </c>
      <c r="DS13" s="410" t="s">
        <v>11602</v>
      </c>
      <c r="DT13" s="410" t="s">
        <v>11603</v>
      </c>
      <c r="DU13" s="410" t="s">
        <v>11604</v>
      </c>
      <c r="DV13" s="410" t="s">
        <v>11605</v>
      </c>
      <c r="DW13" s="410" t="s">
        <v>11606</v>
      </c>
      <c r="DY13" s="402" t="s">
        <v>16181</v>
      </c>
      <c r="EJ13" s="402" t="s">
        <v>16706</v>
      </c>
      <c r="EM13" s="402" t="s">
        <v>16707</v>
      </c>
      <c r="EO13" s="402" t="s">
        <v>16538</v>
      </c>
      <c r="ER13" s="402" t="s">
        <v>16261</v>
      </c>
      <c r="ET13" s="402" t="s">
        <v>16708</v>
      </c>
      <c r="EV13" s="402" t="s">
        <v>16709</v>
      </c>
      <c r="EX13" s="432">
        <v>1976</v>
      </c>
      <c r="EY13" s="433">
        <v>70.3</v>
      </c>
      <c r="EZ13" s="433"/>
      <c r="FA13" s="433">
        <v>62.1</v>
      </c>
      <c r="FB13" s="433">
        <v>98.2</v>
      </c>
      <c r="FC13" s="433">
        <v>114.6</v>
      </c>
      <c r="FD13" s="432">
        <v>11</v>
      </c>
      <c r="FE13" s="434">
        <v>0.70699999999999996</v>
      </c>
      <c r="FF13" s="434">
        <v>0.78</v>
      </c>
      <c r="FG13" s="434">
        <v>0.82399999999999995</v>
      </c>
      <c r="FH13" s="434">
        <v>0.88300000000000001</v>
      </c>
      <c r="FI13" s="434">
        <v>0.88300000000000001</v>
      </c>
      <c r="FJ13" s="432"/>
      <c r="FK13" s="432"/>
      <c r="FL13" s="435"/>
      <c r="FM13" s="435"/>
      <c r="FN13" s="435"/>
      <c r="FO13" s="435"/>
      <c r="FP13" s="435"/>
      <c r="FQ13" s="435"/>
      <c r="FR13" s="435"/>
      <c r="FS13" s="435"/>
      <c r="FT13" s="435"/>
    </row>
    <row r="14" spans="2:176">
      <c r="B14" s="407">
        <v>45418</v>
      </c>
      <c r="C14" s="402" t="s">
        <v>11101</v>
      </c>
      <c r="G14" s="402" t="s">
        <v>16710</v>
      </c>
      <c r="H14" s="402" t="s">
        <v>8599</v>
      </c>
      <c r="P14" s="402" t="s">
        <v>16711</v>
      </c>
      <c r="Q14" s="402" t="s">
        <v>16712</v>
      </c>
      <c r="S14" s="402" t="s">
        <v>16713</v>
      </c>
      <c r="T14" s="402" t="s">
        <v>16510</v>
      </c>
      <c r="Y14" s="402" t="s">
        <v>16714</v>
      </c>
      <c r="Z14" s="402" t="s">
        <v>16715</v>
      </c>
      <c r="AB14" s="402" t="s">
        <v>16716</v>
      </c>
      <c r="AC14" s="402" t="s">
        <v>16717</v>
      </c>
      <c r="AH14" s="402" t="s">
        <v>7874</v>
      </c>
      <c r="AX14" s="402" t="s">
        <v>16718</v>
      </c>
      <c r="BA14" s="402" t="s">
        <v>16719</v>
      </c>
      <c r="BB14" s="402" t="s">
        <v>15816</v>
      </c>
      <c r="BC14" s="402" t="s">
        <v>15818</v>
      </c>
      <c r="BD14" s="402" t="s">
        <v>16656</v>
      </c>
      <c r="BF14" s="402" t="s">
        <v>16720</v>
      </c>
      <c r="BQ14" s="402" t="s">
        <v>16721</v>
      </c>
      <c r="BS14" s="402" t="s">
        <v>16722</v>
      </c>
      <c r="BT14" s="402" t="s">
        <v>16723</v>
      </c>
      <c r="BU14" s="402" t="s">
        <v>16724</v>
      </c>
      <c r="CF14" s="409" t="s">
        <v>8128</v>
      </c>
      <c r="CG14" s="409" t="s">
        <v>251</v>
      </c>
      <c r="CH14" s="409" t="s">
        <v>16141</v>
      </c>
      <c r="CI14" s="409" t="s">
        <v>11607</v>
      </c>
      <c r="CJ14" s="409" t="s">
        <v>11608</v>
      </c>
      <c r="CK14" s="409" t="s">
        <v>11609</v>
      </c>
      <c r="CL14" s="409" t="s">
        <v>11610</v>
      </c>
      <c r="CM14" s="409" t="s">
        <v>11611</v>
      </c>
      <c r="CN14" s="409" t="s">
        <v>11612</v>
      </c>
      <c r="CO14" s="409" t="s">
        <v>11613</v>
      </c>
      <c r="CP14" s="409" t="s">
        <v>11614</v>
      </c>
      <c r="CQ14" s="409" t="s">
        <v>11615</v>
      </c>
      <c r="CR14" s="409" t="s">
        <v>11616</v>
      </c>
      <c r="CS14" s="409" t="s">
        <v>11617</v>
      </c>
      <c r="CT14" s="409" t="s">
        <v>11618</v>
      </c>
      <c r="CU14" s="409" t="s">
        <v>11619</v>
      </c>
      <c r="CV14" s="409" t="s">
        <v>11620</v>
      </c>
      <c r="CW14" s="409" t="s">
        <v>11621</v>
      </c>
      <c r="CX14" s="409" t="s">
        <v>11622</v>
      </c>
      <c r="CY14" s="409" t="s">
        <v>11623</v>
      </c>
      <c r="CZ14" s="409" t="s">
        <v>11624</v>
      </c>
      <c r="DA14" s="409" t="s">
        <v>11625</v>
      </c>
      <c r="DB14" s="409" t="s">
        <v>11626</v>
      </c>
      <c r="DC14" s="409" t="s">
        <v>11627</v>
      </c>
      <c r="DD14" s="409" t="s">
        <v>11628</v>
      </c>
      <c r="DE14" s="409" t="s">
        <v>11629</v>
      </c>
      <c r="DF14" s="409" t="s">
        <v>11630</v>
      </c>
      <c r="DG14" s="409" t="s">
        <v>11631</v>
      </c>
      <c r="DH14" s="409" t="s">
        <v>11632</v>
      </c>
      <c r="DI14" s="409" t="s">
        <v>11633</v>
      </c>
      <c r="DJ14" s="409" t="s">
        <v>11634</v>
      </c>
      <c r="DK14" s="409" t="s">
        <v>11635</v>
      </c>
      <c r="DL14" s="409" t="s">
        <v>11636</v>
      </c>
      <c r="DM14" s="409" t="s">
        <v>11637</v>
      </c>
      <c r="DN14" s="409" t="s">
        <v>11638</v>
      </c>
      <c r="DO14" s="409" t="s">
        <v>11639</v>
      </c>
      <c r="DP14" s="409" t="s">
        <v>11640</v>
      </c>
      <c r="DQ14" s="409" t="s">
        <v>11641</v>
      </c>
      <c r="DR14" s="409" t="s">
        <v>11642</v>
      </c>
      <c r="DS14" s="409" t="s">
        <v>11643</v>
      </c>
      <c r="DT14" s="409" t="s">
        <v>11644</v>
      </c>
      <c r="DU14" s="409" t="s">
        <v>11645</v>
      </c>
      <c r="DV14" s="409" t="s">
        <v>11646</v>
      </c>
      <c r="DW14" s="409" t="s">
        <v>11647</v>
      </c>
      <c r="DY14" s="402" t="s">
        <v>16182</v>
      </c>
      <c r="EJ14" s="402" t="s">
        <v>16405</v>
      </c>
      <c r="EM14" s="402" t="s">
        <v>16725</v>
      </c>
      <c r="ER14" s="402" t="s">
        <v>16726</v>
      </c>
      <c r="ET14" s="402" t="s">
        <v>16727</v>
      </c>
      <c r="EV14" s="402" t="s">
        <v>16728</v>
      </c>
      <c r="EX14" s="428">
        <v>1977</v>
      </c>
      <c r="EY14" s="429">
        <v>74.099999999999994</v>
      </c>
      <c r="EZ14" s="429"/>
      <c r="FA14" s="429">
        <v>65.3</v>
      </c>
      <c r="FB14" s="429">
        <v>102</v>
      </c>
      <c r="FC14" s="429">
        <v>121.8</v>
      </c>
      <c r="FD14" s="428">
        <v>12</v>
      </c>
      <c r="FE14" s="430">
        <v>0.68</v>
      </c>
      <c r="FF14" s="430">
        <v>0.76</v>
      </c>
      <c r="FG14" s="430">
        <v>0.80800000000000005</v>
      </c>
      <c r="FH14" s="430">
        <v>0.872</v>
      </c>
      <c r="FI14" s="430">
        <v>0.872</v>
      </c>
      <c r="FJ14" s="428"/>
      <c r="FK14" s="428"/>
      <c r="FL14" s="431"/>
      <c r="FM14" s="431"/>
      <c r="FN14" s="431"/>
      <c r="FO14" s="431"/>
      <c r="FP14" s="431"/>
      <c r="FQ14" s="431"/>
      <c r="FR14" s="431"/>
      <c r="FS14" s="431"/>
      <c r="FT14" s="431"/>
    </row>
    <row r="15" spans="2:176">
      <c r="B15" s="407">
        <v>45488</v>
      </c>
      <c r="C15" s="402" t="s">
        <v>11108</v>
      </c>
      <c r="G15" s="402" t="s">
        <v>16729</v>
      </c>
      <c r="H15" s="402" t="s">
        <v>8600</v>
      </c>
      <c r="P15" s="402" t="s">
        <v>16730</v>
      </c>
      <c r="Q15" s="402" t="s">
        <v>16731</v>
      </c>
      <c r="S15" s="402" t="s">
        <v>16732</v>
      </c>
      <c r="Y15" s="402" t="s">
        <v>16733</v>
      </c>
      <c r="Z15" s="402" t="s">
        <v>16734</v>
      </c>
      <c r="AB15" s="402" t="s">
        <v>16735</v>
      </c>
      <c r="AC15" s="402" t="s">
        <v>16736</v>
      </c>
      <c r="AH15" s="402" t="s">
        <v>16737</v>
      </c>
      <c r="AX15" s="402" t="s">
        <v>16738</v>
      </c>
      <c r="BA15" s="402" t="s">
        <v>16739</v>
      </c>
      <c r="BB15" s="402" t="s">
        <v>15817</v>
      </c>
      <c r="BC15" s="402" t="s">
        <v>16740</v>
      </c>
      <c r="BD15" s="402" t="s">
        <v>15824</v>
      </c>
      <c r="BF15" s="402" t="s">
        <v>16741</v>
      </c>
      <c r="BQ15" s="402" t="s">
        <v>16742</v>
      </c>
      <c r="BS15" s="402" t="s">
        <v>16743</v>
      </c>
      <c r="BT15" s="402" t="s">
        <v>16744</v>
      </c>
      <c r="BU15" s="402" t="s">
        <v>16745</v>
      </c>
      <c r="CF15" s="410" t="s">
        <v>8130</v>
      </c>
      <c r="CG15" s="410" t="s">
        <v>252</v>
      </c>
      <c r="CH15" s="410" t="s">
        <v>16142</v>
      </c>
      <c r="CI15" s="410" t="s">
        <v>11648</v>
      </c>
      <c r="CJ15" s="410" t="s">
        <v>11649</v>
      </c>
      <c r="CK15" s="410" t="s">
        <v>11650</v>
      </c>
      <c r="CL15" s="410" t="s">
        <v>11651</v>
      </c>
      <c r="CM15" s="410" t="s">
        <v>11652</v>
      </c>
      <c r="CN15" s="410" t="s">
        <v>11653</v>
      </c>
      <c r="CO15" s="410" t="s">
        <v>11654</v>
      </c>
      <c r="CP15" s="410" t="s">
        <v>11655</v>
      </c>
      <c r="CQ15" s="410" t="s">
        <v>11656</v>
      </c>
      <c r="CR15" s="410" t="s">
        <v>11657</v>
      </c>
      <c r="CS15" s="410" t="s">
        <v>11658</v>
      </c>
      <c r="CT15" s="410" t="s">
        <v>11659</v>
      </c>
      <c r="CU15" s="410" t="s">
        <v>11660</v>
      </c>
      <c r="CV15" s="410" t="s">
        <v>11661</v>
      </c>
      <c r="CW15" s="410" t="s">
        <v>11662</v>
      </c>
      <c r="CX15" s="410" t="s">
        <v>11663</v>
      </c>
      <c r="CY15" s="410" t="s">
        <v>11664</v>
      </c>
      <c r="CZ15" s="410" t="s">
        <v>11665</v>
      </c>
      <c r="DA15" s="410" t="s">
        <v>11666</v>
      </c>
      <c r="DB15" s="410" t="s">
        <v>11667</v>
      </c>
      <c r="DC15" s="410" t="s">
        <v>11668</v>
      </c>
      <c r="DD15" s="410" t="s">
        <v>11669</v>
      </c>
      <c r="DE15" s="410" t="s">
        <v>11670</v>
      </c>
      <c r="DF15" s="410" t="s">
        <v>11671</v>
      </c>
      <c r="DG15" s="410" t="s">
        <v>11672</v>
      </c>
      <c r="DH15" s="410" t="s">
        <v>11673</v>
      </c>
      <c r="DI15" s="410" t="s">
        <v>11674</v>
      </c>
      <c r="DJ15" s="410" t="s">
        <v>11675</v>
      </c>
      <c r="DK15" s="410" t="s">
        <v>11676</v>
      </c>
      <c r="DL15" s="410" t="s">
        <v>11677</v>
      </c>
      <c r="DM15" s="410" t="s">
        <v>11678</v>
      </c>
      <c r="DN15" s="410" t="s">
        <v>11679</v>
      </c>
      <c r="DO15" s="410" t="s">
        <v>11680</v>
      </c>
      <c r="DP15" s="410" t="s">
        <v>11681</v>
      </c>
      <c r="DQ15" s="410" t="s">
        <v>11682</v>
      </c>
      <c r="DR15" s="410" t="s">
        <v>11683</v>
      </c>
      <c r="DS15" s="410" t="s">
        <v>11684</v>
      </c>
      <c r="DT15" s="410" t="s">
        <v>11685</v>
      </c>
      <c r="DU15" s="410" t="s">
        <v>11686</v>
      </c>
      <c r="DV15" s="410" t="s">
        <v>11687</v>
      </c>
      <c r="DW15" s="410" t="s">
        <v>11688</v>
      </c>
      <c r="DY15" s="402" t="s">
        <v>16183</v>
      </c>
      <c r="EM15" s="402" t="s">
        <v>16746</v>
      </c>
      <c r="ER15" s="402" t="s">
        <v>16254</v>
      </c>
      <c r="ET15" s="402" t="s">
        <v>16263</v>
      </c>
      <c r="EX15" s="432">
        <v>1978</v>
      </c>
      <c r="EY15" s="433">
        <v>77.900000000000006</v>
      </c>
      <c r="EZ15" s="433"/>
      <c r="FA15" s="433">
        <v>70.099999999999994</v>
      </c>
      <c r="FB15" s="433">
        <v>105.9</v>
      </c>
      <c r="FC15" s="433">
        <v>122.4</v>
      </c>
      <c r="FD15" s="432">
        <v>13</v>
      </c>
      <c r="FE15" s="434">
        <v>0.65300000000000002</v>
      </c>
      <c r="FF15" s="434">
        <v>0.74</v>
      </c>
      <c r="FG15" s="434">
        <v>0.79200000000000004</v>
      </c>
      <c r="FH15" s="434">
        <v>0.86099999999999999</v>
      </c>
      <c r="FI15" s="434">
        <v>0.86099999999999999</v>
      </c>
      <c r="FJ15" s="432"/>
      <c r="FK15" s="432"/>
      <c r="FL15" s="435"/>
      <c r="FM15" s="435"/>
      <c r="FN15" s="435"/>
      <c r="FO15" s="435"/>
      <c r="FP15" s="435"/>
      <c r="FQ15" s="435"/>
      <c r="FR15" s="435"/>
      <c r="FS15" s="435"/>
      <c r="FT15" s="435"/>
    </row>
    <row r="16" spans="2:176">
      <c r="B16" s="407">
        <v>45515</v>
      </c>
      <c r="C16" s="402" t="s">
        <v>11109</v>
      </c>
      <c r="G16" s="402" t="s">
        <v>16747</v>
      </c>
      <c r="H16" s="402" t="s">
        <v>8601</v>
      </c>
      <c r="Q16" s="402" t="s">
        <v>16748</v>
      </c>
      <c r="S16" s="402" t="s">
        <v>16749</v>
      </c>
      <c r="Y16" s="402" t="s">
        <v>16750</v>
      </c>
      <c r="Z16" s="402" t="s">
        <v>16751</v>
      </c>
      <c r="AB16" s="402" t="s">
        <v>16752</v>
      </c>
      <c r="AC16" s="402" t="s">
        <v>16753</v>
      </c>
      <c r="AH16" s="402" t="s">
        <v>16754</v>
      </c>
      <c r="AX16" s="402" t="s">
        <v>16755</v>
      </c>
      <c r="BA16" s="402" t="s">
        <v>16756</v>
      </c>
      <c r="BB16" s="402" t="s">
        <v>15818</v>
      </c>
      <c r="BC16" s="402" t="s">
        <v>16757</v>
      </c>
      <c r="BD16" s="402" t="s">
        <v>15825</v>
      </c>
      <c r="BF16" s="402" t="s">
        <v>16758</v>
      </c>
      <c r="BS16" s="402" t="s">
        <v>15911</v>
      </c>
      <c r="BT16" s="402" t="s">
        <v>16759</v>
      </c>
      <c r="BU16" s="402" t="s">
        <v>16760</v>
      </c>
      <c r="CF16" s="409" t="s">
        <v>8131</v>
      </c>
      <c r="CG16" s="409" t="s">
        <v>253</v>
      </c>
      <c r="CH16" s="409" t="s">
        <v>16143</v>
      </c>
      <c r="CI16" s="409" t="s">
        <v>11689</v>
      </c>
      <c r="CJ16" s="409" t="s">
        <v>11690</v>
      </c>
      <c r="CK16" s="409" t="s">
        <v>11691</v>
      </c>
      <c r="CL16" s="409" t="s">
        <v>11692</v>
      </c>
      <c r="CM16" s="409" t="s">
        <v>11693</v>
      </c>
      <c r="CN16" s="409" t="s">
        <v>11694</v>
      </c>
      <c r="CO16" s="409" t="s">
        <v>11695</v>
      </c>
      <c r="CP16" s="409" t="s">
        <v>11696</v>
      </c>
      <c r="CQ16" s="409" t="s">
        <v>11697</v>
      </c>
      <c r="CR16" s="409" t="s">
        <v>11698</v>
      </c>
      <c r="CS16" s="409" t="s">
        <v>11699</v>
      </c>
      <c r="CT16" s="409" t="s">
        <v>11700</v>
      </c>
      <c r="CU16" s="409" t="s">
        <v>11701</v>
      </c>
      <c r="CV16" s="409" t="s">
        <v>11702</v>
      </c>
      <c r="CW16" s="409" t="s">
        <v>11703</v>
      </c>
      <c r="CX16" s="409" t="s">
        <v>11704</v>
      </c>
      <c r="CY16" s="409" t="s">
        <v>11705</v>
      </c>
      <c r="CZ16" s="409" t="s">
        <v>11706</v>
      </c>
      <c r="DA16" s="409" t="s">
        <v>11707</v>
      </c>
      <c r="DB16" s="409" t="s">
        <v>11708</v>
      </c>
      <c r="DC16" s="409" t="s">
        <v>11709</v>
      </c>
      <c r="DD16" s="409" t="s">
        <v>11710</v>
      </c>
      <c r="DE16" s="409" t="s">
        <v>11711</v>
      </c>
      <c r="DF16" s="409" t="s">
        <v>11712</v>
      </c>
      <c r="DG16" s="409" t="s">
        <v>11713</v>
      </c>
      <c r="DH16" s="409" t="s">
        <v>11714</v>
      </c>
      <c r="DI16" s="409" t="s">
        <v>11715</v>
      </c>
      <c r="DJ16" s="409" t="s">
        <v>11716</v>
      </c>
      <c r="DK16" s="409" t="s">
        <v>11717</v>
      </c>
      <c r="DL16" s="409" t="s">
        <v>11718</v>
      </c>
      <c r="DM16" s="409" t="s">
        <v>11719</v>
      </c>
      <c r="DN16" s="409" t="s">
        <v>11720</v>
      </c>
      <c r="DO16" s="409" t="s">
        <v>11721</v>
      </c>
      <c r="DP16" s="409" t="s">
        <v>11722</v>
      </c>
      <c r="DQ16" s="409" t="s">
        <v>11723</v>
      </c>
      <c r="DR16" s="409" t="s">
        <v>11724</v>
      </c>
      <c r="DS16" s="409" t="s">
        <v>11725</v>
      </c>
      <c r="DT16" s="409" t="s">
        <v>11726</v>
      </c>
      <c r="DU16" s="409" t="s">
        <v>11727</v>
      </c>
      <c r="DV16" s="409" t="s">
        <v>11728</v>
      </c>
      <c r="DW16" s="409" t="s">
        <v>11729</v>
      </c>
      <c r="DY16" s="402" t="s">
        <v>16184</v>
      </c>
      <c r="EM16" s="402" t="s">
        <v>16761</v>
      </c>
      <c r="ER16" s="402" t="s">
        <v>16325</v>
      </c>
      <c r="EX16" s="428">
        <v>1979</v>
      </c>
      <c r="EY16" s="429">
        <v>82.5</v>
      </c>
      <c r="EZ16" s="429"/>
      <c r="FA16" s="429">
        <v>75.400000000000006</v>
      </c>
      <c r="FB16" s="429">
        <v>114.3</v>
      </c>
      <c r="FC16" s="429">
        <v>128.9</v>
      </c>
      <c r="FD16" s="428">
        <v>14</v>
      </c>
      <c r="FE16" s="430">
        <v>0.627</v>
      </c>
      <c r="FF16" s="430">
        <v>0.72</v>
      </c>
      <c r="FG16" s="430">
        <v>0.77600000000000002</v>
      </c>
      <c r="FH16" s="430">
        <v>0.85099999999999998</v>
      </c>
      <c r="FI16" s="430">
        <v>0.85099999999999998</v>
      </c>
      <c r="FJ16" s="428"/>
      <c r="FK16" s="428"/>
      <c r="FL16" s="431"/>
      <c r="FM16" s="431"/>
      <c r="FN16" s="431"/>
      <c r="FO16" s="431"/>
      <c r="FP16" s="431"/>
      <c r="FQ16" s="431"/>
      <c r="FR16" s="431"/>
      <c r="FS16" s="431"/>
      <c r="FT16" s="431"/>
    </row>
    <row r="17" spans="2:176">
      <c r="B17" s="407">
        <v>45516</v>
      </c>
      <c r="C17" s="402" t="s">
        <v>11101</v>
      </c>
      <c r="G17" s="402" t="s">
        <v>16762</v>
      </c>
      <c r="H17" s="402" t="s">
        <v>16763</v>
      </c>
      <c r="Q17" s="402" t="s">
        <v>16764</v>
      </c>
      <c r="S17" s="402" t="s">
        <v>16765</v>
      </c>
      <c r="Y17" s="402" t="s">
        <v>16766</v>
      </c>
      <c r="Z17" s="402" t="s">
        <v>16767</v>
      </c>
      <c r="AB17" s="402" t="s">
        <v>16768</v>
      </c>
      <c r="AC17" s="402" t="s">
        <v>16769</v>
      </c>
      <c r="AH17" s="402" t="s">
        <v>16770</v>
      </c>
      <c r="AX17" s="402" t="s">
        <v>16771</v>
      </c>
      <c r="BA17" s="402" t="s">
        <v>16772</v>
      </c>
      <c r="BB17" s="402" t="s">
        <v>16740</v>
      </c>
      <c r="BC17" s="402" t="s">
        <v>16773</v>
      </c>
      <c r="BD17" s="402" t="s">
        <v>15826</v>
      </c>
      <c r="BF17" s="402" t="s">
        <v>16774</v>
      </c>
      <c r="BS17" s="402" t="s">
        <v>15912</v>
      </c>
      <c r="BT17" s="402" t="s">
        <v>16775</v>
      </c>
      <c r="BU17" s="402" t="s">
        <v>16776</v>
      </c>
      <c r="CF17" s="410" t="s">
        <v>8133</v>
      </c>
      <c r="CG17" s="410" t="s">
        <v>254</v>
      </c>
      <c r="CH17" s="410" t="s">
        <v>16144</v>
      </c>
      <c r="CI17" s="410" t="s">
        <v>11730</v>
      </c>
      <c r="CJ17" s="410" t="s">
        <v>11731</v>
      </c>
      <c r="CK17" s="410" t="s">
        <v>11732</v>
      </c>
      <c r="CL17" s="410" t="s">
        <v>11733</v>
      </c>
      <c r="CM17" s="410" t="s">
        <v>11734</v>
      </c>
      <c r="CN17" s="410" t="s">
        <v>11735</v>
      </c>
      <c r="CO17" s="410" t="s">
        <v>11736</v>
      </c>
      <c r="CP17" s="410" t="s">
        <v>11737</v>
      </c>
      <c r="CQ17" s="410" t="s">
        <v>11738</v>
      </c>
      <c r="CR17" s="410" t="s">
        <v>11739</v>
      </c>
      <c r="CS17" s="410" t="s">
        <v>11740</v>
      </c>
      <c r="CT17" s="410" t="s">
        <v>11741</v>
      </c>
      <c r="CU17" s="410" t="s">
        <v>11742</v>
      </c>
      <c r="CV17" s="410" t="s">
        <v>11743</v>
      </c>
      <c r="CW17" s="410" t="s">
        <v>11744</v>
      </c>
      <c r="CX17" s="410" t="s">
        <v>11745</v>
      </c>
      <c r="CY17" s="410" t="s">
        <v>11746</v>
      </c>
      <c r="CZ17" s="410" t="s">
        <v>11747</v>
      </c>
      <c r="DA17" s="410" t="s">
        <v>11748</v>
      </c>
      <c r="DB17" s="410" t="s">
        <v>11749</v>
      </c>
      <c r="DC17" s="410" t="s">
        <v>11735</v>
      </c>
      <c r="DD17" s="410" t="s">
        <v>11675</v>
      </c>
      <c r="DE17" s="410" t="s">
        <v>11750</v>
      </c>
      <c r="DF17" s="410" t="s">
        <v>11751</v>
      </c>
      <c r="DG17" s="410" t="s">
        <v>11752</v>
      </c>
      <c r="DH17" s="410" t="s">
        <v>11753</v>
      </c>
      <c r="DI17" s="410" t="s">
        <v>11754</v>
      </c>
      <c r="DJ17" s="410" t="s">
        <v>11755</v>
      </c>
      <c r="DK17" s="410" t="s">
        <v>11756</v>
      </c>
      <c r="DL17" s="410" t="s">
        <v>11757</v>
      </c>
      <c r="DM17" s="410" t="s">
        <v>11758</v>
      </c>
      <c r="DN17" s="410" t="s">
        <v>11759</v>
      </c>
      <c r="DO17" s="410" t="s">
        <v>11760</v>
      </c>
      <c r="DP17" s="410" t="s">
        <v>11761</v>
      </c>
      <c r="DQ17" s="410" t="s">
        <v>11762</v>
      </c>
      <c r="DR17" s="410" t="s">
        <v>11763</v>
      </c>
      <c r="DS17" s="410" t="s">
        <v>11764</v>
      </c>
      <c r="DT17" s="410" t="s">
        <v>11765</v>
      </c>
      <c r="DU17" s="410" t="s">
        <v>11766</v>
      </c>
      <c r="DV17" s="410" t="s">
        <v>11767</v>
      </c>
      <c r="DW17" s="410" t="s">
        <v>11768</v>
      </c>
      <c r="DY17" s="402" t="s">
        <v>16185</v>
      </c>
      <c r="EM17" s="402" t="s">
        <v>16777</v>
      </c>
      <c r="ER17" s="402" t="s">
        <v>16778</v>
      </c>
      <c r="EX17" s="432">
        <v>1980</v>
      </c>
      <c r="EY17" s="433">
        <v>92.5</v>
      </c>
      <c r="EZ17" s="433"/>
      <c r="FA17" s="433">
        <v>84.1</v>
      </c>
      <c r="FB17" s="433">
        <v>129.69999999999999</v>
      </c>
      <c r="FC17" s="433">
        <v>149.4</v>
      </c>
      <c r="FD17" s="432">
        <v>15</v>
      </c>
      <c r="FE17" s="434">
        <v>0.6</v>
      </c>
      <c r="FF17" s="434">
        <v>0.7</v>
      </c>
      <c r="FG17" s="434">
        <v>0.76</v>
      </c>
      <c r="FH17" s="434">
        <v>0.84</v>
      </c>
      <c r="FI17" s="434">
        <v>0.84</v>
      </c>
      <c r="FJ17" s="432"/>
      <c r="FK17" s="432"/>
      <c r="FL17" s="435"/>
      <c r="FM17" s="435"/>
      <c r="FN17" s="435"/>
      <c r="FO17" s="435"/>
      <c r="FP17" s="435"/>
      <c r="FQ17" s="435"/>
      <c r="FR17" s="435"/>
      <c r="FS17" s="435"/>
      <c r="FT17" s="435"/>
    </row>
    <row r="18" spans="2:176">
      <c r="B18" s="407">
        <v>45551</v>
      </c>
      <c r="C18" s="402" t="s">
        <v>11110</v>
      </c>
      <c r="G18" s="402" t="s">
        <v>16779</v>
      </c>
      <c r="H18" s="402" t="s">
        <v>7844</v>
      </c>
      <c r="Q18" s="402" t="s">
        <v>16780</v>
      </c>
      <c r="S18" s="402" t="s">
        <v>16781</v>
      </c>
      <c r="Y18" s="402" t="s">
        <v>16782</v>
      </c>
      <c r="Z18" s="402" t="s">
        <v>16783</v>
      </c>
      <c r="AB18" s="402" t="s">
        <v>16784</v>
      </c>
      <c r="AH18" s="402" t="s">
        <v>16785</v>
      </c>
      <c r="AX18" s="402" t="s">
        <v>7996</v>
      </c>
      <c r="BA18" s="402" t="s">
        <v>16786</v>
      </c>
      <c r="BB18" s="402" t="s">
        <v>16787</v>
      </c>
      <c r="BC18" s="402" t="s">
        <v>16788</v>
      </c>
      <c r="BD18" s="402" t="s">
        <v>15827</v>
      </c>
      <c r="BF18" s="402" t="s">
        <v>16789</v>
      </c>
      <c r="BS18" s="402" t="s">
        <v>15913</v>
      </c>
      <c r="BT18" s="402" t="s">
        <v>16790</v>
      </c>
      <c r="BU18" s="402" t="s">
        <v>16791</v>
      </c>
      <c r="CF18" s="409" t="s">
        <v>8135</v>
      </c>
      <c r="CG18" s="409" t="s">
        <v>255</v>
      </c>
      <c r="CH18" s="409" t="s">
        <v>16145</v>
      </c>
      <c r="CI18" s="409" t="s">
        <v>11769</v>
      </c>
      <c r="CJ18" s="409" t="s">
        <v>11770</v>
      </c>
      <c r="CK18" s="409" t="s">
        <v>11771</v>
      </c>
      <c r="CL18" s="409" t="s">
        <v>11772</v>
      </c>
      <c r="CM18" s="409" t="s">
        <v>11773</v>
      </c>
      <c r="CN18" s="409" t="s">
        <v>11774</v>
      </c>
      <c r="CO18" s="409" t="s">
        <v>11775</v>
      </c>
      <c r="CP18" s="409" t="s">
        <v>11776</v>
      </c>
      <c r="CQ18" s="409" t="s">
        <v>11777</v>
      </c>
      <c r="CR18" s="409" t="s">
        <v>11778</v>
      </c>
      <c r="CS18" s="409" t="s">
        <v>11779</v>
      </c>
      <c r="CT18" s="409" t="s">
        <v>11780</v>
      </c>
      <c r="CU18" s="409" t="s">
        <v>11781</v>
      </c>
      <c r="CV18" s="409" t="s">
        <v>11782</v>
      </c>
      <c r="CW18" s="409" t="s">
        <v>11783</v>
      </c>
      <c r="CX18" s="409" t="s">
        <v>11784</v>
      </c>
      <c r="CY18" s="409" t="s">
        <v>11785</v>
      </c>
      <c r="CZ18" s="409" t="s">
        <v>11786</v>
      </c>
      <c r="DA18" s="409" t="s">
        <v>11787</v>
      </c>
      <c r="DB18" s="409" t="s">
        <v>11788</v>
      </c>
      <c r="DC18" s="409" t="s">
        <v>11774</v>
      </c>
      <c r="DD18" s="409" t="s">
        <v>11716</v>
      </c>
      <c r="DE18" s="409" t="s">
        <v>11789</v>
      </c>
      <c r="DF18" s="409" t="s">
        <v>11790</v>
      </c>
      <c r="DG18" s="409" t="s">
        <v>11791</v>
      </c>
      <c r="DH18" s="409" t="s">
        <v>11792</v>
      </c>
      <c r="DI18" s="409" t="s">
        <v>11793</v>
      </c>
      <c r="DJ18" s="409" t="s">
        <v>11794</v>
      </c>
      <c r="DK18" s="409" t="s">
        <v>11795</v>
      </c>
      <c r="DL18" s="409" t="s">
        <v>11796</v>
      </c>
      <c r="DM18" s="409" t="s">
        <v>11797</v>
      </c>
      <c r="DN18" s="409" t="s">
        <v>11798</v>
      </c>
      <c r="DO18" s="409" t="s">
        <v>11799</v>
      </c>
      <c r="DP18" s="409" t="s">
        <v>11800</v>
      </c>
      <c r="DQ18" s="409" t="s">
        <v>11801</v>
      </c>
      <c r="DR18" s="409" t="s">
        <v>11802</v>
      </c>
      <c r="DS18" s="409" t="s">
        <v>11803</v>
      </c>
      <c r="DT18" s="409" t="s">
        <v>11804</v>
      </c>
      <c r="DU18" s="409" t="s">
        <v>11805</v>
      </c>
      <c r="DV18" s="409" t="s">
        <v>11806</v>
      </c>
      <c r="DW18" s="409" t="s">
        <v>11807</v>
      </c>
      <c r="DY18" s="402" t="s">
        <v>16186</v>
      </c>
      <c r="EM18" s="402" t="s">
        <v>16792</v>
      </c>
      <c r="ER18" s="402" t="s">
        <v>16793</v>
      </c>
      <c r="EX18" s="428">
        <v>1981</v>
      </c>
      <c r="EY18" s="429">
        <v>98.3</v>
      </c>
      <c r="EZ18" s="429"/>
      <c r="FA18" s="429">
        <v>91.7</v>
      </c>
      <c r="FB18" s="429">
        <v>138.69999999999999</v>
      </c>
      <c r="FC18" s="429">
        <v>161.80000000000001</v>
      </c>
      <c r="FD18" s="428">
        <v>16</v>
      </c>
      <c r="FE18" s="430">
        <v>0.57299999999999995</v>
      </c>
      <c r="FF18" s="430">
        <v>0.68</v>
      </c>
      <c r="FG18" s="430">
        <v>0.74399999999999999</v>
      </c>
      <c r="FH18" s="430">
        <v>0.82899999999999996</v>
      </c>
      <c r="FI18" s="430">
        <v>0.82899999999999996</v>
      </c>
      <c r="FJ18" s="428"/>
      <c r="FK18" s="428"/>
      <c r="FL18" s="431"/>
      <c r="FM18" s="431"/>
      <c r="FN18" s="431"/>
      <c r="FO18" s="431"/>
      <c r="FP18" s="431"/>
      <c r="FQ18" s="431"/>
      <c r="FR18" s="431"/>
      <c r="FS18" s="431"/>
      <c r="FT18" s="431"/>
    </row>
    <row r="19" spans="2:176">
      <c r="B19" s="407">
        <v>45557</v>
      </c>
      <c r="C19" s="402" t="s">
        <v>11111</v>
      </c>
      <c r="G19" s="402" t="s">
        <v>16794</v>
      </c>
      <c r="Q19" s="402" t="s">
        <v>16795</v>
      </c>
      <c r="Y19" s="402" t="s">
        <v>16796</v>
      </c>
      <c r="Z19" s="402" t="s">
        <v>16797</v>
      </c>
      <c r="AB19" s="402" t="s">
        <v>16798</v>
      </c>
      <c r="AH19" s="402" t="s">
        <v>7844</v>
      </c>
      <c r="BA19" s="402" t="s">
        <v>15913</v>
      </c>
      <c r="BB19" s="402" t="s">
        <v>16799</v>
      </c>
      <c r="BC19" s="402" t="s">
        <v>16800</v>
      </c>
      <c r="BD19" s="402" t="s">
        <v>15828</v>
      </c>
      <c r="BF19" s="402" t="s">
        <v>16801</v>
      </c>
      <c r="BS19" s="402" t="s">
        <v>15914</v>
      </c>
      <c r="BT19" s="402" t="s">
        <v>16802</v>
      </c>
      <c r="BU19" s="402" t="s">
        <v>15876</v>
      </c>
      <c r="CF19" s="410" t="s">
        <v>8137</v>
      </c>
      <c r="CG19" s="410" t="s">
        <v>256</v>
      </c>
      <c r="CH19" s="410" t="s">
        <v>16803</v>
      </c>
      <c r="CI19" s="410" t="s">
        <v>11808</v>
      </c>
      <c r="CJ19" s="410" t="s">
        <v>11809</v>
      </c>
      <c r="CK19" s="410" t="s">
        <v>11810</v>
      </c>
      <c r="CL19" s="410" t="s">
        <v>11811</v>
      </c>
      <c r="CM19" s="410" t="s">
        <v>11812</v>
      </c>
      <c r="CN19" s="410" t="s">
        <v>11813</v>
      </c>
      <c r="CO19" s="410" t="s">
        <v>11814</v>
      </c>
      <c r="CP19" s="410" t="s">
        <v>11815</v>
      </c>
      <c r="CQ19" s="410" t="s">
        <v>11816</v>
      </c>
      <c r="CR19" s="410" t="s">
        <v>11817</v>
      </c>
      <c r="CS19" s="410" t="s">
        <v>11818</v>
      </c>
      <c r="CT19" s="410" t="s">
        <v>11819</v>
      </c>
      <c r="CU19" s="410" t="s">
        <v>11820</v>
      </c>
      <c r="CV19" s="410" t="s">
        <v>11821</v>
      </c>
      <c r="CW19" s="410" t="s">
        <v>11822</v>
      </c>
      <c r="CX19" s="410" t="s">
        <v>11823</v>
      </c>
      <c r="CY19" s="410" t="s">
        <v>11824</v>
      </c>
      <c r="CZ19" s="410" t="s">
        <v>11825</v>
      </c>
      <c r="DA19" s="410" t="s">
        <v>11826</v>
      </c>
      <c r="DB19" s="410" t="s">
        <v>11827</v>
      </c>
      <c r="DC19" s="410" t="s">
        <v>11813</v>
      </c>
      <c r="DD19" s="410" t="s">
        <v>11828</v>
      </c>
      <c r="DE19" s="410" t="s">
        <v>11829</v>
      </c>
      <c r="DF19" s="410" t="s">
        <v>11830</v>
      </c>
      <c r="DG19" s="410" t="s">
        <v>11831</v>
      </c>
      <c r="DH19" s="410" t="s">
        <v>11832</v>
      </c>
      <c r="DI19" s="410" t="s">
        <v>11833</v>
      </c>
      <c r="DJ19" s="410" t="s">
        <v>11834</v>
      </c>
      <c r="DK19" s="410" t="s">
        <v>11835</v>
      </c>
      <c r="DL19" s="410" t="s">
        <v>11836</v>
      </c>
      <c r="DM19" s="410" t="s">
        <v>11837</v>
      </c>
      <c r="DN19" s="410" t="s">
        <v>11838</v>
      </c>
      <c r="DO19" s="410" t="s">
        <v>11839</v>
      </c>
      <c r="DP19" s="410" t="s">
        <v>11840</v>
      </c>
      <c r="DQ19" s="410" t="s">
        <v>11841</v>
      </c>
      <c r="DR19" s="410" t="s">
        <v>11842</v>
      </c>
      <c r="DS19" s="410" t="s">
        <v>11843</v>
      </c>
      <c r="DT19" s="410" t="s">
        <v>11844</v>
      </c>
      <c r="DU19" s="410" t="s">
        <v>11845</v>
      </c>
      <c r="DV19" s="410" t="s">
        <v>11846</v>
      </c>
      <c r="DW19" s="410" t="s">
        <v>11847</v>
      </c>
      <c r="DY19" s="402" t="s">
        <v>16187</v>
      </c>
      <c r="EM19" s="402" t="s">
        <v>16804</v>
      </c>
      <c r="ER19" s="402" t="s">
        <v>16805</v>
      </c>
      <c r="EX19" s="432">
        <v>1982</v>
      </c>
      <c r="EY19" s="433">
        <v>101.3</v>
      </c>
      <c r="EZ19" s="433"/>
      <c r="FA19" s="433">
        <v>93.9</v>
      </c>
      <c r="FB19" s="433">
        <v>143</v>
      </c>
      <c r="FC19" s="433">
        <v>170.9</v>
      </c>
      <c r="FD19" s="432">
        <v>17</v>
      </c>
      <c r="FE19" s="434">
        <v>0.54700000000000004</v>
      </c>
      <c r="FF19" s="434">
        <v>0.66</v>
      </c>
      <c r="FG19" s="434">
        <v>0.72799999999999998</v>
      </c>
      <c r="FH19" s="434">
        <v>0.81899999999999995</v>
      </c>
      <c r="FI19" s="434">
        <v>0.81899999999999995</v>
      </c>
      <c r="FJ19" s="432"/>
      <c r="FK19" s="432"/>
      <c r="FL19" s="435"/>
      <c r="FM19" s="435"/>
      <c r="FN19" s="435"/>
      <c r="FO19" s="435"/>
      <c r="FP19" s="435"/>
      <c r="FQ19" s="435"/>
      <c r="FR19" s="435"/>
      <c r="FS19" s="435"/>
      <c r="FT19" s="435"/>
    </row>
    <row r="20" spans="2:176">
      <c r="B20" s="407">
        <v>45558</v>
      </c>
      <c r="C20" s="402" t="s">
        <v>11101</v>
      </c>
      <c r="G20" s="402" t="s">
        <v>16806</v>
      </c>
      <c r="Q20" s="402" t="s">
        <v>16807</v>
      </c>
      <c r="Y20" s="402" t="s">
        <v>16808</v>
      </c>
      <c r="Z20" s="402" t="s">
        <v>16809</v>
      </c>
      <c r="AB20" s="402" t="s">
        <v>16810</v>
      </c>
      <c r="BA20" s="402" t="s">
        <v>15914</v>
      </c>
      <c r="BB20" s="402" t="s">
        <v>16757</v>
      </c>
      <c r="BC20" s="402" t="s">
        <v>16811</v>
      </c>
      <c r="BD20" s="402" t="s">
        <v>15829</v>
      </c>
      <c r="BF20" s="402" t="s">
        <v>16812</v>
      </c>
      <c r="BS20" s="402" t="s">
        <v>15915</v>
      </c>
      <c r="BT20" s="402" t="s">
        <v>16813</v>
      </c>
      <c r="BU20" s="402" t="s">
        <v>15877</v>
      </c>
      <c r="CF20" s="409" t="s">
        <v>8138</v>
      </c>
      <c r="CG20" s="409" t="s">
        <v>257</v>
      </c>
      <c r="CH20" s="409" t="s">
        <v>16814</v>
      </c>
      <c r="CI20" s="409" t="s">
        <v>11848</v>
      </c>
      <c r="CJ20" s="409" t="s">
        <v>11849</v>
      </c>
      <c r="CK20" s="409" t="s">
        <v>11850</v>
      </c>
      <c r="CL20" s="409" t="s">
        <v>11851</v>
      </c>
      <c r="CM20" s="409" t="s">
        <v>11852</v>
      </c>
      <c r="CN20" s="409" t="s">
        <v>11853</v>
      </c>
      <c r="CO20" s="409" t="s">
        <v>11854</v>
      </c>
      <c r="CP20" s="409" t="s">
        <v>11855</v>
      </c>
      <c r="CQ20" s="409" t="s">
        <v>11149</v>
      </c>
      <c r="CR20" s="409" t="s">
        <v>11856</v>
      </c>
      <c r="CS20" s="409" t="s">
        <v>11857</v>
      </c>
      <c r="CT20" s="409" t="s">
        <v>11858</v>
      </c>
      <c r="CU20" s="409" t="s">
        <v>11859</v>
      </c>
      <c r="CV20" s="409" t="s">
        <v>11860</v>
      </c>
      <c r="CW20" s="409" t="s">
        <v>11861</v>
      </c>
      <c r="CX20" s="409" t="s">
        <v>11862</v>
      </c>
      <c r="CY20" s="409" t="s">
        <v>11863</v>
      </c>
      <c r="CZ20" s="409" t="s">
        <v>11864</v>
      </c>
      <c r="DA20" s="409" t="s">
        <v>11865</v>
      </c>
      <c r="DB20" s="409" t="s">
        <v>11866</v>
      </c>
      <c r="DC20" s="409" t="s">
        <v>11853</v>
      </c>
      <c r="DD20" s="409" t="s">
        <v>11867</v>
      </c>
      <c r="DE20" s="409" t="s">
        <v>11868</v>
      </c>
      <c r="DF20" s="409" t="s">
        <v>11869</v>
      </c>
      <c r="DG20" s="409" t="s">
        <v>11870</v>
      </c>
      <c r="DH20" s="409" t="s">
        <v>11871</v>
      </c>
      <c r="DI20" s="409" t="s">
        <v>11872</v>
      </c>
      <c r="DJ20" s="409" t="s">
        <v>11873</v>
      </c>
      <c r="DK20" s="409" t="s">
        <v>11874</v>
      </c>
      <c r="DL20" s="409" t="s">
        <v>11875</v>
      </c>
      <c r="DM20" s="409" t="s">
        <v>11876</v>
      </c>
      <c r="DN20" s="409" t="s">
        <v>11877</v>
      </c>
      <c r="DO20" s="409" t="s">
        <v>11878</v>
      </c>
      <c r="DP20" s="409" t="s">
        <v>11879</v>
      </c>
      <c r="DQ20" s="409" t="s">
        <v>11880</v>
      </c>
      <c r="DR20" s="409" t="s">
        <v>11881</v>
      </c>
      <c r="DS20" s="409" t="s">
        <v>11882</v>
      </c>
      <c r="DT20" s="409" t="s">
        <v>11883</v>
      </c>
      <c r="DU20" s="409" t="s">
        <v>11884</v>
      </c>
      <c r="DV20" s="409" t="s">
        <v>11885</v>
      </c>
      <c r="DW20" s="409" t="s">
        <v>11886</v>
      </c>
      <c r="DY20" s="402" t="s">
        <v>16188</v>
      </c>
      <c r="EM20" s="402" t="s">
        <v>16815</v>
      </c>
      <c r="ER20" s="402" t="s">
        <v>16816</v>
      </c>
      <c r="EX20" s="428">
        <v>1983</v>
      </c>
      <c r="EY20" s="429">
        <v>102.2</v>
      </c>
      <c r="EZ20" s="429"/>
      <c r="FA20" s="429">
        <v>94.3</v>
      </c>
      <c r="FB20" s="429">
        <v>143.80000000000001</v>
      </c>
      <c r="FC20" s="429">
        <v>168</v>
      </c>
      <c r="FD20" s="428">
        <v>18</v>
      </c>
      <c r="FE20" s="430">
        <v>0.52</v>
      </c>
      <c r="FF20" s="430">
        <v>0.64</v>
      </c>
      <c r="FG20" s="430">
        <v>0.71199999999999997</v>
      </c>
      <c r="FH20" s="430">
        <v>0.80800000000000005</v>
      </c>
      <c r="FI20" s="430">
        <v>0.80800000000000005</v>
      </c>
      <c r="FJ20" s="428"/>
      <c r="FK20" s="428"/>
      <c r="FL20" s="431"/>
      <c r="FM20" s="431"/>
      <c r="FN20" s="431"/>
      <c r="FO20" s="431"/>
      <c r="FP20" s="431"/>
      <c r="FQ20" s="431"/>
      <c r="FR20" s="431"/>
      <c r="FS20" s="431"/>
      <c r="FT20" s="431"/>
    </row>
    <row r="21" spans="2:176">
      <c r="B21" s="407">
        <v>45579</v>
      </c>
      <c r="C21" s="402" t="s">
        <v>11112</v>
      </c>
      <c r="G21" s="402" t="s">
        <v>16817</v>
      </c>
      <c r="Q21" s="402" t="s">
        <v>16818</v>
      </c>
      <c r="Y21" s="402" t="s">
        <v>16819</v>
      </c>
      <c r="Z21" s="402" t="s">
        <v>16820</v>
      </c>
      <c r="AB21" s="402" t="s">
        <v>16821</v>
      </c>
      <c r="BA21" s="402" t="s">
        <v>15915</v>
      </c>
      <c r="BB21" s="402" t="s">
        <v>16773</v>
      </c>
      <c r="BC21" s="402" t="s">
        <v>16822</v>
      </c>
      <c r="BD21" s="402" t="s">
        <v>15830</v>
      </c>
      <c r="BF21" s="402" t="s">
        <v>16823</v>
      </c>
      <c r="BS21" s="402" t="s">
        <v>15916</v>
      </c>
      <c r="BT21" s="402" t="s">
        <v>16824</v>
      </c>
      <c r="BU21" s="402" t="s">
        <v>15878</v>
      </c>
      <c r="CF21" s="410" t="s">
        <v>8139</v>
      </c>
      <c r="CG21" s="410" t="s">
        <v>258</v>
      </c>
      <c r="CH21" s="410" t="s">
        <v>16825</v>
      </c>
      <c r="CI21" s="410" t="s">
        <v>11887</v>
      </c>
      <c r="CJ21" s="410" t="s">
        <v>11888</v>
      </c>
      <c r="CK21" s="410" t="s">
        <v>11889</v>
      </c>
      <c r="CL21" s="410" t="s">
        <v>11890</v>
      </c>
      <c r="CM21" s="410" t="s">
        <v>11891</v>
      </c>
      <c r="CN21" s="410" t="s">
        <v>11892</v>
      </c>
      <c r="CO21" s="410" t="s">
        <v>11893</v>
      </c>
      <c r="CP21" s="410" t="s">
        <v>11894</v>
      </c>
      <c r="CQ21" s="410" t="s">
        <v>11190</v>
      </c>
      <c r="CR21" s="410" t="s">
        <v>11895</v>
      </c>
      <c r="CS21" s="410" t="s">
        <v>11896</v>
      </c>
      <c r="CT21" s="410" t="s">
        <v>11897</v>
      </c>
      <c r="CU21" s="410" t="s">
        <v>11898</v>
      </c>
      <c r="CV21" s="410" t="s">
        <v>11899</v>
      </c>
      <c r="CW21" s="410" t="s">
        <v>11900</v>
      </c>
      <c r="CX21" s="410" t="s">
        <v>11901</v>
      </c>
      <c r="CY21" s="410" t="s">
        <v>11902</v>
      </c>
      <c r="CZ21" s="410" t="s">
        <v>11903</v>
      </c>
      <c r="DA21" s="410" t="s">
        <v>11904</v>
      </c>
      <c r="DB21" s="410" t="s">
        <v>11905</v>
      </c>
      <c r="DC21" s="410" t="s">
        <v>11892</v>
      </c>
      <c r="DD21" s="410" t="s">
        <v>11906</v>
      </c>
      <c r="DE21" s="410" t="s">
        <v>11907</v>
      </c>
      <c r="DF21" s="410" t="s">
        <v>11908</v>
      </c>
      <c r="DG21" s="410" t="s">
        <v>11909</v>
      </c>
      <c r="DH21" s="410" t="s">
        <v>11910</v>
      </c>
      <c r="DI21" s="410" t="s">
        <v>11911</v>
      </c>
      <c r="DJ21" s="410" t="s">
        <v>11912</v>
      </c>
      <c r="DK21" s="410" t="s">
        <v>11913</v>
      </c>
      <c r="DL21" s="410" t="s">
        <v>11914</v>
      </c>
      <c r="DM21" s="410" t="s">
        <v>11915</v>
      </c>
      <c r="DN21" s="410" t="s">
        <v>11916</v>
      </c>
      <c r="DO21" s="410" t="s">
        <v>11917</v>
      </c>
      <c r="DP21" s="410" t="s">
        <v>11918</v>
      </c>
      <c r="DQ21" s="410" t="s">
        <v>11919</v>
      </c>
      <c r="DR21" s="410" t="s">
        <v>11920</v>
      </c>
      <c r="DS21" s="410" t="s">
        <v>11921</v>
      </c>
      <c r="DT21" s="410" t="s">
        <v>11922</v>
      </c>
      <c r="DU21" s="410" t="s">
        <v>11923</v>
      </c>
      <c r="DV21" s="410" t="s">
        <v>11924</v>
      </c>
      <c r="DW21" s="410" t="s">
        <v>11925</v>
      </c>
      <c r="DY21" s="402" t="s">
        <v>16189</v>
      </c>
      <c r="EM21" s="402" t="s">
        <v>16826</v>
      </c>
      <c r="ER21" s="402" t="s">
        <v>16792</v>
      </c>
      <c r="EX21" s="432">
        <v>1984</v>
      </c>
      <c r="EY21" s="433">
        <v>102.8</v>
      </c>
      <c r="EZ21" s="433"/>
      <c r="FA21" s="433">
        <v>95.3</v>
      </c>
      <c r="FB21" s="433">
        <v>141.69999999999999</v>
      </c>
      <c r="FC21" s="433">
        <v>161.19999999999999</v>
      </c>
      <c r="FD21" s="432">
        <v>19</v>
      </c>
      <c r="FE21" s="434">
        <v>0.49299999999999999</v>
      </c>
      <c r="FF21" s="434">
        <v>0.62</v>
      </c>
      <c r="FG21" s="434">
        <v>0.69599999999999995</v>
      </c>
      <c r="FH21" s="434">
        <v>0.79700000000000004</v>
      </c>
      <c r="FI21" s="434">
        <v>0.79700000000000004</v>
      </c>
      <c r="FJ21" s="432"/>
      <c r="FK21" s="432"/>
      <c r="FL21" s="435"/>
      <c r="FM21" s="435"/>
      <c r="FN21" s="435"/>
      <c r="FO21" s="435"/>
      <c r="FP21" s="435"/>
      <c r="FQ21" s="435"/>
      <c r="FR21" s="435"/>
      <c r="FS21" s="435"/>
      <c r="FT21" s="435"/>
    </row>
    <row r="22" spans="2:176">
      <c r="B22" s="407">
        <v>45599</v>
      </c>
      <c r="C22" s="402" t="s">
        <v>11113</v>
      </c>
      <c r="G22" s="402" t="s">
        <v>16827</v>
      </c>
      <c r="Q22" s="402" t="s">
        <v>16828</v>
      </c>
      <c r="AB22" s="402" t="s">
        <v>16829</v>
      </c>
      <c r="BA22" s="402" t="s">
        <v>15916</v>
      </c>
      <c r="BB22" s="402" t="s">
        <v>16788</v>
      </c>
      <c r="BC22" s="402" t="s">
        <v>16830</v>
      </c>
      <c r="BD22" s="402" t="s">
        <v>16720</v>
      </c>
      <c r="BF22" s="402" t="s">
        <v>16831</v>
      </c>
      <c r="BS22" s="402" t="s">
        <v>15917</v>
      </c>
      <c r="BT22" s="402" t="s">
        <v>16832</v>
      </c>
      <c r="BU22" s="402" t="s">
        <v>15879</v>
      </c>
      <c r="CF22" s="409" t="s">
        <v>8141</v>
      </c>
      <c r="CG22" s="409" t="s">
        <v>259</v>
      </c>
      <c r="CH22" s="409" t="s">
        <v>16833</v>
      </c>
      <c r="CI22" s="409" t="s">
        <v>11926</v>
      </c>
      <c r="CJ22" s="409" t="s">
        <v>11927</v>
      </c>
      <c r="CK22" s="409" t="s">
        <v>11928</v>
      </c>
      <c r="CL22" s="409" t="s">
        <v>11929</v>
      </c>
      <c r="CM22" s="409" t="s">
        <v>11930</v>
      </c>
      <c r="CN22" s="409" t="s">
        <v>11931</v>
      </c>
      <c r="CO22" s="409" t="s">
        <v>11932</v>
      </c>
      <c r="CP22" s="409" t="s">
        <v>11933</v>
      </c>
      <c r="CQ22" s="409" t="s">
        <v>11934</v>
      </c>
      <c r="CR22" s="409" t="s">
        <v>11935</v>
      </c>
      <c r="CS22" s="409" t="s">
        <v>11936</v>
      </c>
      <c r="CT22" s="409" t="s">
        <v>11937</v>
      </c>
      <c r="CU22" s="409" t="s">
        <v>11938</v>
      </c>
      <c r="CV22" s="409" t="s">
        <v>11939</v>
      </c>
      <c r="CW22" s="409" t="s">
        <v>11940</v>
      </c>
      <c r="CX22" s="409" t="s">
        <v>11941</v>
      </c>
      <c r="CY22" s="409" t="s">
        <v>11942</v>
      </c>
      <c r="CZ22" s="409" t="s">
        <v>11943</v>
      </c>
      <c r="DA22" s="409" t="s">
        <v>11944</v>
      </c>
      <c r="DB22" s="409" t="s">
        <v>11945</v>
      </c>
      <c r="DC22" s="409" t="s">
        <v>11946</v>
      </c>
      <c r="DD22" s="409" t="s">
        <v>11947</v>
      </c>
      <c r="DE22" s="409" t="s">
        <v>11948</v>
      </c>
      <c r="DF22" s="409" t="s">
        <v>11949</v>
      </c>
      <c r="DG22" s="409" t="s">
        <v>11950</v>
      </c>
      <c r="DH22" s="409" t="s">
        <v>11951</v>
      </c>
      <c r="DI22" s="409" t="s">
        <v>11952</v>
      </c>
      <c r="DJ22" s="409" t="s">
        <v>11953</v>
      </c>
      <c r="DK22" s="409" t="s">
        <v>11954</v>
      </c>
      <c r="DL22" s="409" t="s">
        <v>11955</v>
      </c>
      <c r="DM22" s="409" t="s">
        <v>11956</v>
      </c>
      <c r="DN22" s="409" t="s">
        <v>11957</v>
      </c>
      <c r="DO22" s="409" t="s">
        <v>11958</v>
      </c>
      <c r="DP22" s="409" t="s">
        <v>11959</v>
      </c>
      <c r="DQ22" s="409" t="s">
        <v>11960</v>
      </c>
      <c r="DR22" s="409" t="s">
        <v>11961</v>
      </c>
      <c r="DS22" s="409" t="s">
        <v>11962</v>
      </c>
      <c r="DT22" s="409" t="s">
        <v>11963</v>
      </c>
      <c r="DU22" s="409" t="s">
        <v>11964</v>
      </c>
      <c r="DV22" s="409" t="s">
        <v>11965</v>
      </c>
      <c r="DW22" s="409" t="s">
        <v>11966</v>
      </c>
      <c r="DY22" s="402" t="s">
        <v>16190</v>
      </c>
      <c r="EM22" s="402" t="s">
        <v>16834</v>
      </c>
      <c r="ER22" s="402" t="s">
        <v>16804</v>
      </c>
      <c r="EX22" s="428">
        <v>1985</v>
      </c>
      <c r="EY22" s="429">
        <v>104.2</v>
      </c>
      <c r="EZ22" s="429"/>
      <c r="FA22" s="429">
        <v>96.9</v>
      </c>
      <c r="FB22" s="429">
        <v>144.5</v>
      </c>
      <c r="FC22" s="429">
        <v>172.2</v>
      </c>
      <c r="FD22" s="428">
        <v>20</v>
      </c>
      <c r="FE22" s="430">
        <v>0.46700000000000003</v>
      </c>
      <c r="FF22" s="430">
        <v>0.6</v>
      </c>
      <c r="FG22" s="430">
        <v>0.68</v>
      </c>
      <c r="FH22" s="430">
        <v>0.78700000000000003</v>
      </c>
      <c r="FI22" s="430">
        <v>0.78700000000000003</v>
      </c>
      <c r="FJ22" s="428"/>
      <c r="FK22" s="428"/>
      <c r="FL22" s="431"/>
      <c r="FM22" s="431"/>
      <c r="FN22" s="431"/>
      <c r="FO22" s="431"/>
      <c r="FP22" s="431"/>
      <c r="FQ22" s="431"/>
      <c r="FR22" s="431"/>
      <c r="FS22" s="431"/>
      <c r="FT22" s="431"/>
    </row>
    <row r="23" spans="2:176">
      <c r="B23" s="407">
        <v>45600</v>
      </c>
      <c r="C23" s="402" t="s">
        <v>11114</v>
      </c>
      <c r="G23" s="402" t="s">
        <v>16835</v>
      </c>
      <c r="Q23" s="402" t="s">
        <v>16836</v>
      </c>
      <c r="AB23" s="402" t="s">
        <v>16837</v>
      </c>
      <c r="BA23" s="402" t="s">
        <v>15917</v>
      </c>
      <c r="BB23" s="402" t="s">
        <v>16800</v>
      </c>
      <c r="BC23" s="402" t="s">
        <v>16838</v>
      </c>
      <c r="BD23" s="402" t="s">
        <v>16758</v>
      </c>
      <c r="BF23" s="402" t="s">
        <v>16839</v>
      </c>
      <c r="BS23" s="402" t="s">
        <v>15918</v>
      </c>
      <c r="BT23" s="402" t="s">
        <v>16840</v>
      </c>
      <c r="BU23" s="402" t="s">
        <v>15880</v>
      </c>
      <c r="CF23" s="410" t="s">
        <v>8143</v>
      </c>
      <c r="CG23" s="410" t="s">
        <v>260</v>
      </c>
      <c r="CH23" s="410" t="s">
        <v>16841</v>
      </c>
      <c r="CI23" s="410" t="s">
        <v>11967</v>
      </c>
      <c r="CJ23" s="410" t="s">
        <v>11968</v>
      </c>
      <c r="CK23" s="410" t="s">
        <v>11969</v>
      </c>
      <c r="CL23" s="410" t="s">
        <v>11970</v>
      </c>
      <c r="CM23" s="410" t="s">
        <v>11971</v>
      </c>
      <c r="CN23" s="410" t="s">
        <v>11972</v>
      </c>
      <c r="CO23" s="410" t="s">
        <v>11973</v>
      </c>
      <c r="CP23" s="410" t="s">
        <v>11974</v>
      </c>
      <c r="CQ23" s="410" t="s">
        <v>11975</v>
      </c>
      <c r="CR23" s="410" t="s">
        <v>11976</v>
      </c>
      <c r="CS23" s="410" t="s">
        <v>11977</v>
      </c>
      <c r="CT23" s="410" t="s">
        <v>11978</v>
      </c>
      <c r="CU23" s="410" t="s">
        <v>11979</v>
      </c>
      <c r="CV23" s="410" t="s">
        <v>11980</v>
      </c>
      <c r="CW23" s="410" t="s">
        <v>11981</v>
      </c>
      <c r="CX23" s="410" t="s">
        <v>11982</v>
      </c>
      <c r="CY23" s="410" t="s">
        <v>11983</v>
      </c>
      <c r="CZ23" s="410" t="s">
        <v>11984</v>
      </c>
      <c r="DA23" s="410" t="s">
        <v>11985</v>
      </c>
      <c r="DB23" s="410" t="s">
        <v>11986</v>
      </c>
      <c r="DC23" s="410" t="s">
        <v>11987</v>
      </c>
      <c r="DD23" s="410" t="s">
        <v>11988</v>
      </c>
      <c r="DE23" s="410" t="s">
        <v>11989</v>
      </c>
      <c r="DF23" s="410" t="s">
        <v>11990</v>
      </c>
      <c r="DG23" s="410" t="s">
        <v>11991</v>
      </c>
      <c r="DH23" s="410" t="s">
        <v>11992</v>
      </c>
      <c r="DI23" s="410" t="s">
        <v>11993</v>
      </c>
      <c r="DJ23" s="410" t="s">
        <v>11994</v>
      </c>
      <c r="DK23" s="410" t="s">
        <v>11995</v>
      </c>
      <c r="DL23" s="410" t="s">
        <v>11996</v>
      </c>
      <c r="DM23" s="410" t="s">
        <v>11997</v>
      </c>
      <c r="DN23" s="410" t="s">
        <v>11998</v>
      </c>
      <c r="DO23" s="410" t="s">
        <v>11999</v>
      </c>
      <c r="DP23" s="410" t="s">
        <v>12000</v>
      </c>
      <c r="DQ23" s="410" t="s">
        <v>12001</v>
      </c>
      <c r="DR23" s="410" t="s">
        <v>12002</v>
      </c>
      <c r="DS23" s="410" t="s">
        <v>12003</v>
      </c>
      <c r="DT23" s="410" t="s">
        <v>12004</v>
      </c>
      <c r="DU23" s="410" t="s">
        <v>11235</v>
      </c>
      <c r="DV23" s="410" t="s">
        <v>12005</v>
      </c>
      <c r="DW23" s="410" t="s">
        <v>12006</v>
      </c>
      <c r="DY23" s="402" t="s">
        <v>16191</v>
      </c>
      <c r="EM23" s="402" t="s">
        <v>16842</v>
      </c>
      <c r="ER23" s="402" t="s">
        <v>16843</v>
      </c>
      <c r="EX23" s="432">
        <v>1986</v>
      </c>
      <c r="EY23" s="433">
        <v>106.2</v>
      </c>
      <c r="EZ23" s="433"/>
      <c r="FA23" s="433">
        <v>102.6</v>
      </c>
      <c r="FB23" s="433">
        <v>149.5</v>
      </c>
      <c r="FC23" s="433">
        <v>181.9</v>
      </c>
      <c r="FD23" s="432">
        <v>21</v>
      </c>
      <c r="FE23" s="434">
        <v>0.44</v>
      </c>
      <c r="FF23" s="434">
        <v>0.57999999999999996</v>
      </c>
      <c r="FG23" s="434">
        <v>0.66400000000000003</v>
      </c>
      <c r="FH23" s="434">
        <v>0.77600000000000002</v>
      </c>
      <c r="FI23" s="434">
        <v>0.77600000000000002</v>
      </c>
      <c r="FJ23" s="432"/>
      <c r="FK23" s="432"/>
      <c r="FL23" s="435"/>
      <c r="FM23" s="435"/>
      <c r="FN23" s="435"/>
      <c r="FO23" s="435"/>
      <c r="FP23" s="435"/>
      <c r="FQ23" s="435"/>
      <c r="FR23" s="435"/>
      <c r="FS23" s="435"/>
      <c r="FT23" s="435"/>
    </row>
    <row r="24" spans="2:176">
      <c r="B24" s="407">
        <v>45619</v>
      </c>
      <c r="C24" s="402" t="s">
        <v>11115</v>
      </c>
      <c r="G24" s="402" t="s">
        <v>16844</v>
      </c>
      <c r="Q24" s="402" t="s">
        <v>16845</v>
      </c>
      <c r="AB24" s="402" t="s">
        <v>16846</v>
      </c>
      <c r="BA24" s="402" t="s">
        <v>15918</v>
      </c>
      <c r="BB24" s="402" t="s">
        <v>16811</v>
      </c>
      <c r="BC24" s="402" t="s">
        <v>16231</v>
      </c>
      <c r="BD24" s="402" t="s">
        <v>16789</v>
      </c>
      <c r="BF24" s="402" t="s">
        <v>16847</v>
      </c>
      <c r="BS24" s="402" t="s">
        <v>15919</v>
      </c>
      <c r="BT24" s="402" t="s">
        <v>16848</v>
      </c>
      <c r="BU24" s="402" t="s">
        <v>15881</v>
      </c>
      <c r="CF24" s="409" t="s">
        <v>8144</v>
      </c>
      <c r="CG24" s="409" t="s">
        <v>261</v>
      </c>
      <c r="CH24" s="409" t="s">
        <v>16849</v>
      </c>
      <c r="CI24" s="409" t="s">
        <v>12007</v>
      </c>
      <c r="CJ24" s="409" t="s">
        <v>12008</v>
      </c>
      <c r="CK24" s="409" t="s">
        <v>12009</v>
      </c>
      <c r="CL24" s="409" t="s">
        <v>12010</v>
      </c>
      <c r="CM24" s="409" t="s">
        <v>12011</v>
      </c>
      <c r="CN24" s="409" t="s">
        <v>12012</v>
      </c>
      <c r="CO24" s="409" t="s">
        <v>12013</v>
      </c>
      <c r="CP24" s="409" t="s">
        <v>12014</v>
      </c>
      <c r="CQ24" s="409" t="s">
        <v>12015</v>
      </c>
      <c r="CR24" s="409" t="s">
        <v>12016</v>
      </c>
      <c r="CS24" s="409" t="s">
        <v>12017</v>
      </c>
      <c r="CT24" s="409" t="s">
        <v>12018</v>
      </c>
      <c r="CU24" s="409" t="s">
        <v>12019</v>
      </c>
      <c r="CV24" s="409" t="s">
        <v>12020</v>
      </c>
      <c r="CW24" s="409" t="s">
        <v>12021</v>
      </c>
      <c r="CX24" s="409" t="s">
        <v>12022</v>
      </c>
      <c r="CY24" s="409" t="s">
        <v>12023</v>
      </c>
      <c r="CZ24" s="409" t="s">
        <v>12024</v>
      </c>
      <c r="DA24" s="409" t="s">
        <v>12025</v>
      </c>
      <c r="DB24" s="409" t="s">
        <v>12026</v>
      </c>
      <c r="DC24" s="409" t="s">
        <v>12027</v>
      </c>
      <c r="DD24" s="409" t="s">
        <v>12028</v>
      </c>
      <c r="DE24" s="409" t="s">
        <v>12029</v>
      </c>
      <c r="DF24" s="409" t="s">
        <v>12030</v>
      </c>
      <c r="DG24" s="409" t="s">
        <v>12031</v>
      </c>
      <c r="DH24" s="409" t="s">
        <v>12032</v>
      </c>
      <c r="DI24" s="409" t="s">
        <v>12033</v>
      </c>
      <c r="DJ24" s="409" t="s">
        <v>12034</v>
      </c>
      <c r="DK24" s="409" t="s">
        <v>12035</v>
      </c>
      <c r="DL24" s="409" t="s">
        <v>12036</v>
      </c>
      <c r="DM24" s="409" t="s">
        <v>12037</v>
      </c>
      <c r="DN24" s="409" t="s">
        <v>12038</v>
      </c>
      <c r="DO24" s="409" t="s">
        <v>12039</v>
      </c>
      <c r="DP24" s="409" t="s">
        <v>12040</v>
      </c>
      <c r="DQ24" s="409" t="s">
        <v>12041</v>
      </c>
      <c r="DR24" s="409" t="s">
        <v>12042</v>
      </c>
      <c r="DS24" s="409" t="s">
        <v>12043</v>
      </c>
      <c r="DT24" s="409" t="s">
        <v>12044</v>
      </c>
      <c r="DU24" s="409" t="s">
        <v>11276</v>
      </c>
      <c r="DV24" s="409" t="s">
        <v>12045</v>
      </c>
      <c r="DW24" s="409" t="s">
        <v>12046</v>
      </c>
      <c r="DY24" s="402" t="s">
        <v>16192</v>
      </c>
      <c r="EM24" s="402" t="s">
        <v>16850</v>
      </c>
      <c r="ER24" s="402" t="s">
        <v>16851</v>
      </c>
      <c r="EX24" s="428">
        <v>1987</v>
      </c>
      <c r="EY24" s="429">
        <v>110</v>
      </c>
      <c r="EZ24" s="429"/>
      <c r="FA24" s="429">
        <v>108.4</v>
      </c>
      <c r="FB24" s="429">
        <v>156.6</v>
      </c>
      <c r="FC24" s="429">
        <v>191.8</v>
      </c>
      <c r="FD24" s="428">
        <v>22</v>
      </c>
      <c r="FE24" s="430">
        <v>0.41299999999999998</v>
      </c>
      <c r="FF24" s="430">
        <v>0.56000000000000005</v>
      </c>
      <c r="FG24" s="430">
        <v>0.64800000000000002</v>
      </c>
      <c r="FH24" s="430">
        <v>0.76500000000000001</v>
      </c>
      <c r="FI24" s="430">
        <v>0.76500000000000001</v>
      </c>
      <c r="FJ24" s="428"/>
      <c r="FK24" s="428"/>
      <c r="FL24" s="431"/>
      <c r="FM24" s="431"/>
      <c r="FN24" s="431"/>
      <c r="FO24" s="431"/>
      <c r="FP24" s="431"/>
      <c r="FQ24" s="431"/>
      <c r="FR24" s="431"/>
      <c r="FS24" s="431"/>
      <c r="FT24" s="431"/>
    </row>
    <row r="25" spans="2:176">
      <c r="B25" s="407">
        <v>45655</v>
      </c>
      <c r="C25" s="402" t="s">
        <v>11098</v>
      </c>
      <c r="G25" s="402" t="s">
        <v>16852</v>
      </c>
      <c r="Q25" s="402" t="s">
        <v>16853</v>
      </c>
      <c r="AB25" s="402" t="s">
        <v>16854</v>
      </c>
      <c r="BA25" s="402" t="s">
        <v>15919</v>
      </c>
      <c r="BB25" s="402" t="s">
        <v>16822</v>
      </c>
      <c r="BC25" s="402" t="s">
        <v>16307</v>
      </c>
      <c r="BD25" s="402" t="s">
        <v>16812</v>
      </c>
      <c r="BS25" s="402" t="s">
        <v>16855</v>
      </c>
      <c r="BT25" s="402" t="s">
        <v>16856</v>
      </c>
      <c r="BU25" s="402" t="s">
        <v>15882</v>
      </c>
      <c r="CF25" s="410" t="s">
        <v>8145</v>
      </c>
      <c r="CG25" s="410" t="s">
        <v>262</v>
      </c>
      <c r="CH25" s="410" t="s">
        <v>16857</v>
      </c>
      <c r="CI25" s="410" t="s">
        <v>12047</v>
      </c>
      <c r="CJ25" s="410" t="s">
        <v>12048</v>
      </c>
      <c r="CK25" s="410" t="s">
        <v>12049</v>
      </c>
      <c r="CL25" s="410" t="s">
        <v>12050</v>
      </c>
      <c r="CM25" s="410" t="s">
        <v>12051</v>
      </c>
      <c r="CN25" s="410" t="s">
        <v>12052</v>
      </c>
      <c r="CO25" s="410" t="s">
        <v>12053</v>
      </c>
      <c r="CP25" s="410" t="s">
        <v>12054</v>
      </c>
      <c r="CQ25" s="410" t="s">
        <v>12055</v>
      </c>
      <c r="CR25" s="410" t="s">
        <v>12056</v>
      </c>
      <c r="CS25" s="410" t="s">
        <v>12057</v>
      </c>
      <c r="CT25" s="410" t="s">
        <v>12058</v>
      </c>
      <c r="CU25" s="410" t="s">
        <v>12059</v>
      </c>
      <c r="CV25" s="410" t="s">
        <v>12060</v>
      </c>
      <c r="CW25" s="410" t="s">
        <v>12061</v>
      </c>
      <c r="CX25" s="410" t="s">
        <v>12062</v>
      </c>
      <c r="CY25" s="410" t="s">
        <v>12063</v>
      </c>
      <c r="CZ25" s="410" t="s">
        <v>12064</v>
      </c>
      <c r="DA25" s="410" t="s">
        <v>12065</v>
      </c>
      <c r="DB25" s="410" t="s">
        <v>12066</v>
      </c>
      <c r="DC25" s="410" t="s">
        <v>12067</v>
      </c>
      <c r="DD25" s="410" t="s">
        <v>12068</v>
      </c>
      <c r="DE25" s="410" t="s">
        <v>12069</v>
      </c>
      <c r="DF25" s="410" t="s">
        <v>12070</v>
      </c>
      <c r="DG25" s="410" t="s">
        <v>12071</v>
      </c>
      <c r="DH25" s="410" t="s">
        <v>12072</v>
      </c>
      <c r="DI25" s="410" t="s">
        <v>12073</v>
      </c>
      <c r="DJ25" s="410" t="s">
        <v>12074</v>
      </c>
      <c r="DK25" s="410" t="s">
        <v>12075</v>
      </c>
      <c r="DL25" s="410" t="s">
        <v>12076</v>
      </c>
      <c r="DM25" s="410" t="s">
        <v>12077</v>
      </c>
      <c r="DN25" s="410" t="s">
        <v>12078</v>
      </c>
      <c r="DO25" s="410" t="s">
        <v>12079</v>
      </c>
      <c r="DP25" s="410" t="s">
        <v>12080</v>
      </c>
      <c r="DQ25" s="410" t="s">
        <v>12081</v>
      </c>
      <c r="DR25" s="410" t="s">
        <v>12082</v>
      </c>
      <c r="DS25" s="410" t="s">
        <v>12083</v>
      </c>
      <c r="DT25" s="410" t="s">
        <v>12084</v>
      </c>
      <c r="DU25" s="410" t="s">
        <v>12085</v>
      </c>
      <c r="DV25" s="410" t="s">
        <v>12086</v>
      </c>
      <c r="DW25" s="410" t="s">
        <v>12087</v>
      </c>
      <c r="EM25" s="402" t="s">
        <v>16263</v>
      </c>
      <c r="ER25" s="402" t="s">
        <v>16858</v>
      </c>
      <c r="EX25" s="432">
        <v>1988</v>
      </c>
      <c r="EY25" s="433">
        <v>116.5</v>
      </c>
      <c r="EZ25" s="433"/>
      <c r="FA25" s="433">
        <v>117.3</v>
      </c>
      <c r="FB25" s="433">
        <v>175</v>
      </c>
      <c r="FC25" s="433">
        <v>203.6</v>
      </c>
      <c r="FD25" s="432">
        <v>23</v>
      </c>
      <c r="FE25" s="434">
        <v>0.38700000000000001</v>
      </c>
      <c r="FF25" s="434">
        <v>0.54</v>
      </c>
      <c r="FG25" s="434">
        <v>0.63200000000000001</v>
      </c>
      <c r="FH25" s="434">
        <v>0.755</v>
      </c>
      <c r="FI25" s="434">
        <v>0.755</v>
      </c>
      <c r="FJ25" s="432"/>
      <c r="FK25" s="432"/>
      <c r="FL25" s="435"/>
      <c r="FM25" s="435"/>
      <c r="FN25" s="435"/>
      <c r="FO25" s="435"/>
      <c r="FP25" s="435"/>
      <c r="FQ25" s="435"/>
      <c r="FR25" s="435"/>
      <c r="FS25" s="435"/>
      <c r="FT25" s="435"/>
    </row>
    <row r="26" spans="2:176">
      <c r="B26" s="407">
        <v>45656</v>
      </c>
      <c r="C26" s="402" t="s">
        <v>11098</v>
      </c>
      <c r="G26" s="402" t="s">
        <v>16859</v>
      </c>
      <c r="Q26" s="402" t="s">
        <v>16860</v>
      </c>
      <c r="AB26" s="402" t="s">
        <v>16861</v>
      </c>
      <c r="BA26" s="402" t="s">
        <v>16862</v>
      </c>
      <c r="BB26" s="402" t="s">
        <v>16830</v>
      </c>
      <c r="BC26" s="402" t="s">
        <v>16863</v>
      </c>
      <c r="BD26" s="402" t="s">
        <v>16831</v>
      </c>
      <c r="BS26" s="402" t="s">
        <v>16864</v>
      </c>
      <c r="BT26" s="402" t="s">
        <v>16865</v>
      </c>
      <c r="BU26" s="402" t="s">
        <v>15883</v>
      </c>
      <c r="CF26" s="409" t="s">
        <v>8146</v>
      </c>
      <c r="CG26" s="409" t="s">
        <v>263</v>
      </c>
      <c r="CH26" s="409" t="s">
        <v>16866</v>
      </c>
      <c r="CI26" s="409" t="s">
        <v>12088</v>
      </c>
      <c r="CJ26" s="409" t="s">
        <v>12089</v>
      </c>
      <c r="CK26" s="409" t="s">
        <v>12090</v>
      </c>
      <c r="CL26" s="409" t="s">
        <v>12091</v>
      </c>
      <c r="CM26" s="409" t="s">
        <v>12092</v>
      </c>
      <c r="CN26" s="409" t="s">
        <v>12093</v>
      </c>
      <c r="CO26" s="409" t="s">
        <v>12094</v>
      </c>
      <c r="CP26" s="409" t="s">
        <v>12095</v>
      </c>
      <c r="CQ26" s="409" t="s">
        <v>12096</v>
      </c>
      <c r="CR26" s="409" t="s">
        <v>12097</v>
      </c>
      <c r="CS26" s="409" t="s">
        <v>12098</v>
      </c>
      <c r="CT26" s="409" t="s">
        <v>12099</v>
      </c>
      <c r="CU26" s="409" t="s">
        <v>12100</v>
      </c>
      <c r="CV26" s="409" t="s">
        <v>12101</v>
      </c>
      <c r="CW26" s="409" t="s">
        <v>12102</v>
      </c>
      <c r="CX26" s="409" t="s">
        <v>12103</v>
      </c>
      <c r="CY26" s="409" t="s">
        <v>12104</v>
      </c>
      <c r="CZ26" s="409" t="s">
        <v>12105</v>
      </c>
      <c r="DA26" s="409" t="s">
        <v>12106</v>
      </c>
      <c r="DB26" s="409" t="s">
        <v>12107</v>
      </c>
      <c r="DC26" s="409" t="s">
        <v>11873</v>
      </c>
      <c r="DD26" s="409" t="s">
        <v>12108</v>
      </c>
      <c r="DE26" s="409" t="s">
        <v>12109</v>
      </c>
      <c r="DF26" s="409" t="s">
        <v>12110</v>
      </c>
      <c r="DG26" s="409" t="s">
        <v>12111</v>
      </c>
      <c r="DH26" s="409" t="s">
        <v>12112</v>
      </c>
      <c r="DI26" s="409" t="s">
        <v>12113</v>
      </c>
      <c r="DJ26" s="409" t="s">
        <v>12114</v>
      </c>
      <c r="DK26" s="409" t="s">
        <v>12115</v>
      </c>
      <c r="DL26" s="409" t="s">
        <v>12116</v>
      </c>
      <c r="DM26" s="409" t="s">
        <v>12117</v>
      </c>
      <c r="DN26" s="409" t="s">
        <v>12118</v>
      </c>
      <c r="DO26" s="409" t="s">
        <v>12119</v>
      </c>
      <c r="DP26" s="409" t="s">
        <v>12120</v>
      </c>
      <c r="DQ26" s="409" t="s">
        <v>12121</v>
      </c>
      <c r="DR26" s="409" t="s">
        <v>12122</v>
      </c>
      <c r="DS26" s="409" t="s">
        <v>12123</v>
      </c>
      <c r="DT26" s="409" t="s">
        <v>12124</v>
      </c>
      <c r="DU26" s="409" t="s">
        <v>12125</v>
      </c>
      <c r="DV26" s="409" t="s">
        <v>12126</v>
      </c>
      <c r="DW26" s="409" t="s">
        <v>12127</v>
      </c>
      <c r="EM26" s="402" t="s">
        <v>16867</v>
      </c>
      <c r="ER26" s="402" t="s">
        <v>16868</v>
      </c>
      <c r="EX26" s="428">
        <v>1989</v>
      </c>
      <c r="EY26" s="429">
        <v>123.1</v>
      </c>
      <c r="EZ26" s="429"/>
      <c r="FA26" s="429">
        <v>128.4</v>
      </c>
      <c r="FB26" s="429">
        <v>193.3</v>
      </c>
      <c r="FC26" s="429">
        <v>237.3</v>
      </c>
      <c r="FD26" s="428">
        <v>24</v>
      </c>
      <c r="FE26" s="430">
        <v>0.36</v>
      </c>
      <c r="FF26" s="430">
        <v>0.52</v>
      </c>
      <c r="FG26" s="430">
        <v>0.61599999999999999</v>
      </c>
      <c r="FH26" s="430">
        <v>0.74399999999999999</v>
      </c>
      <c r="FI26" s="430">
        <v>0.74399999999999999</v>
      </c>
      <c r="FJ26" s="428"/>
      <c r="FK26" s="428"/>
      <c r="FL26" s="431"/>
      <c r="FM26" s="431"/>
      <c r="FN26" s="431"/>
      <c r="FO26" s="431"/>
      <c r="FP26" s="431"/>
      <c r="FQ26" s="431"/>
      <c r="FR26" s="431"/>
      <c r="FS26" s="431"/>
      <c r="FT26" s="431"/>
    </row>
    <row r="27" spans="2:176">
      <c r="B27" s="407">
        <v>45657</v>
      </c>
      <c r="C27" s="402" t="s">
        <v>11098</v>
      </c>
      <c r="G27" s="402" t="s">
        <v>16869</v>
      </c>
      <c r="Q27" s="402" t="s">
        <v>16870</v>
      </c>
      <c r="AB27" s="402" t="s">
        <v>16871</v>
      </c>
      <c r="BA27" s="402" t="s">
        <v>16872</v>
      </c>
      <c r="BB27" s="402" t="s">
        <v>16838</v>
      </c>
      <c r="BC27" s="402" t="s">
        <v>16720</v>
      </c>
      <c r="BD27" s="402" t="s">
        <v>16847</v>
      </c>
      <c r="BS27" s="402" t="s">
        <v>16873</v>
      </c>
      <c r="BT27" s="402" t="s">
        <v>16874</v>
      </c>
      <c r="BU27" s="402" t="s">
        <v>15884</v>
      </c>
      <c r="CF27" s="410" t="s">
        <v>8147</v>
      </c>
      <c r="CG27" s="410" t="s">
        <v>264</v>
      </c>
      <c r="CH27" s="410" t="s">
        <v>16875</v>
      </c>
      <c r="CI27" s="410" t="s">
        <v>12128</v>
      </c>
      <c r="CJ27" s="410" t="s">
        <v>12129</v>
      </c>
      <c r="CK27" s="410" t="s">
        <v>12130</v>
      </c>
      <c r="CL27" s="410" t="s">
        <v>11213</v>
      </c>
      <c r="CM27" s="410" t="s">
        <v>12131</v>
      </c>
      <c r="CN27" s="410" t="s">
        <v>12132</v>
      </c>
      <c r="CO27" s="410" t="s">
        <v>12133</v>
      </c>
      <c r="CP27" s="410" t="s">
        <v>12134</v>
      </c>
      <c r="CQ27" s="410" t="s">
        <v>12135</v>
      </c>
      <c r="CR27" s="410" t="s">
        <v>12136</v>
      </c>
      <c r="CS27" s="410" t="s">
        <v>12137</v>
      </c>
      <c r="CT27" s="410" t="s">
        <v>12138</v>
      </c>
      <c r="CU27" s="410" t="s">
        <v>12139</v>
      </c>
      <c r="CV27" s="410" t="s">
        <v>12140</v>
      </c>
      <c r="CW27" s="410" t="s">
        <v>12141</v>
      </c>
      <c r="CX27" s="410" t="s">
        <v>12142</v>
      </c>
      <c r="CY27" s="410" t="s">
        <v>12143</v>
      </c>
      <c r="CZ27" s="410" t="s">
        <v>12144</v>
      </c>
      <c r="DA27" s="410" t="s">
        <v>12145</v>
      </c>
      <c r="DB27" s="410" t="s">
        <v>12146</v>
      </c>
      <c r="DC27" s="410" t="s">
        <v>11912</v>
      </c>
      <c r="DD27" s="410" t="s">
        <v>12147</v>
      </c>
      <c r="DE27" s="410" t="s">
        <v>12148</v>
      </c>
      <c r="DF27" s="410" t="s">
        <v>12149</v>
      </c>
      <c r="DG27" s="410" t="s">
        <v>12150</v>
      </c>
      <c r="DH27" s="410" t="s">
        <v>12151</v>
      </c>
      <c r="DI27" s="410" t="s">
        <v>12152</v>
      </c>
      <c r="DJ27" s="410" t="s">
        <v>12153</v>
      </c>
      <c r="DK27" s="410" t="s">
        <v>12154</v>
      </c>
      <c r="DL27" s="410" t="s">
        <v>12155</v>
      </c>
      <c r="DM27" s="410" t="s">
        <v>12156</v>
      </c>
      <c r="DN27" s="410" t="s">
        <v>12157</v>
      </c>
      <c r="DO27" s="410" t="s">
        <v>12158</v>
      </c>
      <c r="DP27" s="410" t="s">
        <v>12159</v>
      </c>
      <c r="DQ27" s="410" t="s">
        <v>12160</v>
      </c>
      <c r="DR27" s="410" t="s">
        <v>12161</v>
      </c>
      <c r="DS27" s="410" t="s">
        <v>12162</v>
      </c>
      <c r="DT27" s="410" t="s">
        <v>12163</v>
      </c>
      <c r="DU27" s="410" t="s">
        <v>12164</v>
      </c>
      <c r="DV27" s="410" t="s">
        <v>12165</v>
      </c>
      <c r="DW27" s="410" t="s">
        <v>12166</v>
      </c>
      <c r="ER27" s="402" t="s">
        <v>16388</v>
      </c>
      <c r="EX27" s="432">
        <v>1990</v>
      </c>
      <c r="EY27" s="433">
        <v>131.69999999999999</v>
      </c>
      <c r="EZ27" s="433"/>
      <c r="FA27" s="433">
        <v>147.4</v>
      </c>
      <c r="FB27" s="433">
        <v>222.9</v>
      </c>
      <c r="FC27" s="433">
        <v>286.7</v>
      </c>
      <c r="FD27" s="432">
        <v>25</v>
      </c>
      <c r="FE27" s="434">
        <v>0.33300000000000002</v>
      </c>
      <c r="FF27" s="434">
        <v>0.5</v>
      </c>
      <c r="FG27" s="434">
        <v>0.6</v>
      </c>
      <c r="FH27" s="434">
        <v>0.73299999999999998</v>
      </c>
      <c r="FI27" s="434">
        <v>0.73299999999999998</v>
      </c>
      <c r="FJ27" s="432"/>
      <c r="FK27" s="432"/>
      <c r="FL27" s="435"/>
      <c r="FM27" s="435"/>
      <c r="FN27" s="435"/>
      <c r="FO27" s="435"/>
      <c r="FP27" s="435"/>
      <c r="FQ27" s="435"/>
      <c r="FR27" s="435"/>
      <c r="FS27" s="435"/>
      <c r="FT27" s="435"/>
    </row>
    <row r="28" spans="2:176">
      <c r="B28" s="412">
        <v>45658</v>
      </c>
      <c r="C28" s="413" t="s">
        <v>11116</v>
      </c>
      <c r="G28" s="402" t="s">
        <v>16876</v>
      </c>
      <c r="Q28" s="402" t="s">
        <v>16877</v>
      </c>
      <c r="AB28" s="402" t="s">
        <v>16878</v>
      </c>
      <c r="BA28" s="402" t="s">
        <v>16879</v>
      </c>
      <c r="BB28" s="402" t="s">
        <v>16880</v>
      </c>
      <c r="BC28" s="402" t="s">
        <v>16881</v>
      </c>
      <c r="BS28" s="402" t="s">
        <v>16882</v>
      </c>
      <c r="BT28" s="402" t="s">
        <v>16883</v>
      </c>
      <c r="BU28" s="402" t="s">
        <v>15885</v>
      </c>
      <c r="CF28" s="409" t="s">
        <v>8148</v>
      </c>
      <c r="CG28" s="409" t="s">
        <v>265</v>
      </c>
      <c r="CH28" s="409" t="s">
        <v>16884</v>
      </c>
      <c r="CI28" s="409" t="s">
        <v>12167</v>
      </c>
      <c r="CJ28" s="409" t="s">
        <v>12168</v>
      </c>
      <c r="CK28" s="409" t="s">
        <v>12169</v>
      </c>
      <c r="CL28" s="409" t="s">
        <v>12170</v>
      </c>
      <c r="CM28" s="409" t="s">
        <v>12171</v>
      </c>
      <c r="CN28" s="409" t="s">
        <v>12172</v>
      </c>
      <c r="CO28" s="409" t="s">
        <v>12173</v>
      </c>
      <c r="CP28" s="409" t="s">
        <v>12174</v>
      </c>
      <c r="CQ28" s="409" t="s">
        <v>12175</v>
      </c>
      <c r="CR28" s="409" t="s">
        <v>12176</v>
      </c>
      <c r="CS28" s="409" t="s">
        <v>12177</v>
      </c>
      <c r="CT28" s="414" t="s">
        <v>12178</v>
      </c>
      <c r="CU28" s="409" t="s">
        <v>12179</v>
      </c>
      <c r="CV28" s="409" t="s">
        <v>12180</v>
      </c>
      <c r="CW28" s="409" t="s">
        <v>12181</v>
      </c>
      <c r="CX28" s="409" t="s">
        <v>12182</v>
      </c>
      <c r="CY28" s="409" t="s">
        <v>12183</v>
      </c>
      <c r="CZ28" s="409" t="s">
        <v>12184</v>
      </c>
      <c r="DA28" s="409" t="s">
        <v>12185</v>
      </c>
      <c r="DB28" s="409" t="s">
        <v>12186</v>
      </c>
      <c r="DC28" s="409" t="s">
        <v>12187</v>
      </c>
      <c r="DD28" s="409" t="s">
        <v>12188</v>
      </c>
      <c r="DE28" s="409" t="s">
        <v>12189</v>
      </c>
      <c r="DF28" s="409" t="s">
        <v>12190</v>
      </c>
      <c r="DG28" s="409" t="s">
        <v>12191</v>
      </c>
      <c r="DH28" s="409" t="s">
        <v>12192</v>
      </c>
      <c r="DI28" s="409" t="s">
        <v>12193</v>
      </c>
      <c r="DJ28" s="409" t="s">
        <v>12194</v>
      </c>
      <c r="DK28" s="409" t="s">
        <v>12195</v>
      </c>
      <c r="DL28" s="409" t="s">
        <v>12196</v>
      </c>
      <c r="DM28" s="409" t="s">
        <v>12197</v>
      </c>
      <c r="DN28" s="409" t="s">
        <v>12198</v>
      </c>
      <c r="DO28" s="409" t="s">
        <v>12199</v>
      </c>
      <c r="DP28" s="409" t="s">
        <v>12200</v>
      </c>
      <c r="DQ28" s="409" t="s">
        <v>12201</v>
      </c>
      <c r="DR28" s="409" t="s">
        <v>12202</v>
      </c>
      <c r="DS28" s="409" t="s">
        <v>12203</v>
      </c>
      <c r="DT28" s="409" t="s">
        <v>12204</v>
      </c>
      <c r="DU28" s="409" t="s">
        <v>12205</v>
      </c>
      <c r="DV28" s="409" t="s">
        <v>12206</v>
      </c>
      <c r="DW28" s="409" t="s">
        <v>12207</v>
      </c>
      <c r="ER28" s="402" t="s">
        <v>16885</v>
      </c>
      <c r="EX28" s="428">
        <v>1991</v>
      </c>
      <c r="EY28" s="429">
        <v>137.6</v>
      </c>
      <c r="EZ28" s="429"/>
      <c r="FA28" s="429">
        <v>158.69999999999999</v>
      </c>
      <c r="FB28" s="429">
        <v>246.8</v>
      </c>
      <c r="FC28" s="429">
        <v>329.8</v>
      </c>
      <c r="FD28" s="428">
        <v>26</v>
      </c>
      <c r="FE28" s="430">
        <v>0.307</v>
      </c>
      <c r="FF28" s="430">
        <v>0.48</v>
      </c>
      <c r="FG28" s="430">
        <v>0.58399999999999996</v>
      </c>
      <c r="FH28" s="430">
        <v>0.72299999999999998</v>
      </c>
      <c r="FI28" s="430">
        <v>0.72299999999999998</v>
      </c>
      <c r="FJ28" s="428"/>
      <c r="FK28" s="428"/>
      <c r="FL28" s="431"/>
      <c r="FM28" s="431"/>
      <c r="FN28" s="431"/>
      <c r="FO28" s="431"/>
      <c r="FP28" s="431"/>
      <c r="FQ28" s="431"/>
      <c r="FR28" s="431"/>
      <c r="FS28" s="431"/>
      <c r="FT28" s="431"/>
    </row>
    <row r="29" spans="2:176">
      <c r="B29" s="412">
        <v>45659</v>
      </c>
      <c r="C29" s="413" t="s">
        <v>11117</v>
      </c>
      <c r="Q29" s="402" t="s">
        <v>16886</v>
      </c>
      <c r="AB29" s="402" t="s">
        <v>16887</v>
      </c>
      <c r="BA29" s="402" t="s">
        <v>15921</v>
      </c>
      <c r="BB29" s="402" t="s">
        <v>16888</v>
      </c>
      <c r="BC29" s="402" t="s">
        <v>16758</v>
      </c>
      <c r="BS29" s="402" t="s">
        <v>15920</v>
      </c>
      <c r="BT29" s="402" t="s">
        <v>16889</v>
      </c>
      <c r="BU29" s="402" t="s">
        <v>15886</v>
      </c>
      <c r="CF29" s="410" t="s">
        <v>8149</v>
      </c>
      <c r="CG29" s="410" t="s">
        <v>266</v>
      </c>
      <c r="CH29" s="410" t="s">
        <v>16890</v>
      </c>
      <c r="CI29" s="410" t="s">
        <v>12208</v>
      </c>
      <c r="CJ29" s="410" t="s">
        <v>12209</v>
      </c>
      <c r="CK29" s="410" t="s">
        <v>12210</v>
      </c>
      <c r="CL29" s="410" t="s">
        <v>12211</v>
      </c>
      <c r="CM29" s="410" t="s">
        <v>12212</v>
      </c>
      <c r="CN29" s="410" t="s">
        <v>12213</v>
      </c>
      <c r="CO29" s="410" t="s">
        <v>12214</v>
      </c>
      <c r="CP29" s="410" t="s">
        <v>12215</v>
      </c>
      <c r="CQ29" s="410" t="s">
        <v>12216</v>
      </c>
      <c r="CR29" s="410" t="s">
        <v>12217</v>
      </c>
      <c r="CS29" s="410" t="s">
        <v>12218</v>
      </c>
      <c r="CT29" s="415" t="s">
        <v>12219</v>
      </c>
      <c r="CU29" s="410" t="s">
        <v>12220</v>
      </c>
      <c r="CV29" s="410" t="s">
        <v>12221</v>
      </c>
      <c r="CW29" s="410" t="s">
        <v>12222</v>
      </c>
      <c r="CX29" s="410" t="s">
        <v>12223</v>
      </c>
      <c r="CY29" s="410" t="s">
        <v>12224</v>
      </c>
      <c r="CZ29" s="410" t="s">
        <v>12225</v>
      </c>
      <c r="DA29" s="410" t="s">
        <v>12226</v>
      </c>
      <c r="DB29" s="410" t="s">
        <v>12227</v>
      </c>
      <c r="DC29" s="410" t="s">
        <v>12228</v>
      </c>
      <c r="DD29" s="410" t="s">
        <v>12229</v>
      </c>
      <c r="DE29" s="410" t="s">
        <v>12230</v>
      </c>
      <c r="DF29" s="410" t="s">
        <v>12231</v>
      </c>
      <c r="DG29" s="410" t="s">
        <v>12232</v>
      </c>
      <c r="DH29" s="410" t="s">
        <v>12233</v>
      </c>
      <c r="DI29" s="410" t="s">
        <v>12234</v>
      </c>
      <c r="DJ29" s="410" t="s">
        <v>12235</v>
      </c>
      <c r="DK29" s="410" t="s">
        <v>12236</v>
      </c>
      <c r="DL29" s="410" t="s">
        <v>12237</v>
      </c>
      <c r="DM29" s="410" t="s">
        <v>12238</v>
      </c>
      <c r="DN29" s="410" t="s">
        <v>12239</v>
      </c>
      <c r="DO29" s="410" t="s">
        <v>12240</v>
      </c>
      <c r="DP29" s="410" t="s">
        <v>12241</v>
      </c>
      <c r="DQ29" s="410" t="s">
        <v>12242</v>
      </c>
      <c r="DR29" s="410" t="s">
        <v>12243</v>
      </c>
      <c r="DS29" s="410" t="s">
        <v>12244</v>
      </c>
      <c r="DT29" s="410" t="s">
        <v>12245</v>
      </c>
      <c r="DU29" s="410" t="s">
        <v>12246</v>
      </c>
      <c r="DV29" s="410" t="s">
        <v>12247</v>
      </c>
      <c r="DW29" s="410" t="s">
        <v>12248</v>
      </c>
      <c r="ER29" s="402" t="s">
        <v>16891</v>
      </c>
      <c r="EX29" s="432">
        <v>1992</v>
      </c>
      <c r="EY29" s="433">
        <v>143.5</v>
      </c>
      <c r="EZ29" s="433"/>
      <c r="FA29" s="433">
        <v>162.4</v>
      </c>
      <c r="FB29" s="433">
        <v>245.6</v>
      </c>
      <c r="FC29" s="433">
        <v>333.7</v>
      </c>
      <c r="FD29" s="432">
        <v>27</v>
      </c>
      <c r="FE29" s="434">
        <v>0.28000000000000003</v>
      </c>
      <c r="FF29" s="434">
        <v>0.46</v>
      </c>
      <c r="FG29" s="434">
        <v>0.56799999999999995</v>
      </c>
      <c r="FH29" s="434">
        <v>0.71199999999999997</v>
      </c>
      <c r="FI29" s="434">
        <v>0.71199999999999997</v>
      </c>
      <c r="FJ29" s="432"/>
      <c r="FK29" s="432"/>
      <c r="FL29" s="435"/>
      <c r="FM29" s="435"/>
      <c r="FN29" s="435"/>
      <c r="FO29" s="435"/>
      <c r="FP29" s="435"/>
      <c r="FQ29" s="435"/>
      <c r="FR29" s="435"/>
      <c r="FS29" s="435"/>
      <c r="FT29" s="435"/>
    </row>
    <row r="30" spans="2:176">
      <c r="B30" s="412">
        <v>45660</v>
      </c>
      <c r="C30" s="413" t="s">
        <v>11117</v>
      </c>
      <c r="Q30" s="402" t="s">
        <v>16892</v>
      </c>
      <c r="AB30" s="402" t="s">
        <v>16893</v>
      </c>
      <c r="BA30" s="402" t="s">
        <v>15922</v>
      </c>
      <c r="BB30" s="402" t="s">
        <v>16894</v>
      </c>
      <c r="BC30" s="402" t="s">
        <v>16789</v>
      </c>
      <c r="BS30" s="402" t="s">
        <v>15921</v>
      </c>
      <c r="BT30" s="402" t="s">
        <v>16895</v>
      </c>
      <c r="BU30" s="402" t="s">
        <v>15887</v>
      </c>
      <c r="CF30" s="409" t="s">
        <v>8150</v>
      </c>
      <c r="CG30" s="409" t="s">
        <v>267</v>
      </c>
      <c r="CH30" s="409" t="s">
        <v>16896</v>
      </c>
      <c r="CI30" s="409" t="s">
        <v>12249</v>
      </c>
      <c r="CJ30" s="409" t="s">
        <v>12250</v>
      </c>
      <c r="CK30" s="409" t="s">
        <v>12251</v>
      </c>
      <c r="CL30" s="409" t="s">
        <v>12252</v>
      </c>
      <c r="CM30" s="409" t="s">
        <v>12253</v>
      </c>
      <c r="CN30" s="409" t="s">
        <v>12254</v>
      </c>
      <c r="CO30" s="409" t="s">
        <v>12255</v>
      </c>
      <c r="CP30" s="409" t="s">
        <v>12256</v>
      </c>
      <c r="CQ30" s="409" t="s">
        <v>12257</v>
      </c>
      <c r="CR30" s="409" t="s">
        <v>12258</v>
      </c>
      <c r="CS30" s="409" t="s">
        <v>12259</v>
      </c>
      <c r="CT30" s="414" t="s">
        <v>12260</v>
      </c>
      <c r="CU30" s="409" t="s">
        <v>12261</v>
      </c>
      <c r="CV30" s="409" t="s">
        <v>12262</v>
      </c>
      <c r="CW30" s="409" t="s">
        <v>12263</v>
      </c>
      <c r="CX30" s="409" t="s">
        <v>12264</v>
      </c>
      <c r="CY30" s="409" t="s">
        <v>12265</v>
      </c>
      <c r="CZ30" s="409" t="s">
        <v>12266</v>
      </c>
      <c r="DA30" s="409" t="s">
        <v>12267</v>
      </c>
      <c r="DB30" s="409" t="s">
        <v>12268</v>
      </c>
      <c r="DC30" s="409" t="s">
        <v>12269</v>
      </c>
      <c r="DD30" s="409" t="s">
        <v>12270</v>
      </c>
      <c r="DE30" s="409" t="s">
        <v>12271</v>
      </c>
      <c r="DF30" s="409" t="s">
        <v>12272</v>
      </c>
      <c r="DG30" s="409" t="s">
        <v>12273</v>
      </c>
      <c r="DH30" s="409" t="s">
        <v>12274</v>
      </c>
      <c r="DI30" s="409" t="s">
        <v>12275</v>
      </c>
      <c r="DJ30" s="409" t="s">
        <v>12276</v>
      </c>
      <c r="DK30" s="409" t="s">
        <v>12277</v>
      </c>
      <c r="DL30" s="409" t="s">
        <v>12278</v>
      </c>
      <c r="DM30" s="409" t="s">
        <v>12279</v>
      </c>
      <c r="DN30" s="409" t="s">
        <v>12280</v>
      </c>
      <c r="DO30" s="409" t="s">
        <v>12281</v>
      </c>
      <c r="DP30" s="409" t="s">
        <v>12282</v>
      </c>
      <c r="DQ30" s="409" t="s">
        <v>12283</v>
      </c>
      <c r="DR30" s="409" t="s">
        <v>12284</v>
      </c>
      <c r="DS30" s="409" t="s">
        <v>12285</v>
      </c>
      <c r="DT30" s="409" t="s">
        <v>12286</v>
      </c>
      <c r="DU30" s="409" t="s">
        <v>12287</v>
      </c>
      <c r="DV30" s="409" t="s">
        <v>12288</v>
      </c>
      <c r="DW30" s="409" t="s">
        <v>12289</v>
      </c>
      <c r="ER30" s="402" t="s">
        <v>16897</v>
      </c>
      <c r="EX30" s="428">
        <v>1993</v>
      </c>
      <c r="EY30" s="429">
        <v>150.9</v>
      </c>
      <c r="EZ30" s="429"/>
      <c r="FA30" s="429">
        <v>159.19999999999999</v>
      </c>
      <c r="FB30" s="429">
        <v>227.5</v>
      </c>
      <c r="FC30" s="429">
        <v>300.3</v>
      </c>
      <c r="FD30" s="428">
        <v>28</v>
      </c>
      <c r="FE30" s="430">
        <v>0.253</v>
      </c>
      <c r="FF30" s="430">
        <v>0.44</v>
      </c>
      <c r="FG30" s="430">
        <v>0.55200000000000005</v>
      </c>
      <c r="FH30" s="430">
        <v>0.70099999999999996</v>
      </c>
      <c r="FI30" s="430">
        <v>0.70099999999999996</v>
      </c>
      <c r="FJ30" s="428"/>
      <c r="FK30" s="428"/>
      <c r="FL30" s="431"/>
      <c r="FM30" s="431"/>
      <c r="FN30" s="431"/>
      <c r="FO30" s="431"/>
      <c r="FP30" s="431"/>
      <c r="FQ30" s="431"/>
      <c r="FR30" s="431"/>
      <c r="FS30" s="431"/>
      <c r="FT30" s="431"/>
    </row>
    <row r="31" spans="2:176">
      <c r="B31" s="412">
        <v>45670</v>
      </c>
      <c r="C31" s="413" t="s">
        <v>11099</v>
      </c>
      <c r="Q31" s="402" t="s">
        <v>16898</v>
      </c>
      <c r="AB31" s="402" t="s">
        <v>16899</v>
      </c>
      <c r="BA31" s="402" t="s">
        <v>16900</v>
      </c>
      <c r="BB31" s="402" t="s">
        <v>16901</v>
      </c>
      <c r="BC31" s="402" t="s">
        <v>16812</v>
      </c>
      <c r="BS31" s="402" t="s">
        <v>15922</v>
      </c>
      <c r="BT31" s="402" t="s">
        <v>16902</v>
      </c>
      <c r="BU31" s="402" t="s">
        <v>15888</v>
      </c>
      <c r="CF31" s="410" t="s">
        <v>8151</v>
      </c>
      <c r="CG31" s="410" t="s">
        <v>268</v>
      </c>
      <c r="CH31" s="410" t="s">
        <v>16903</v>
      </c>
      <c r="CI31" s="410" t="s">
        <v>12290</v>
      </c>
      <c r="CJ31" s="410" t="s">
        <v>12291</v>
      </c>
      <c r="CK31" s="410" t="s">
        <v>12292</v>
      </c>
      <c r="CL31" s="410" t="s">
        <v>12293</v>
      </c>
      <c r="CM31" s="410" t="s">
        <v>12294</v>
      </c>
      <c r="CN31" s="410" t="s">
        <v>12295</v>
      </c>
      <c r="CO31" s="410" t="s">
        <v>12296</v>
      </c>
      <c r="CP31" s="410" t="s">
        <v>12297</v>
      </c>
      <c r="CQ31" s="410" t="s">
        <v>12298</v>
      </c>
      <c r="CR31" s="410" t="s">
        <v>12299</v>
      </c>
      <c r="CS31" s="410" t="s">
        <v>12300</v>
      </c>
      <c r="CT31" s="415" t="s">
        <v>12301</v>
      </c>
      <c r="CU31" s="410" t="s">
        <v>12302</v>
      </c>
      <c r="CV31" s="410" t="s">
        <v>12303</v>
      </c>
      <c r="CW31" s="410" t="s">
        <v>12304</v>
      </c>
      <c r="CX31" s="410" t="s">
        <v>12305</v>
      </c>
      <c r="CY31" s="410" t="s">
        <v>12306</v>
      </c>
      <c r="CZ31" s="410" t="s">
        <v>12307</v>
      </c>
      <c r="DA31" s="410" t="s">
        <v>12308</v>
      </c>
      <c r="DB31" s="410" t="s">
        <v>12309</v>
      </c>
      <c r="DC31" s="410" t="s">
        <v>12310</v>
      </c>
      <c r="DD31" s="410" t="s">
        <v>12311</v>
      </c>
      <c r="DE31" s="410" t="s">
        <v>12312</v>
      </c>
      <c r="DF31" s="410" t="s">
        <v>12313</v>
      </c>
      <c r="DG31" s="410" t="s">
        <v>12314</v>
      </c>
      <c r="DH31" s="410" t="s">
        <v>12315</v>
      </c>
      <c r="DI31" s="410" t="s">
        <v>12316</v>
      </c>
      <c r="DJ31" s="410" t="s">
        <v>12317</v>
      </c>
      <c r="DK31" s="410" t="s">
        <v>12318</v>
      </c>
      <c r="DL31" s="410" t="s">
        <v>12319</v>
      </c>
      <c r="DM31" s="410" t="s">
        <v>12320</v>
      </c>
      <c r="DN31" s="410" t="s">
        <v>12321</v>
      </c>
      <c r="DO31" s="410" t="s">
        <v>12322</v>
      </c>
      <c r="DP31" s="410" t="s">
        <v>12323</v>
      </c>
      <c r="DQ31" s="410" t="s">
        <v>12324</v>
      </c>
      <c r="DR31" s="410" t="s">
        <v>12325</v>
      </c>
      <c r="DS31" s="410" t="s">
        <v>12326</v>
      </c>
      <c r="DT31" s="410" t="s">
        <v>12327</v>
      </c>
      <c r="DU31" s="410" t="s">
        <v>12328</v>
      </c>
      <c r="DV31" s="410" t="s">
        <v>12329</v>
      </c>
      <c r="DW31" s="410" t="s">
        <v>12330</v>
      </c>
      <c r="ER31" s="402" t="s">
        <v>16904</v>
      </c>
      <c r="EX31" s="432">
        <v>1994</v>
      </c>
      <c r="EY31" s="433">
        <v>156.6</v>
      </c>
      <c r="EZ31" s="433"/>
      <c r="FA31" s="433">
        <v>148.4</v>
      </c>
      <c r="FB31" s="433">
        <v>212.8</v>
      </c>
      <c r="FC31" s="433">
        <v>262.89999999999998</v>
      </c>
      <c r="FD31" s="432">
        <v>29</v>
      </c>
      <c r="FE31" s="434">
        <v>0.22700000000000001</v>
      </c>
      <c r="FF31" s="434">
        <v>0.42</v>
      </c>
      <c r="FG31" s="434">
        <v>0.53600000000000003</v>
      </c>
      <c r="FH31" s="434">
        <v>0.69099999999999995</v>
      </c>
      <c r="FI31" s="434">
        <v>0.69099999999999995</v>
      </c>
      <c r="FJ31" s="432"/>
      <c r="FK31" s="432"/>
      <c r="FL31" s="435"/>
      <c r="FM31" s="435"/>
      <c r="FN31" s="435"/>
      <c r="FO31" s="435"/>
      <c r="FP31" s="435"/>
      <c r="FQ31" s="435"/>
      <c r="FR31" s="435"/>
      <c r="FS31" s="435"/>
      <c r="FT31" s="435"/>
    </row>
    <row r="32" spans="2:176">
      <c r="B32" s="412">
        <v>45699</v>
      </c>
      <c r="C32" s="413" t="s">
        <v>11100</v>
      </c>
      <c r="Q32" s="402" t="s">
        <v>16905</v>
      </c>
      <c r="AB32" s="402" t="s">
        <v>16906</v>
      </c>
      <c r="BA32" s="402" t="s">
        <v>15924</v>
      </c>
      <c r="BB32" s="402" t="s">
        <v>16907</v>
      </c>
      <c r="BC32" s="402" t="s">
        <v>16831</v>
      </c>
      <c r="BS32" s="402" t="s">
        <v>16908</v>
      </c>
      <c r="BT32" s="402" t="s">
        <v>16909</v>
      </c>
      <c r="BU32" s="402" t="s">
        <v>15889</v>
      </c>
      <c r="CF32" s="409" t="s">
        <v>8152</v>
      </c>
      <c r="CG32" s="409" t="s">
        <v>269</v>
      </c>
      <c r="CH32" s="409" t="s">
        <v>16910</v>
      </c>
      <c r="CI32" s="409" t="s">
        <v>12331</v>
      </c>
      <c r="CJ32" s="409" t="s">
        <v>12332</v>
      </c>
      <c r="CK32" s="409" t="s">
        <v>12333</v>
      </c>
      <c r="CL32" s="409" t="s">
        <v>12334</v>
      </c>
      <c r="CM32" s="409" t="s">
        <v>12335</v>
      </c>
      <c r="CN32" s="409" t="s">
        <v>12336</v>
      </c>
      <c r="CO32" s="409" t="s">
        <v>12337</v>
      </c>
      <c r="CP32" s="409" t="s">
        <v>12338</v>
      </c>
      <c r="CQ32" s="409" t="s">
        <v>12339</v>
      </c>
      <c r="CR32" s="409" t="s">
        <v>12340</v>
      </c>
      <c r="CS32" s="409" t="s">
        <v>12341</v>
      </c>
      <c r="CT32" s="414" t="s">
        <v>12342</v>
      </c>
      <c r="CU32" s="409" t="s">
        <v>12343</v>
      </c>
      <c r="CV32" s="409" t="s">
        <v>12344</v>
      </c>
      <c r="CW32" s="409" t="s">
        <v>12345</v>
      </c>
      <c r="CX32" s="409" t="s">
        <v>12346</v>
      </c>
      <c r="CY32" s="409" t="s">
        <v>12347</v>
      </c>
      <c r="CZ32" s="409" t="s">
        <v>12348</v>
      </c>
      <c r="DA32" s="409" t="s">
        <v>12349</v>
      </c>
      <c r="DB32" s="409" t="s">
        <v>12350</v>
      </c>
      <c r="DC32" s="409" t="s">
        <v>12351</v>
      </c>
      <c r="DD32" s="409" t="s">
        <v>12352</v>
      </c>
      <c r="DE32" s="409" t="s">
        <v>12353</v>
      </c>
      <c r="DF32" s="409" t="s">
        <v>12354</v>
      </c>
      <c r="DG32" s="409" t="s">
        <v>12355</v>
      </c>
      <c r="DH32" s="409" t="s">
        <v>12356</v>
      </c>
      <c r="DI32" s="409" t="s">
        <v>12357</v>
      </c>
      <c r="DJ32" s="409" t="s">
        <v>12358</v>
      </c>
      <c r="DK32" s="409" t="s">
        <v>12359</v>
      </c>
      <c r="DL32" s="409" t="s">
        <v>12360</v>
      </c>
      <c r="DM32" s="409" t="s">
        <v>12361</v>
      </c>
      <c r="DN32" s="409" t="s">
        <v>12362</v>
      </c>
      <c r="DO32" s="409" t="s">
        <v>12363</v>
      </c>
      <c r="DP32" s="409" t="s">
        <v>12364</v>
      </c>
      <c r="DQ32" s="409" t="s">
        <v>12365</v>
      </c>
      <c r="DR32" s="409" t="s">
        <v>12366</v>
      </c>
      <c r="DS32" s="409" t="s">
        <v>12367</v>
      </c>
      <c r="DT32" s="409" t="s">
        <v>12368</v>
      </c>
      <c r="DU32" s="409" t="s">
        <v>12369</v>
      </c>
      <c r="DV32" s="409" t="s">
        <v>12370</v>
      </c>
      <c r="DW32" s="409" t="s">
        <v>12371</v>
      </c>
      <c r="ER32" s="402" t="s">
        <v>16605</v>
      </c>
      <c r="EX32" s="428">
        <v>1995</v>
      </c>
      <c r="EY32" s="429">
        <v>158.30000000000001</v>
      </c>
      <c r="EZ32" s="429"/>
      <c r="FA32" s="429">
        <v>143.19999999999999</v>
      </c>
      <c r="FB32" s="429">
        <v>199</v>
      </c>
      <c r="FC32" s="429">
        <v>228.8</v>
      </c>
      <c r="FD32" s="428">
        <v>30</v>
      </c>
      <c r="FE32" s="430">
        <v>0.2</v>
      </c>
      <c r="FF32" s="430">
        <v>0.4</v>
      </c>
      <c r="FG32" s="430">
        <v>0.52</v>
      </c>
      <c r="FH32" s="430">
        <v>0.68</v>
      </c>
      <c r="FI32" s="430">
        <v>0.68</v>
      </c>
      <c r="FJ32" s="428"/>
      <c r="FK32" s="428"/>
      <c r="FL32" s="431"/>
      <c r="FM32" s="431"/>
      <c r="FN32" s="431"/>
      <c r="FO32" s="431"/>
      <c r="FP32" s="431"/>
      <c r="FQ32" s="431"/>
      <c r="FR32" s="431"/>
      <c r="FS32" s="431"/>
      <c r="FT32" s="431"/>
    </row>
    <row r="33" spans="2:176">
      <c r="B33" s="412">
        <v>45711</v>
      </c>
      <c r="C33" s="413" t="s">
        <v>11102</v>
      </c>
      <c r="Q33" s="402" t="s">
        <v>16911</v>
      </c>
      <c r="AB33" s="402" t="s">
        <v>16912</v>
      </c>
      <c r="BA33" s="402" t="s">
        <v>15925</v>
      </c>
      <c r="BB33" s="402" t="s">
        <v>16913</v>
      </c>
      <c r="BC33" s="402" t="s">
        <v>16914</v>
      </c>
      <c r="BS33" s="402" t="s">
        <v>15923</v>
      </c>
      <c r="BT33" s="402" t="s">
        <v>16915</v>
      </c>
      <c r="BU33" s="402" t="s">
        <v>15890</v>
      </c>
      <c r="CF33" s="410" t="s">
        <v>8153</v>
      </c>
      <c r="CG33" s="410" t="s">
        <v>270</v>
      </c>
      <c r="CH33" s="410" t="s">
        <v>16916</v>
      </c>
      <c r="CI33" s="410" t="s">
        <v>12372</v>
      </c>
      <c r="CJ33" s="410" t="s">
        <v>12373</v>
      </c>
      <c r="CK33" s="410" t="s">
        <v>12374</v>
      </c>
      <c r="CL33" s="410" t="s">
        <v>12375</v>
      </c>
      <c r="CM33" s="410" t="s">
        <v>12376</v>
      </c>
      <c r="CN33" s="410" t="s">
        <v>12377</v>
      </c>
      <c r="CO33" s="410" t="s">
        <v>12378</v>
      </c>
      <c r="CP33" s="410" t="s">
        <v>12379</v>
      </c>
      <c r="CQ33" s="410" t="s">
        <v>12380</v>
      </c>
      <c r="CR33" s="410" t="s">
        <v>12381</v>
      </c>
      <c r="CS33" s="410" t="s">
        <v>12382</v>
      </c>
      <c r="CT33" s="415" t="s">
        <v>12383</v>
      </c>
      <c r="CU33" s="410" t="s">
        <v>12384</v>
      </c>
      <c r="CV33" s="410" t="s">
        <v>12385</v>
      </c>
      <c r="CW33" s="410" t="s">
        <v>12386</v>
      </c>
      <c r="CX33" s="410" t="s">
        <v>12387</v>
      </c>
      <c r="CY33" s="410" t="s">
        <v>12388</v>
      </c>
      <c r="CZ33" s="410" t="s">
        <v>12389</v>
      </c>
      <c r="DA33" s="410" t="s">
        <v>12390</v>
      </c>
      <c r="DB33" s="410" t="s">
        <v>12391</v>
      </c>
      <c r="DC33" s="410" t="s">
        <v>12392</v>
      </c>
      <c r="DD33" s="410" t="s">
        <v>12393</v>
      </c>
      <c r="DE33" s="410" t="s">
        <v>12394</v>
      </c>
      <c r="DF33" s="410" t="s">
        <v>12395</v>
      </c>
      <c r="DG33" s="410" t="s">
        <v>12396</v>
      </c>
      <c r="DH33" s="410" t="s">
        <v>12397</v>
      </c>
      <c r="DI33" s="410" t="s">
        <v>11982</v>
      </c>
      <c r="DJ33" s="410" t="s">
        <v>12398</v>
      </c>
      <c r="DK33" s="410" t="s">
        <v>12399</v>
      </c>
      <c r="DL33" s="410" t="s">
        <v>12400</v>
      </c>
      <c r="DM33" s="410" t="s">
        <v>12401</v>
      </c>
      <c r="DN33" s="410" t="s">
        <v>12402</v>
      </c>
      <c r="DO33" s="410" t="s">
        <v>12403</v>
      </c>
      <c r="DP33" s="410" t="s">
        <v>12404</v>
      </c>
      <c r="DQ33" s="410" t="s">
        <v>12405</v>
      </c>
      <c r="DR33" s="410" t="s">
        <v>12406</v>
      </c>
      <c r="DS33" s="410" t="s">
        <v>12407</v>
      </c>
      <c r="DT33" s="410" t="s">
        <v>12408</v>
      </c>
      <c r="DU33" s="410" t="s">
        <v>12409</v>
      </c>
      <c r="DV33" s="410" t="s">
        <v>12410</v>
      </c>
      <c r="DW33" s="410" t="s">
        <v>12411</v>
      </c>
      <c r="EX33" s="432">
        <v>1996</v>
      </c>
      <c r="EY33" s="433">
        <v>161</v>
      </c>
      <c r="EZ33" s="433"/>
      <c r="FA33" s="433">
        <v>143.6</v>
      </c>
      <c r="FB33" s="433">
        <v>198</v>
      </c>
      <c r="FC33" s="433">
        <v>229.7</v>
      </c>
      <c r="FD33" s="432">
        <v>31</v>
      </c>
      <c r="FE33" s="434">
        <v>0.2</v>
      </c>
      <c r="FF33" s="434">
        <v>0.38</v>
      </c>
      <c r="FG33" s="434">
        <v>0.504</v>
      </c>
      <c r="FH33" s="434">
        <v>0.66900000000000004</v>
      </c>
      <c r="FI33" s="434">
        <v>0.66900000000000004</v>
      </c>
      <c r="FJ33" s="432"/>
      <c r="FK33" s="432"/>
      <c r="FL33" s="435"/>
      <c r="FM33" s="435"/>
      <c r="FN33" s="435"/>
      <c r="FO33" s="435"/>
      <c r="FP33" s="435"/>
      <c r="FQ33" s="435"/>
      <c r="FR33" s="435"/>
      <c r="FS33" s="435"/>
      <c r="FT33" s="435"/>
    </row>
    <row r="34" spans="2:176">
      <c r="B34" s="412">
        <v>45712</v>
      </c>
      <c r="C34" s="413" t="s">
        <v>11114</v>
      </c>
      <c r="Q34" s="402" t="s">
        <v>16917</v>
      </c>
      <c r="AB34" s="402" t="s">
        <v>16918</v>
      </c>
      <c r="BA34" s="402" t="s">
        <v>15926</v>
      </c>
      <c r="BB34" s="402" t="s">
        <v>16919</v>
      </c>
      <c r="BC34" s="402" t="s">
        <v>16847</v>
      </c>
      <c r="BS34" s="402" t="s">
        <v>15924</v>
      </c>
      <c r="BT34" s="402" t="s">
        <v>16920</v>
      </c>
      <c r="BU34" s="402" t="s">
        <v>15891</v>
      </c>
      <c r="CF34" s="409" t="s">
        <v>8154</v>
      </c>
      <c r="CG34" s="409" t="s">
        <v>271</v>
      </c>
      <c r="CH34" s="409" t="s">
        <v>16921</v>
      </c>
      <c r="CI34" s="409" t="s">
        <v>12412</v>
      </c>
      <c r="CJ34" s="409" t="s">
        <v>12413</v>
      </c>
      <c r="CK34" s="409" t="s">
        <v>12414</v>
      </c>
      <c r="CL34" s="409" t="s">
        <v>12415</v>
      </c>
      <c r="CM34" s="409" t="s">
        <v>12416</v>
      </c>
      <c r="CN34" s="409" t="s">
        <v>12417</v>
      </c>
      <c r="CO34" s="409" t="s">
        <v>12418</v>
      </c>
      <c r="CP34" s="409" t="s">
        <v>12419</v>
      </c>
      <c r="CQ34" s="409" t="s">
        <v>12420</v>
      </c>
      <c r="CR34" s="409" t="s">
        <v>12421</v>
      </c>
      <c r="CS34" s="409" t="s">
        <v>12422</v>
      </c>
      <c r="CT34" s="409" t="s">
        <v>12423</v>
      </c>
      <c r="CU34" s="409" t="s">
        <v>12424</v>
      </c>
      <c r="CV34" s="409" t="s">
        <v>12425</v>
      </c>
      <c r="CW34" s="409" t="s">
        <v>12426</v>
      </c>
      <c r="CX34" s="409" t="s">
        <v>12427</v>
      </c>
      <c r="CY34" s="409" t="s">
        <v>12428</v>
      </c>
      <c r="CZ34" s="409" t="s">
        <v>12429</v>
      </c>
      <c r="DA34" s="409" t="s">
        <v>12430</v>
      </c>
      <c r="DB34" s="409" t="s">
        <v>12431</v>
      </c>
      <c r="DC34" s="409" t="s">
        <v>12432</v>
      </c>
      <c r="DD34" s="409" t="s">
        <v>12433</v>
      </c>
      <c r="DE34" s="409" t="s">
        <v>12434</v>
      </c>
      <c r="DF34" s="409" t="s">
        <v>12435</v>
      </c>
      <c r="DG34" s="409" t="s">
        <v>12436</v>
      </c>
      <c r="DH34" s="409" t="s">
        <v>12437</v>
      </c>
      <c r="DI34" s="409" t="s">
        <v>12022</v>
      </c>
      <c r="DJ34" s="409" t="s">
        <v>12438</v>
      </c>
      <c r="DK34" s="409" t="s">
        <v>12439</v>
      </c>
      <c r="DL34" s="409" t="s">
        <v>12440</v>
      </c>
      <c r="DM34" s="409" t="s">
        <v>12441</v>
      </c>
      <c r="DN34" s="409" t="s">
        <v>12442</v>
      </c>
      <c r="DO34" s="409" t="s">
        <v>12443</v>
      </c>
      <c r="DP34" s="409" t="s">
        <v>12444</v>
      </c>
      <c r="DQ34" s="409" t="s">
        <v>12445</v>
      </c>
      <c r="DR34" s="409" t="s">
        <v>12446</v>
      </c>
      <c r="DS34" s="409" t="s">
        <v>12447</v>
      </c>
      <c r="DT34" s="409" t="s">
        <v>12448</v>
      </c>
      <c r="DU34" s="409" t="s">
        <v>12449</v>
      </c>
      <c r="DV34" s="409" t="s">
        <v>12450</v>
      </c>
      <c r="DW34" s="409" t="s">
        <v>12451</v>
      </c>
      <c r="EX34" s="428">
        <v>1997</v>
      </c>
      <c r="EY34" s="429">
        <v>160.5</v>
      </c>
      <c r="EZ34" s="429"/>
      <c r="FA34" s="429">
        <v>141</v>
      </c>
      <c r="FB34" s="429">
        <v>201</v>
      </c>
      <c r="FC34" s="429">
        <v>223</v>
      </c>
      <c r="FD34" s="428">
        <v>32</v>
      </c>
      <c r="FE34" s="430">
        <v>0.2</v>
      </c>
      <c r="FF34" s="430">
        <v>0.36</v>
      </c>
      <c r="FG34" s="430">
        <v>0.48799999999999999</v>
      </c>
      <c r="FH34" s="430">
        <v>0.65900000000000003</v>
      </c>
      <c r="FI34" s="430">
        <v>0.65900000000000003</v>
      </c>
      <c r="FJ34" s="428"/>
      <c r="FK34" s="428"/>
      <c r="FL34" s="431"/>
      <c r="FM34" s="431"/>
      <c r="FN34" s="431"/>
      <c r="FO34" s="431"/>
      <c r="FP34" s="431"/>
      <c r="FQ34" s="431"/>
      <c r="FR34" s="431"/>
      <c r="FS34" s="431"/>
      <c r="FT34" s="431"/>
    </row>
    <row r="35" spans="2:176">
      <c r="B35" s="412">
        <v>45736</v>
      </c>
      <c r="C35" s="413" t="s">
        <v>11103</v>
      </c>
      <c r="Q35" s="402" t="s">
        <v>16922</v>
      </c>
      <c r="AB35" s="402" t="s">
        <v>16923</v>
      </c>
      <c r="BA35" s="402" t="s">
        <v>16924</v>
      </c>
      <c r="BB35" s="402" t="s">
        <v>16925</v>
      </c>
      <c r="BS35" s="402" t="s">
        <v>15925</v>
      </c>
      <c r="BT35" s="402" t="s">
        <v>16926</v>
      </c>
      <c r="BU35" s="402" t="s">
        <v>15892</v>
      </c>
      <c r="CF35" s="410" t="s">
        <v>8155</v>
      </c>
      <c r="CG35" s="410" t="s">
        <v>272</v>
      </c>
      <c r="CH35" s="410" t="s">
        <v>16927</v>
      </c>
      <c r="CI35" s="410" t="s">
        <v>12452</v>
      </c>
      <c r="CJ35" s="410" t="s">
        <v>12453</v>
      </c>
      <c r="CK35" s="410" t="s">
        <v>12454</v>
      </c>
      <c r="CL35" s="410" t="s">
        <v>12455</v>
      </c>
      <c r="CM35" s="410" t="s">
        <v>12456</v>
      </c>
      <c r="CN35" s="410" t="s">
        <v>12457</v>
      </c>
      <c r="CO35" s="410" t="s">
        <v>12458</v>
      </c>
      <c r="CP35" s="410" t="s">
        <v>12459</v>
      </c>
      <c r="CQ35" s="410" t="s">
        <v>12460</v>
      </c>
      <c r="CR35" s="410" t="s">
        <v>12461</v>
      </c>
      <c r="CS35" s="410" t="s">
        <v>12462</v>
      </c>
      <c r="CT35" s="410" t="s">
        <v>12463</v>
      </c>
      <c r="CU35" s="410" t="s">
        <v>12464</v>
      </c>
      <c r="CV35" s="410" t="s">
        <v>12465</v>
      </c>
      <c r="CW35" s="410" t="s">
        <v>12466</v>
      </c>
      <c r="CX35" s="410" t="s">
        <v>12467</v>
      </c>
      <c r="CY35" s="410" t="s">
        <v>12468</v>
      </c>
      <c r="CZ35" s="410" t="s">
        <v>12469</v>
      </c>
      <c r="DA35" s="410" t="s">
        <v>12470</v>
      </c>
      <c r="DB35" s="410" t="s">
        <v>12471</v>
      </c>
      <c r="DC35" s="410" t="s">
        <v>12472</v>
      </c>
      <c r="DD35" s="410" t="s">
        <v>12473</v>
      </c>
      <c r="DE35" s="410" t="s">
        <v>12474</v>
      </c>
      <c r="DF35" s="410" t="s">
        <v>12475</v>
      </c>
      <c r="DG35" s="410" t="s">
        <v>12476</v>
      </c>
      <c r="DH35" s="410" t="s">
        <v>12477</v>
      </c>
      <c r="DI35" s="410" t="s">
        <v>12478</v>
      </c>
      <c r="DJ35" s="410" t="s">
        <v>12479</v>
      </c>
      <c r="DK35" s="410" t="s">
        <v>12480</v>
      </c>
      <c r="DL35" s="410" t="s">
        <v>12481</v>
      </c>
      <c r="DM35" s="410" t="s">
        <v>12482</v>
      </c>
      <c r="DN35" s="410" t="s">
        <v>12483</v>
      </c>
      <c r="DO35" s="410" t="s">
        <v>12484</v>
      </c>
      <c r="DP35" s="410" t="s">
        <v>12485</v>
      </c>
      <c r="DQ35" s="410" t="s">
        <v>12486</v>
      </c>
      <c r="DR35" s="410" t="s">
        <v>12487</v>
      </c>
      <c r="DS35" s="410" t="s">
        <v>12488</v>
      </c>
      <c r="DT35" s="410" t="s">
        <v>12489</v>
      </c>
      <c r="DU35" s="410" t="s">
        <v>12490</v>
      </c>
      <c r="DV35" s="410" t="s">
        <v>12491</v>
      </c>
      <c r="DW35" s="410" t="s">
        <v>12492</v>
      </c>
      <c r="EX35" s="432">
        <v>1998</v>
      </c>
      <c r="EY35" s="433">
        <v>158.6</v>
      </c>
      <c r="EZ35" s="433"/>
      <c r="FA35" s="433">
        <v>138.69999999999999</v>
      </c>
      <c r="FB35" s="433">
        <v>203.8</v>
      </c>
      <c r="FC35" s="433">
        <v>225.6</v>
      </c>
      <c r="FD35" s="432">
        <v>33</v>
      </c>
      <c r="FE35" s="434">
        <v>0.2</v>
      </c>
      <c r="FF35" s="434">
        <v>0.34</v>
      </c>
      <c r="FG35" s="434">
        <v>0.47199999999999998</v>
      </c>
      <c r="FH35" s="434">
        <v>0.64800000000000002</v>
      </c>
      <c r="FI35" s="434">
        <v>0.64800000000000002</v>
      </c>
      <c r="FJ35" s="432"/>
      <c r="FK35" s="432"/>
      <c r="FL35" s="435"/>
      <c r="FM35" s="435"/>
      <c r="FN35" s="435"/>
      <c r="FO35" s="435"/>
      <c r="FP35" s="435"/>
      <c r="FQ35" s="435"/>
      <c r="FR35" s="435"/>
      <c r="FS35" s="435"/>
      <c r="FT35" s="435"/>
    </row>
    <row r="36" spans="2:176">
      <c r="B36" s="412">
        <v>45776</v>
      </c>
      <c r="C36" s="413" t="s">
        <v>11104</v>
      </c>
      <c r="Q36" s="402" t="s">
        <v>16928</v>
      </c>
      <c r="AB36" s="402" t="s">
        <v>16929</v>
      </c>
      <c r="BA36" s="402" t="s">
        <v>15927</v>
      </c>
      <c r="BB36" s="402" t="s">
        <v>16930</v>
      </c>
      <c r="BS36" s="402" t="s">
        <v>15926</v>
      </c>
      <c r="BT36" s="402" t="s">
        <v>16931</v>
      </c>
      <c r="BU36" s="402" t="s">
        <v>15893</v>
      </c>
      <c r="CF36" s="409" t="s">
        <v>8156</v>
      </c>
      <c r="CG36" s="409" t="s">
        <v>273</v>
      </c>
      <c r="CH36" s="409" t="s">
        <v>16932</v>
      </c>
      <c r="CI36" s="409" t="s">
        <v>12493</v>
      </c>
      <c r="CJ36" s="409" t="s">
        <v>12494</v>
      </c>
      <c r="CK36" s="409" t="s">
        <v>12495</v>
      </c>
      <c r="CL36" s="409" t="s">
        <v>12496</v>
      </c>
      <c r="CM36" s="409" t="s">
        <v>12497</v>
      </c>
      <c r="CN36" s="409" t="s">
        <v>12498</v>
      </c>
      <c r="CO36" s="409" t="s">
        <v>12499</v>
      </c>
      <c r="CP36" s="409" t="s">
        <v>12500</v>
      </c>
      <c r="CQ36" s="409" t="s">
        <v>12501</v>
      </c>
      <c r="CR36" s="409" t="s">
        <v>12502</v>
      </c>
      <c r="CS36" s="409" t="s">
        <v>12503</v>
      </c>
      <c r="CT36" s="409" t="s">
        <v>12504</v>
      </c>
      <c r="CU36" s="409" t="s">
        <v>12505</v>
      </c>
      <c r="CV36" s="409" t="s">
        <v>12506</v>
      </c>
      <c r="CW36" s="409" t="s">
        <v>12507</v>
      </c>
      <c r="CX36" s="409" t="s">
        <v>12508</v>
      </c>
      <c r="CY36" s="409" t="s">
        <v>12509</v>
      </c>
      <c r="CZ36" s="409" t="s">
        <v>12510</v>
      </c>
      <c r="DA36" s="409" t="s">
        <v>12511</v>
      </c>
      <c r="DB36" s="409" t="s">
        <v>12512</v>
      </c>
      <c r="DC36" s="409" t="s">
        <v>12513</v>
      </c>
      <c r="DD36" s="409" t="s">
        <v>12514</v>
      </c>
      <c r="DE36" s="409" t="s">
        <v>12515</v>
      </c>
      <c r="DF36" s="409" t="s">
        <v>12516</v>
      </c>
      <c r="DG36" s="409" t="s">
        <v>12517</v>
      </c>
      <c r="DH36" s="409" t="s">
        <v>12518</v>
      </c>
      <c r="DI36" s="409" t="s">
        <v>12519</v>
      </c>
      <c r="DJ36" s="409" t="s">
        <v>12520</v>
      </c>
      <c r="DK36" s="409" t="s">
        <v>12521</v>
      </c>
      <c r="DL36" s="409" t="s">
        <v>12522</v>
      </c>
      <c r="DM36" s="409" t="s">
        <v>12523</v>
      </c>
      <c r="DN36" s="409" t="s">
        <v>12524</v>
      </c>
      <c r="DO36" s="409" t="s">
        <v>12525</v>
      </c>
      <c r="DP36" s="409" t="s">
        <v>12526</v>
      </c>
      <c r="DQ36" s="409" t="s">
        <v>12527</v>
      </c>
      <c r="DR36" s="409" t="s">
        <v>12528</v>
      </c>
      <c r="DS36" s="409" t="s">
        <v>12529</v>
      </c>
      <c r="DT36" s="409" t="s">
        <v>12530</v>
      </c>
      <c r="DU36" s="409" t="s">
        <v>12531</v>
      </c>
      <c r="DV36" s="409" t="s">
        <v>12532</v>
      </c>
      <c r="DW36" s="409" t="s">
        <v>12533</v>
      </c>
      <c r="EX36" s="428">
        <v>1999</v>
      </c>
      <c r="EY36" s="429">
        <v>159.30000000000001</v>
      </c>
      <c r="EZ36" s="429"/>
      <c r="FA36" s="429">
        <v>139.4</v>
      </c>
      <c r="FB36" s="429">
        <v>197.9</v>
      </c>
      <c r="FC36" s="429">
        <v>220.9</v>
      </c>
      <c r="FD36" s="428">
        <v>34</v>
      </c>
      <c r="FE36" s="430">
        <v>0.2</v>
      </c>
      <c r="FF36" s="430">
        <v>0.32</v>
      </c>
      <c r="FG36" s="430">
        <v>0.45600000000000002</v>
      </c>
      <c r="FH36" s="430">
        <v>0.63700000000000001</v>
      </c>
      <c r="FI36" s="430">
        <v>0.63700000000000001</v>
      </c>
      <c r="FJ36" s="428"/>
      <c r="FK36" s="428"/>
      <c r="FL36" s="431"/>
      <c r="FM36" s="431"/>
      <c r="FN36" s="431"/>
      <c r="FO36" s="431"/>
      <c r="FP36" s="431"/>
      <c r="FQ36" s="431"/>
      <c r="FR36" s="431"/>
      <c r="FS36" s="431"/>
      <c r="FT36" s="431"/>
    </row>
    <row r="37" spans="2:176">
      <c r="B37" s="412">
        <v>45780</v>
      </c>
      <c r="C37" s="413" t="s">
        <v>11105</v>
      </c>
      <c r="Q37" s="402" t="s">
        <v>16933</v>
      </c>
      <c r="AB37" s="402" t="s">
        <v>16934</v>
      </c>
      <c r="BA37" s="402" t="s">
        <v>15928</v>
      </c>
      <c r="BB37" s="402" t="s">
        <v>16935</v>
      </c>
      <c r="BS37" s="402" t="s">
        <v>16936</v>
      </c>
      <c r="BT37" s="402" t="s">
        <v>16937</v>
      </c>
      <c r="BU37" s="402" t="s">
        <v>15894</v>
      </c>
      <c r="CF37" s="410" t="s">
        <v>8157</v>
      </c>
      <c r="CG37" s="410" t="s">
        <v>274</v>
      </c>
      <c r="CH37" s="410" t="s">
        <v>16938</v>
      </c>
      <c r="CI37" s="410" t="s">
        <v>12534</v>
      </c>
      <c r="CJ37" s="410" t="s">
        <v>12535</v>
      </c>
      <c r="CK37" s="410" t="s">
        <v>12536</v>
      </c>
      <c r="CL37" s="410" t="s">
        <v>12537</v>
      </c>
      <c r="CM37" s="410" t="s">
        <v>12538</v>
      </c>
      <c r="CN37" s="410" t="s">
        <v>12539</v>
      </c>
      <c r="CO37" s="410" t="s">
        <v>12540</v>
      </c>
      <c r="CP37" s="410" t="s">
        <v>12541</v>
      </c>
      <c r="CQ37" s="410" t="s">
        <v>12542</v>
      </c>
      <c r="CR37" s="410" t="s">
        <v>12543</v>
      </c>
      <c r="CS37" s="410" t="s">
        <v>12544</v>
      </c>
      <c r="CT37" s="410" t="s">
        <v>12545</v>
      </c>
      <c r="CU37" s="410" t="s">
        <v>12546</v>
      </c>
      <c r="CV37" s="410" t="s">
        <v>12547</v>
      </c>
      <c r="CW37" s="410" t="s">
        <v>12548</v>
      </c>
      <c r="CX37" s="410" t="s">
        <v>12549</v>
      </c>
      <c r="CY37" s="410" t="s">
        <v>12550</v>
      </c>
      <c r="CZ37" s="410" t="s">
        <v>12551</v>
      </c>
      <c r="DA37" s="410" t="s">
        <v>12552</v>
      </c>
      <c r="DB37" s="410" t="s">
        <v>12553</v>
      </c>
      <c r="DC37" s="410" t="s">
        <v>12554</v>
      </c>
      <c r="DD37" s="410" t="s">
        <v>12555</v>
      </c>
      <c r="DE37" s="410" t="s">
        <v>12556</v>
      </c>
      <c r="DF37" s="410" t="s">
        <v>12557</v>
      </c>
      <c r="DG37" s="410" t="s">
        <v>12558</v>
      </c>
      <c r="DH37" s="410" t="s">
        <v>12559</v>
      </c>
      <c r="DI37" s="410" t="s">
        <v>12560</v>
      </c>
      <c r="DJ37" s="410" t="s">
        <v>12561</v>
      </c>
      <c r="DK37" s="410" t="s">
        <v>12562</v>
      </c>
      <c r="DL37" s="410" t="s">
        <v>12563</v>
      </c>
      <c r="DM37" s="410" t="s">
        <v>12564</v>
      </c>
      <c r="DN37" s="410" t="s">
        <v>12565</v>
      </c>
      <c r="DO37" s="410" t="s">
        <v>12566</v>
      </c>
      <c r="DP37" s="410" t="s">
        <v>12567</v>
      </c>
      <c r="DQ37" s="410" t="s">
        <v>12568</v>
      </c>
      <c r="DR37" s="410" t="s">
        <v>12569</v>
      </c>
      <c r="DS37" s="410" t="s">
        <v>12570</v>
      </c>
      <c r="DT37" s="410" t="s">
        <v>12571</v>
      </c>
      <c r="DU37" s="410" t="s">
        <v>12572</v>
      </c>
      <c r="DV37" s="410" t="s">
        <v>12573</v>
      </c>
      <c r="DW37" s="410" t="s">
        <v>12574</v>
      </c>
      <c r="EX37" s="432">
        <v>2000</v>
      </c>
      <c r="EY37" s="433">
        <v>159</v>
      </c>
      <c r="EZ37" s="433"/>
      <c r="FA37" s="433">
        <v>132.30000000000001</v>
      </c>
      <c r="FB37" s="433">
        <v>182.6</v>
      </c>
      <c r="FC37" s="433">
        <v>204.3</v>
      </c>
      <c r="FD37" s="432">
        <v>35</v>
      </c>
      <c r="FE37" s="434">
        <v>0.2</v>
      </c>
      <c r="FF37" s="434">
        <v>0.3</v>
      </c>
      <c r="FG37" s="434">
        <v>0.44</v>
      </c>
      <c r="FH37" s="434">
        <v>0.627</v>
      </c>
      <c r="FI37" s="434">
        <v>0.627</v>
      </c>
      <c r="FJ37" s="432"/>
      <c r="FK37" s="432"/>
      <c r="FL37" s="435"/>
      <c r="FM37" s="435"/>
      <c r="FN37" s="435"/>
      <c r="FO37" s="435"/>
      <c r="FP37" s="435"/>
      <c r="FQ37" s="435"/>
      <c r="FR37" s="435"/>
      <c r="FS37" s="435"/>
      <c r="FT37" s="435"/>
    </row>
    <row r="38" spans="2:176">
      <c r="B38" s="412">
        <v>45781</v>
      </c>
      <c r="C38" s="413" t="s">
        <v>11106</v>
      </c>
      <c r="Q38" s="402" t="s">
        <v>16939</v>
      </c>
      <c r="AB38" s="402" t="s">
        <v>16940</v>
      </c>
      <c r="BA38" s="402" t="s">
        <v>16941</v>
      </c>
      <c r="BB38" s="402" t="s">
        <v>16942</v>
      </c>
      <c r="BS38" s="402" t="s">
        <v>16924</v>
      </c>
      <c r="BT38" s="402" t="s">
        <v>16943</v>
      </c>
      <c r="BU38" s="402" t="s">
        <v>15895</v>
      </c>
      <c r="CF38" s="409" t="s">
        <v>8158</v>
      </c>
      <c r="CG38" s="409" t="s">
        <v>275</v>
      </c>
      <c r="CH38" s="409" t="s">
        <v>16944</v>
      </c>
      <c r="CI38" s="409" t="s">
        <v>12575</v>
      </c>
      <c r="CJ38" s="409" t="s">
        <v>12576</v>
      </c>
      <c r="CK38" s="409" t="s">
        <v>12577</v>
      </c>
      <c r="CL38" s="409" t="s">
        <v>12578</v>
      </c>
      <c r="CM38" s="409" t="s">
        <v>12579</v>
      </c>
      <c r="CN38" s="409" t="s">
        <v>12580</v>
      </c>
      <c r="CO38" s="409" t="s">
        <v>12581</v>
      </c>
      <c r="CP38" s="409" t="s">
        <v>12582</v>
      </c>
      <c r="CQ38" s="409" t="s">
        <v>12583</v>
      </c>
      <c r="CR38" s="409" t="s">
        <v>12584</v>
      </c>
      <c r="CS38" s="409" t="s">
        <v>12585</v>
      </c>
      <c r="CT38" s="409" t="s">
        <v>12586</v>
      </c>
      <c r="CU38" s="409" t="s">
        <v>12587</v>
      </c>
      <c r="CV38" s="409" t="s">
        <v>12588</v>
      </c>
      <c r="CW38" s="409" t="s">
        <v>12589</v>
      </c>
      <c r="CX38" s="409" t="s">
        <v>12590</v>
      </c>
      <c r="CY38" s="409" t="s">
        <v>12591</v>
      </c>
      <c r="CZ38" s="409" t="s">
        <v>12592</v>
      </c>
      <c r="DA38" s="409" t="s">
        <v>12593</v>
      </c>
      <c r="DB38" s="409" t="s">
        <v>12594</v>
      </c>
      <c r="DC38" s="409" t="s">
        <v>12595</v>
      </c>
      <c r="DD38" s="409" t="s">
        <v>12596</v>
      </c>
      <c r="DE38" s="409" t="s">
        <v>12597</v>
      </c>
      <c r="DF38" s="409" t="s">
        <v>12598</v>
      </c>
      <c r="DG38" s="409" t="s">
        <v>12599</v>
      </c>
      <c r="DH38" s="409" t="s">
        <v>12600</v>
      </c>
      <c r="DI38" s="409" t="s">
        <v>12601</v>
      </c>
      <c r="DJ38" s="409" t="s">
        <v>12602</v>
      </c>
      <c r="DK38" s="409" t="s">
        <v>12603</v>
      </c>
      <c r="DL38" s="409" t="s">
        <v>12604</v>
      </c>
      <c r="DM38" s="409" t="s">
        <v>12605</v>
      </c>
      <c r="DN38" s="409" t="s">
        <v>12606</v>
      </c>
      <c r="DO38" s="409" t="s">
        <v>12607</v>
      </c>
      <c r="DP38" s="409" t="s">
        <v>12608</v>
      </c>
      <c r="DQ38" s="409" t="s">
        <v>12609</v>
      </c>
      <c r="DR38" s="409" t="s">
        <v>12610</v>
      </c>
      <c r="DS38" s="409" t="s">
        <v>12611</v>
      </c>
      <c r="DT38" s="409" t="s">
        <v>12612</v>
      </c>
      <c r="DU38" s="409" t="s">
        <v>12613</v>
      </c>
      <c r="DV38" s="409" t="s">
        <v>12614</v>
      </c>
      <c r="DW38" s="409" t="s">
        <v>12615</v>
      </c>
      <c r="EX38" s="428">
        <v>2001</v>
      </c>
      <c r="EY38" s="429">
        <v>157.19999999999999</v>
      </c>
      <c r="EZ38" s="429"/>
      <c r="FA38" s="429">
        <v>136.4</v>
      </c>
      <c r="FB38" s="429">
        <v>177.8</v>
      </c>
      <c r="FC38" s="429">
        <v>186.1</v>
      </c>
      <c r="FD38" s="428">
        <v>36</v>
      </c>
      <c r="FE38" s="430">
        <v>0.2</v>
      </c>
      <c r="FF38" s="430">
        <v>0.28000000000000003</v>
      </c>
      <c r="FG38" s="430">
        <v>0.42399999999999999</v>
      </c>
      <c r="FH38" s="430">
        <v>0.61599999999999999</v>
      </c>
      <c r="FI38" s="430">
        <v>0.61599999999999999</v>
      </c>
      <c r="FJ38" s="428"/>
      <c r="FK38" s="428"/>
      <c r="FL38" s="431"/>
      <c r="FM38" s="431"/>
      <c r="FN38" s="431"/>
      <c r="FO38" s="431"/>
      <c r="FP38" s="431"/>
      <c r="FQ38" s="431"/>
      <c r="FR38" s="431"/>
      <c r="FS38" s="431"/>
      <c r="FT38" s="431"/>
    </row>
    <row r="39" spans="2:176">
      <c r="B39" s="412">
        <v>45782</v>
      </c>
      <c r="C39" s="413" t="s">
        <v>11107</v>
      </c>
      <c r="Q39" s="402" t="s">
        <v>16945</v>
      </c>
      <c r="AB39" s="402" t="s">
        <v>16946</v>
      </c>
      <c r="BA39" s="402" t="s">
        <v>16947</v>
      </c>
      <c r="BB39" s="402" t="s">
        <v>16948</v>
      </c>
      <c r="BS39" s="402" t="s">
        <v>15927</v>
      </c>
      <c r="BT39" s="402" t="s">
        <v>16949</v>
      </c>
      <c r="BU39" s="402" t="s">
        <v>15896</v>
      </c>
      <c r="CF39" s="410" t="s">
        <v>8159</v>
      </c>
      <c r="CG39" s="410" t="s">
        <v>276</v>
      </c>
      <c r="CH39" s="410" t="s">
        <v>16950</v>
      </c>
      <c r="CI39" s="410" t="s">
        <v>12616</v>
      </c>
      <c r="CJ39" s="410" t="s">
        <v>12617</v>
      </c>
      <c r="CK39" s="410" t="s">
        <v>12618</v>
      </c>
      <c r="CL39" s="410" t="s">
        <v>12619</v>
      </c>
      <c r="CM39" s="410" t="s">
        <v>12620</v>
      </c>
      <c r="CN39" s="410" t="s">
        <v>12621</v>
      </c>
      <c r="CO39" s="410" t="s">
        <v>12622</v>
      </c>
      <c r="CP39" s="410" t="s">
        <v>12623</v>
      </c>
      <c r="CQ39" s="410" t="s">
        <v>12624</v>
      </c>
      <c r="CR39" s="410" t="s">
        <v>12625</v>
      </c>
      <c r="CS39" s="410" t="s">
        <v>12626</v>
      </c>
      <c r="CT39" s="410" t="s">
        <v>12627</v>
      </c>
      <c r="CU39" s="410" t="s">
        <v>12628</v>
      </c>
      <c r="CV39" s="410" t="s">
        <v>12629</v>
      </c>
      <c r="CW39" s="410" t="s">
        <v>12630</v>
      </c>
      <c r="CX39" s="410" t="s">
        <v>12631</v>
      </c>
      <c r="CY39" s="410" t="s">
        <v>12632</v>
      </c>
      <c r="CZ39" s="410" t="s">
        <v>12633</v>
      </c>
      <c r="DA39" s="410" t="s">
        <v>12634</v>
      </c>
      <c r="DB39" s="410" t="s">
        <v>12635</v>
      </c>
      <c r="DC39" s="410" t="s">
        <v>12636</v>
      </c>
      <c r="DD39" s="410" t="s">
        <v>12637</v>
      </c>
      <c r="DE39" s="410" t="s">
        <v>12638</v>
      </c>
      <c r="DF39" s="410" t="s">
        <v>12639</v>
      </c>
      <c r="DG39" s="410" t="s">
        <v>12640</v>
      </c>
      <c r="DH39" s="410" t="s">
        <v>12641</v>
      </c>
      <c r="DI39" s="410" t="s">
        <v>12642</v>
      </c>
      <c r="DJ39" s="410" t="s">
        <v>12643</v>
      </c>
      <c r="DK39" s="410" t="s">
        <v>12644</v>
      </c>
      <c r="DL39" s="410" t="s">
        <v>12645</v>
      </c>
      <c r="DM39" s="410" t="s">
        <v>12646</v>
      </c>
      <c r="DN39" s="410" t="s">
        <v>12647</v>
      </c>
      <c r="DO39" s="410" t="s">
        <v>12648</v>
      </c>
      <c r="DP39" s="410" t="s">
        <v>12649</v>
      </c>
      <c r="DQ39" s="410" t="s">
        <v>12650</v>
      </c>
      <c r="DR39" s="410" t="s">
        <v>12651</v>
      </c>
      <c r="DS39" s="410" t="s">
        <v>12652</v>
      </c>
      <c r="DT39" s="410" t="s">
        <v>12653</v>
      </c>
      <c r="DU39" s="410" t="s">
        <v>12654</v>
      </c>
      <c r="DV39" s="410" t="s">
        <v>12655</v>
      </c>
      <c r="DW39" s="410" t="s">
        <v>12656</v>
      </c>
      <c r="EX39" s="432">
        <v>2002</v>
      </c>
      <c r="EY39" s="433">
        <v>153.6</v>
      </c>
      <c r="EZ39" s="433"/>
      <c r="FA39" s="433">
        <v>135</v>
      </c>
      <c r="FB39" s="433">
        <v>180.5</v>
      </c>
      <c r="FC39" s="433">
        <v>195.2</v>
      </c>
      <c r="FD39" s="432">
        <v>37</v>
      </c>
      <c r="FE39" s="434">
        <v>0.2</v>
      </c>
      <c r="FF39" s="434">
        <v>0.26</v>
      </c>
      <c r="FG39" s="434">
        <v>0.40799999999999897</v>
      </c>
      <c r="FH39" s="434">
        <v>0.60499999999999998</v>
      </c>
      <c r="FI39" s="434">
        <v>0.60499999999999998</v>
      </c>
      <c r="FJ39" s="432"/>
      <c r="FK39" s="432"/>
      <c r="FL39" s="435"/>
      <c r="FM39" s="435"/>
      <c r="FN39" s="435"/>
      <c r="FO39" s="435"/>
      <c r="FP39" s="435"/>
      <c r="FQ39" s="435"/>
      <c r="FR39" s="435"/>
      <c r="FS39" s="435"/>
      <c r="FT39" s="435"/>
    </row>
    <row r="40" spans="2:176">
      <c r="B40" s="412">
        <v>45783</v>
      </c>
      <c r="C40" s="413" t="s">
        <v>11114</v>
      </c>
      <c r="Q40" s="402" t="s">
        <v>16951</v>
      </c>
      <c r="AB40" s="402" t="s">
        <v>16952</v>
      </c>
      <c r="BA40" s="402" t="s">
        <v>16953</v>
      </c>
      <c r="BB40" s="402" t="s">
        <v>16954</v>
      </c>
      <c r="BS40" s="402" t="s">
        <v>15928</v>
      </c>
      <c r="BT40" s="402" t="s">
        <v>16955</v>
      </c>
      <c r="BU40" s="402" t="s">
        <v>15897</v>
      </c>
      <c r="CF40" s="409" t="s">
        <v>8160</v>
      </c>
      <c r="CG40" s="409" t="s">
        <v>277</v>
      </c>
      <c r="CH40" s="409" t="s">
        <v>16956</v>
      </c>
      <c r="CI40" s="409" t="s">
        <v>12657</v>
      </c>
      <c r="CJ40" s="409" t="s">
        <v>12658</v>
      </c>
      <c r="CK40" s="409" t="s">
        <v>12659</v>
      </c>
      <c r="CL40" s="409" t="s">
        <v>12660</v>
      </c>
      <c r="CM40" s="409" t="s">
        <v>12661</v>
      </c>
      <c r="CN40" s="409" t="s">
        <v>12662</v>
      </c>
      <c r="CO40" s="409" t="s">
        <v>12663</v>
      </c>
      <c r="CP40" s="409" t="s">
        <v>12664</v>
      </c>
      <c r="CQ40" s="409" t="s">
        <v>12665</v>
      </c>
      <c r="CR40" s="409" t="s">
        <v>12666</v>
      </c>
      <c r="CS40" s="409" t="s">
        <v>12667</v>
      </c>
      <c r="CT40" s="409" t="s">
        <v>12668</v>
      </c>
      <c r="CU40" s="409" t="s">
        <v>12669</v>
      </c>
      <c r="CV40" s="409" t="s">
        <v>12670</v>
      </c>
      <c r="CW40" s="409" t="s">
        <v>12671</v>
      </c>
      <c r="CX40" s="409" t="s">
        <v>12672</v>
      </c>
      <c r="CY40" s="409" t="s">
        <v>12673</v>
      </c>
      <c r="CZ40" s="409" t="s">
        <v>12674</v>
      </c>
      <c r="DA40" s="409" t="s">
        <v>12675</v>
      </c>
      <c r="DB40" s="409" t="s">
        <v>12676</v>
      </c>
      <c r="DC40" s="409" t="s">
        <v>12677</v>
      </c>
      <c r="DD40" s="409" t="s">
        <v>12678</v>
      </c>
      <c r="DE40" s="409" t="s">
        <v>12679</v>
      </c>
      <c r="DF40" s="409" t="s">
        <v>12680</v>
      </c>
      <c r="DG40" s="409" t="s">
        <v>12681</v>
      </c>
      <c r="DH40" s="409" t="s">
        <v>12682</v>
      </c>
      <c r="DI40" s="409" t="s">
        <v>12683</v>
      </c>
      <c r="DJ40" s="409" t="s">
        <v>12684</v>
      </c>
      <c r="DK40" s="409" t="s">
        <v>12685</v>
      </c>
      <c r="DL40" s="409" t="s">
        <v>12686</v>
      </c>
      <c r="DM40" s="409" t="s">
        <v>12687</v>
      </c>
      <c r="DN40" s="409" t="s">
        <v>12688</v>
      </c>
      <c r="DO40" s="409" t="s">
        <v>12689</v>
      </c>
      <c r="DP40" s="409" t="s">
        <v>12690</v>
      </c>
      <c r="DQ40" s="409" t="s">
        <v>12691</v>
      </c>
      <c r="DR40" s="409" t="s">
        <v>12692</v>
      </c>
      <c r="DS40" s="409" t="s">
        <v>12693</v>
      </c>
      <c r="DT40" s="409" t="s">
        <v>12694</v>
      </c>
      <c r="DU40" s="409" t="s">
        <v>12695</v>
      </c>
      <c r="DV40" s="409" t="s">
        <v>12696</v>
      </c>
      <c r="DW40" s="409" t="s">
        <v>12697</v>
      </c>
      <c r="EX40" s="428">
        <v>2003</v>
      </c>
      <c r="EY40" s="429">
        <v>152.69999999999999</v>
      </c>
      <c r="EZ40" s="429"/>
      <c r="FA40" s="429">
        <v>131.4</v>
      </c>
      <c r="FB40" s="429">
        <v>179.5</v>
      </c>
      <c r="FC40" s="429">
        <v>187.3</v>
      </c>
      <c r="FD40" s="428">
        <v>38</v>
      </c>
      <c r="FE40" s="430">
        <v>0.2</v>
      </c>
      <c r="FF40" s="430">
        <v>0.24</v>
      </c>
      <c r="FG40" s="430">
        <v>0.39199999999999902</v>
      </c>
      <c r="FH40" s="430">
        <v>0.59499999999999997</v>
      </c>
      <c r="FI40" s="430">
        <v>0.59499999999999997</v>
      </c>
      <c r="FJ40" s="428"/>
      <c r="FK40" s="428"/>
      <c r="FL40" s="431"/>
      <c r="FM40" s="431"/>
      <c r="FN40" s="431"/>
      <c r="FO40" s="431"/>
      <c r="FP40" s="431"/>
      <c r="FQ40" s="431"/>
      <c r="FR40" s="431"/>
      <c r="FS40" s="431"/>
      <c r="FT40" s="431"/>
    </row>
    <row r="41" spans="2:176">
      <c r="B41" s="412">
        <v>45859</v>
      </c>
      <c r="C41" s="413" t="s">
        <v>11108</v>
      </c>
      <c r="Q41" s="402" t="s">
        <v>16957</v>
      </c>
      <c r="AB41" s="402" t="s">
        <v>16958</v>
      </c>
      <c r="BA41" s="402" t="s">
        <v>16959</v>
      </c>
      <c r="BB41" s="402" t="s">
        <v>16960</v>
      </c>
      <c r="BS41" s="402" t="s">
        <v>16961</v>
      </c>
      <c r="BT41" s="402" t="s">
        <v>16962</v>
      </c>
      <c r="BU41" s="402" t="s">
        <v>15898</v>
      </c>
      <c r="CF41" s="410" t="s">
        <v>8162</v>
      </c>
      <c r="CG41" s="410" t="s">
        <v>278</v>
      </c>
      <c r="CH41" s="410" t="s">
        <v>16963</v>
      </c>
      <c r="CI41" s="410" t="s">
        <v>12698</v>
      </c>
      <c r="CJ41" s="410" t="s">
        <v>12699</v>
      </c>
      <c r="CK41" s="410" t="s">
        <v>12700</v>
      </c>
      <c r="CL41" s="410" t="s">
        <v>12701</v>
      </c>
      <c r="CM41" s="410" t="s">
        <v>12702</v>
      </c>
      <c r="CN41" s="410" t="s">
        <v>12703</v>
      </c>
      <c r="CO41" s="415" t="s">
        <v>12704</v>
      </c>
      <c r="CP41" s="410" t="s">
        <v>12705</v>
      </c>
      <c r="CQ41" s="410" t="s">
        <v>12706</v>
      </c>
      <c r="CR41" s="410" t="s">
        <v>12707</v>
      </c>
      <c r="CS41" s="410" t="s">
        <v>12708</v>
      </c>
      <c r="CT41" s="410" t="s">
        <v>12709</v>
      </c>
      <c r="CU41" s="410" t="s">
        <v>12710</v>
      </c>
      <c r="CV41" s="410" t="s">
        <v>12711</v>
      </c>
      <c r="CW41" s="410" t="s">
        <v>12712</v>
      </c>
      <c r="CX41" s="410" t="s">
        <v>12713</v>
      </c>
      <c r="CY41" s="410" t="s">
        <v>12714</v>
      </c>
      <c r="CZ41" s="410" t="s">
        <v>12715</v>
      </c>
      <c r="DA41" s="410" t="s">
        <v>12716</v>
      </c>
      <c r="DB41" s="410" t="s">
        <v>12717</v>
      </c>
      <c r="DC41" s="410" t="s">
        <v>12718</v>
      </c>
      <c r="DD41" s="410" t="s">
        <v>12719</v>
      </c>
      <c r="DE41" s="410" t="s">
        <v>12720</v>
      </c>
      <c r="DF41" s="410" t="s">
        <v>12721</v>
      </c>
      <c r="DG41" s="410" t="s">
        <v>12722</v>
      </c>
      <c r="DH41" s="410" t="s">
        <v>12723</v>
      </c>
      <c r="DI41" s="410" t="s">
        <v>12724</v>
      </c>
      <c r="DJ41" s="410" t="s">
        <v>12725</v>
      </c>
      <c r="DK41" s="410" t="s">
        <v>12726</v>
      </c>
      <c r="DL41" s="410" t="s">
        <v>12727</v>
      </c>
      <c r="DM41" s="410" t="s">
        <v>12728</v>
      </c>
      <c r="DN41" s="410" t="s">
        <v>12729</v>
      </c>
      <c r="DO41" s="410" t="s">
        <v>12730</v>
      </c>
      <c r="DP41" s="410" t="s">
        <v>12731</v>
      </c>
      <c r="DQ41" s="410" t="s">
        <v>12732</v>
      </c>
      <c r="DR41" s="410" t="s">
        <v>12733</v>
      </c>
      <c r="DS41" s="410" t="s">
        <v>12734</v>
      </c>
      <c r="DT41" s="410" t="s">
        <v>12735</v>
      </c>
      <c r="DU41" s="410" t="s">
        <v>12736</v>
      </c>
      <c r="DV41" s="410" t="s">
        <v>12737</v>
      </c>
      <c r="DW41" s="410" t="s">
        <v>12738</v>
      </c>
      <c r="EX41" s="432">
        <v>2004</v>
      </c>
      <c r="EY41" s="433">
        <v>152.1</v>
      </c>
      <c r="EZ41" s="433"/>
      <c r="FA41" s="433">
        <v>130.6</v>
      </c>
      <c r="FB41" s="433">
        <v>176.1</v>
      </c>
      <c r="FC41" s="433">
        <v>190.1</v>
      </c>
      <c r="FD41" s="432">
        <v>39</v>
      </c>
      <c r="FE41" s="434">
        <v>0.2</v>
      </c>
      <c r="FF41" s="434">
        <v>0.22</v>
      </c>
      <c r="FG41" s="434">
        <v>0.375999999999999</v>
      </c>
      <c r="FH41" s="434">
        <v>0.58399999999999996</v>
      </c>
      <c r="FI41" s="434">
        <v>0.58399999999999996</v>
      </c>
      <c r="FJ41" s="432"/>
      <c r="FK41" s="432"/>
      <c r="FL41" s="435"/>
      <c r="FM41" s="435"/>
      <c r="FN41" s="435"/>
      <c r="FO41" s="435"/>
      <c r="FP41" s="435"/>
      <c r="FQ41" s="435"/>
      <c r="FR41" s="435"/>
      <c r="FS41" s="435"/>
      <c r="FT41" s="435"/>
    </row>
    <row r="42" spans="2:176">
      <c r="B42" s="412">
        <v>45880</v>
      </c>
      <c r="C42" s="413" t="s">
        <v>11109</v>
      </c>
      <c r="Q42" s="402" t="s">
        <v>16964</v>
      </c>
      <c r="BA42" s="402" t="s">
        <v>16965</v>
      </c>
      <c r="BB42" s="402" t="s">
        <v>16966</v>
      </c>
      <c r="BS42" s="402" t="s">
        <v>16941</v>
      </c>
      <c r="BT42" s="402" t="s">
        <v>16967</v>
      </c>
      <c r="BU42" s="402" t="s">
        <v>15899</v>
      </c>
      <c r="CF42" s="409" t="s">
        <v>8164</v>
      </c>
      <c r="CG42" s="409" t="s">
        <v>279</v>
      </c>
      <c r="CH42" s="409" t="s">
        <v>16968</v>
      </c>
      <c r="CI42" s="409" t="s">
        <v>12739</v>
      </c>
      <c r="CJ42" s="409" t="s">
        <v>12740</v>
      </c>
      <c r="CK42" s="409" t="s">
        <v>12741</v>
      </c>
      <c r="CL42" s="409" t="s">
        <v>12742</v>
      </c>
      <c r="CM42" s="409" t="s">
        <v>12743</v>
      </c>
      <c r="CN42" s="409" t="s">
        <v>12744</v>
      </c>
      <c r="CO42" s="414" t="s">
        <v>12745</v>
      </c>
      <c r="CP42" s="409" t="s">
        <v>12746</v>
      </c>
      <c r="CQ42" s="409" t="s">
        <v>12747</v>
      </c>
      <c r="CR42" s="409" t="s">
        <v>12748</v>
      </c>
      <c r="CS42" s="409" t="s">
        <v>12749</v>
      </c>
      <c r="CT42" s="409" t="s">
        <v>12750</v>
      </c>
      <c r="CU42" s="409" t="s">
        <v>12751</v>
      </c>
      <c r="CV42" s="409" t="s">
        <v>12752</v>
      </c>
      <c r="CW42" s="409" t="s">
        <v>12753</v>
      </c>
      <c r="CX42" s="409" t="s">
        <v>12754</v>
      </c>
      <c r="CY42" s="409" t="s">
        <v>12755</v>
      </c>
      <c r="CZ42" s="409" t="s">
        <v>12756</v>
      </c>
      <c r="DA42" s="409" t="s">
        <v>12757</v>
      </c>
      <c r="DB42" s="409" t="s">
        <v>12758</v>
      </c>
      <c r="DC42" s="409" t="s">
        <v>12759</v>
      </c>
      <c r="DD42" s="409" t="s">
        <v>12760</v>
      </c>
      <c r="DE42" s="409" t="s">
        <v>12761</v>
      </c>
      <c r="DF42" s="409" t="s">
        <v>12762</v>
      </c>
      <c r="DG42" s="409" t="s">
        <v>12763</v>
      </c>
      <c r="DH42" s="409" t="s">
        <v>12764</v>
      </c>
      <c r="DI42" s="409" t="s">
        <v>12765</v>
      </c>
      <c r="DJ42" s="409" t="s">
        <v>12766</v>
      </c>
      <c r="DK42" s="409" t="s">
        <v>12767</v>
      </c>
      <c r="DL42" s="409" t="s">
        <v>12768</v>
      </c>
      <c r="DM42" s="409" t="s">
        <v>12769</v>
      </c>
      <c r="DN42" s="409" t="s">
        <v>12770</v>
      </c>
      <c r="DO42" s="409" t="s">
        <v>12771</v>
      </c>
      <c r="DP42" s="409" t="s">
        <v>12772</v>
      </c>
      <c r="DQ42" s="409" t="s">
        <v>12773</v>
      </c>
      <c r="DR42" s="409" t="s">
        <v>12774</v>
      </c>
      <c r="DS42" s="409" t="s">
        <v>12775</v>
      </c>
      <c r="DT42" s="409" t="s">
        <v>12776</v>
      </c>
      <c r="DU42" s="409" t="s">
        <v>12777</v>
      </c>
      <c r="DV42" s="409" t="s">
        <v>12778</v>
      </c>
      <c r="DW42" s="409" t="s">
        <v>12779</v>
      </c>
      <c r="EX42" s="428">
        <v>2005</v>
      </c>
      <c r="EY42" s="429">
        <v>151.9</v>
      </c>
      <c r="EZ42" s="429"/>
      <c r="FA42" s="429">
        <v>132.80000000000001</v>
      </c>
      <c r="FB42" s="429">
        <v>171.5</v>
      </c>
      <c r="FC42" s="429">
        <v>185.7</v>
      </c>
      <c r="FD42" s="428">
        <v>40</v>
      </c>
      <c r="FE42" s="430">
        <v>0.2</v>
      </c>
      <c r="FF42" s="430">
        <v>0.2</v>
      </c>
      <c r="FG42" s="430">
        <v>0.35999999999999899</v>
      </c>
      <c r="FH42" s="430">
        <v>0.57299999999999995</v>
      </c>
      <c r="FI42" s="430">
        <v>0.57299999999999995</v>
      </c>
      <c r="FJ42" s="428"/>
      <c r="FK42" s="428"/>
      <c r="FL42" s="431"/>
      <c r="FM42" s="431"/>
      <c r="FN42" s="431"/>
      <c r="FO42" s="431"/>
      <c r="FP42" s="431"/>
      <c r="FQ42" s="431"/>
      <c r="FR42" s="431"/>
      <c r="FS42" s="431"/>
      <c r="FT42" s="431"/>
    </row>
    <row r="43" spans="2:176">
      <c r="B43" s="412">
        <v>45915</v>
      </c>
      <c r="C43" s="413" t="s">
        <v>11110</v>
      </c>
      <c r="BA43" s="402" t="s">
        <v>16969</v>
      </c>
      <c r="BB43" s="402" t="s">
        <v>16970</v>
      </c>
      <c r="BS43" s="402" t="s">
        <v>16947</v>
      </c>
      <c r="BT43" s="402" t="s">
        <v>16971</v>
      </c>
      <c r="BU43" s="402" t="s">
        <v>15900</v>
      </c>
      <c r="CF43" s="410" t="s">
        <v>8165</v>
      </c>
      <c r="CG43" s="410" t="s">
        <v>280</v>
      </c>
      <c r="CH43" s="410"/>
      <c r="CI43" s="410" t="s">
        <v>12780</v>
      </c>
      <c r="CJ43" s="410" t="s">
        <v>12781</v>
      </c>
      <c r="CK43" s="410" t="s">
        <v>12782</v>
      </c>
      <c r="CL43" s="410" t="s">
        <v>12783</v>
      </c>
      <c r="CM43" s="410" t="s">
        <v>12784</v>
      </c>
      <c r="CN43" s="410" t="s">
        <v>12785</v>
      </c>
      <c r="CO43" s="415" t="s">
        <v>12786</v>
      </c>
      <c r="CP43" s="410" t="s">
        <v>12787</v>
      </c>
      <c r="CQ43" s="410" t="s">
        <v>12788</v>
      </c>
      <c r="CR43" s="410" t="s">
        <v>12789</v>
      </c>
      <c r="CS43" s="410" t="s">
        <v>12790</v>
      </c>
      <c r="CT43" s="410" t="s">
        <v>12791</v>
      </c>
      <c r="CU43" s="410" t="s">
        <v>12792</v>
      </c>
      <c r="CV43" s="410" t="s">
        <v>12793</v>
      </c>
      <c r="CW43" s="410" t="s">
        <v>12794</v>
      </c>
      <c r="CX43" s="410" t="s">
        <v>12795</v>
      </c>
      <c r="CY43" s="410" t="s">
        <v>12796</v>
      </c>
      <c r="CZ43" s="410" t="s">
        <v>12797</v>
      </c>
      <c r="DA43" s="410" t="s">
        <v>12798</v>
      </c>
      <c r="DB43" s="410" t="s">
        <v>12799</v>
      </c>
      <c r="DC43" s="410" t="s">
        <v>12800</v>
      </c>
      <c r="DD43" s="410" t="s">
        <v>12801</v>
      </c>
      <c r="DE43" s="410" t="s">
        <v>12802</v>
      </c>
      <c r="DF43" s="410" t="s">
        <v>12803</v>
      </c>
      <c r="DG43" s="410" t="s">
        <v>12804</v>
      </c>
      <c r="DH43" s="410" t="s">
        <v>12805</v>
      </c>
      <c r="DI43" s="410" t="s">
        <v>12806</v>
      </c>
      <c r="DJ43" s="410" t="s">
        <v>12807</v>
      </c>
      <c r="DK43" s="410" t="s">
        <v>12808</v>
      </c>
      <c r="DL43" s="410" t="s">
        <v>12809</v>
      </c>
      <c r="DM43" s="410" t="s">
        <v>12810</v>
      </c>
      <c r="DN43" s="410" t="s">
        <v>12811</v>
      </c>
      <c r="DO43" s="410" t="s">
        <v>12812</v>
      </c>
      <c r="DP43" s="410" t="s">
        <v>12813</v>
      </c>
      <c r="DQ43" s="410" t="s">
        <v>12814</v>
      </c>
      <c r="DR43" s="410" t="s">
        <v>12815</v>
      </c>
      <c r="DS43" s="410" t="s">
        <v>12816</v>
      </c>
      <c r="DT43" s="410" t="s">
        <v>12817</v>
      </c>
      <c r="DU43" s="410" t="s">
        <v>12818</v>
      </c>
      <c r="DV43" s="410" t="s">
        <v>12819</v>
      </c>
      <c r="DW43" s="410" t="s">
        <v>12820</v>
      </c>
      <c r="EX43" s="432">
        <v>2006</v>
      </c>
      <c r="EY43" s="433">
        <v>152.9</v>
      </c>
      <c r="EZ43" s="433"/>
      <c r="FA43" s="433">
        <v>133.69999999999999</v>
      </c>
      <c r="FB43" s="433">
        <v>178.6</v>
      </c>
      <c r="FC43" s="433">
        <v>170.5</v>
      </c>
      <c r="FD43" s="432">
        <v>41</v>
      </c>
      <c r="FE43" s="434">
        <v>0.2</v>
      </c>
      <c r="FF43" s="434">
        <v>0.2</v>
      </c>
      <c r="FG43" s="434">
        <v>0.34399999999999897</v>
      </c>
      <c r="FH43" s="434">
        <v>0.56299999999999994</v>
      </c>
      <c r="FI43" s="434">
        <v>0.56299999999999994</v>
      </c>
      <c r="FJ43" s="432"/>
      <c r="FK43" s="432"/>
      <c r="FL43" s="435"/>
      <c r="FM43" s="435"/>
      <c r="FN43" s="435"/>
      <c r="FO43" s="435"/>
      <c r="FP43" s="435"/>
      <c r="FQ43" s="435"/>
      <c r="FR43" s="435"/>
      <c r="FS43" s="435"/>
      <c r="FT43" s="435"/>
    </row>
    <row r="44" spans="2:176">
      <c r="B44" s="412">
        <v>45923</v>
      </c>
      <c r="C44" s="413" t="s">
        <v>11111</v>
      </c>
      <c r="BA44" s="402" t="s">
        <v>16972</v>
      </c>
      <c r="BB44" s="402" t="s">
        <v>16973</v>
      </c>
      <c r="BS44" s="402" t="s">
        <v>16953</v>
      </c>
      <c r="BT44" s="402" t="s">
        <v>16974</v>
      </c>
      <c r="BU44" s="402" t="s">
        <v>15901</v>
      </c>
      <c r="CF44" s="409" t="s">
        <v>8166</v>
      </c>
      <c r="CG44" s="409" t="s">
        <v>281</v>
      </c>
      <c r="CI44" s="409" t="s">
        <v>12821</v>
      </c>
      <c r="CJ44" s="409" t="s">
        <v>12822</v>
      </c>
      <c r="CK44" s="409" t="s">
        <v>12823</v>
      </c>
      <c r="CL44" s="409" t="s">
        <v>12824</v>
      </c>
      <c r="CM44" s="409" t="s">
        <v>12825</v>
      </c>
      <c r="CN44" s="409" t="s">
        <v>12826</v>
      </c>
      <c r="CO44" s="414" t="s">
        <v>12827</v>
      </c>
      <c r="CP44" s="409" t="s">
        <v>12828</v>
      </c>
      <c r="CQ44" s="409" t="s">
        <v>12829</v>
      </c>
      <c r="CR44" s="409" t="s">
        <v>12830</v>
      </c>
      <c r="CS44" s="409" t="s">
        <v>12831</v>
      </c>
      <c r="CT44" s="409" t="s">
        <v>12832</v>
      </c>
      <c r="CU44" s="409" t="s">
        <v>12833</v>
      </c>
      <c r="CV44" s="409" t="s">
        <v>12834</v>
      </c>
      <c r="CW44" s="409" t="s">
        <v>12835</v>
      </c>
      <c r="CX44" s="409" t="s">
        <v>12836</v>
      </c>
      <c r="CY44" s="409" t="s">
        <v>12837</v>
      </c>
      <c r="CZ44" s="409" t="s">
        <v>12838</v>
      </c>
      <c r="DA44" s="409" t="s">
        <v>12839</v>
      </c>
      <c r="DB44" s="409" t="s">
        <v>12840</v>
      </c>
      <c r="DC44" s="409" t="s">
        <v>12841</v>
      </c>
      <c r="DD44" s="409" t="s">
        <v>12842</v>
      </c>
      <c r="DE44" s="409" t="s">
        <v>12843</v>
      </c>
      <c r="DF44" s="409" t="s">
        <v>12844</v>
      </c>
      <c r="DG44" s="409" t="s">
        <v>12845</v>
      </c>
      <c r="DH44" s="409" t="s">
        <v>12846</v>
      </c>
      <c r="DI44" s="409" t="s">
        <v>12847</v>
      </c>
      <c r="DJ44" s="409" t="s">
        <v>12848</v>
      </c>
      <c r="DK44" s="409" t="s">
        <v>12849</v>
      </c>
      <c r="DL44" s="409" t="s">
        <v>12850</v>
      </c>
      <c r="DM44" s="409" t="s">
        <v>12851</v>
      </c>
      <c r="DN44" s="409" t="s">
        <v>12852</v>
      </c>
      <c r="DO44" s="409" t="s">
        <v>12853</v>
      </c>
      <c r="DP44" s="409" t="s">
        <v>12854</v>
      </c>
      <c r="DQ44" s="409" t="s">
        <v>12855</v>
      </c>
      <c r="DR44" s="409" t="s">
        <v>12856</v>
      </c>
      <c r="DS44" s="409" t="s">
        <v>12857</v>
      </c>
      <c r="DT44" s="409" t="s">
        <v>12858</v>
      </c>
      <c r="DU44" s="409" t="s">
        <v>12859</v>
      </c>
      <c r="DV44" s="409" t="s">
        <v>12860</v>
      </c>
      <c r="DW44" s="409" t="s">
        <v>12861</v>
      </c>
      <c r="EX44" s="428">
        <v>2007</v>
      </c>
      <c r="EY44" s="429">
        <v>153.6</v>
      </c>
      <c r="EZ44" s="429"/>
      <c r="FA44" s="429">
        <v>135.6</v>
      </c>
      <c r="FB44" s="429">
        <v>185.8</v>
      </c>
      <c r="FC44" s="429">
        <v>182.5</v>
      </c>
      <c r="FD44" s="428">
        <v>42</v>
      </c>
      <c r="FE44" s="430">
        <v>0.2</v>
      </c>
      <c r="FF44" s="430">
        <v>0.2</v>
      </c>
      <c r="FG44" s="430">
        <v>0.32799999999999901</v>
      </c>
      <c r="FH44" s="430">
        <v>0.55200000000000005</v>
      </c>
      <c r="FI44" s="430">
        <v>0.55200000000000005</v>
      </c>
      <c r="FJ44" s="428"/>
      <c r="FK44" s="428"/>
      <c r="FL44" s="431"/>
      <c r="FM44" s="431"/>
      <c r="FN44" s="431"/>
      <c r="FO44" s="431"/>
      <c r="FP44" s="431"/>
      <c r="FQ44" s="431"/>
      <c r="FR44" s="431"/>
      <c r="FS44" s="431"/>
      <c r="FT44" s="431"/>
    </row>
    <row r="45" spans="2:176">
      <c r="B45" s="412">
        <v>45943</v>
      </c>
      <c r="C45" s="413" t="s">
        <v>11112</v>
      </c>
      <c r="BA45" s="402" t="s">
        <v>16975</v>
      </c>
      <c r="BB45" s="402" t="s">
        <v>16976</v>
      </c>
      <c r="BS45" s="402" t="s">
        <v>16977</v>
      </c>
      <c r="BT45" s="402" t="s">
        <v>16978</v>
      </c>
      <c r="BU45" s="402" t="s">
        <v>15902</v>
      </c>
      <c r="CF45" s="410" t="s">
        <v>8167</v>
      </c>
      <c r="CG45" s="410" t="s">
        <v>282</v>
      </c>
      <c r="CH45" s="410"/>
      <c r="CI45" s="410" t="s">
        <v>12862</v>
      </c>
      <c r="CJ45" s="410" t="s">
        <v>12863</v>
      </c>
      <c r="CK45" s="410" t="s">
        <v>12864</v>
      </c>
      <c r="CL45" s="410" t="s">
        <v>12865</v>
      </c>
      <c r="CM45" s="410" t="s">
        <v>12866</v>
      </c>
      <c r="CN45" s="410" t="s">
        <v>12867</v>
      </c>
      <c r="CO45" s="410" t="s">
        <v>12500</v>
      </c>
      <c r="CP45" s="410" t="s">
        <v>12868</v>
      </c>
      <c r="CQ45" s="410" t="s">
        <v>12869</v>
      </c>
      <c r="CR45" s="410" t="s">
        <v>12870</v>
      </c>
      <c r="CS45" s="410" t="s">
        <v>12871</v>
      </c>
      <c r="CT45" s="410" t="s">
        <v>12872</v>
      </c>
      <c r="CU45" s="410" t="s">
        <v>12873</v>
      </c>
      <c r="CV45" s="410" t="s">
        <v>12874</v>
      </c>
      <c r="CW45" s="410" t="s">
        <v>12875</v>
      </c>
      <c r="CX45" s="410" t="s">
        <v>12876</v>
      </c>
      <c r="CY45" s="410" t="s">
        <v>12877</v>
      </c>
      <c r="CZ45" s="410" t="s">
        <v>12878</v>
      </c>
      <c r="DA45" s="410" t="s">
        <v>12879</v>
      </c>
      <c r="DB45" s="410" t="s">
        <v>12880</v>
      </c>
      <c r="DC45" s="410" t="s">
        <v>12881</v>
      </c>
      <c r="DD45" s="410" t="s">
        <v>12882</v>
      </c>
      <c r="DE45" s="410" t="s">
        <v>12883</v>
      </c>
      <c r="DF45" s="410" t="s">
        <v>12884</v>
      </c>
      <c r="DG45" s="410" t="s">
        <v>12885</v>
      </c>
      <c r="DH45" s="410" t="s">
        <v>12886</v>
      </c>
      <c r="DI45" s="410" t="s">
        <v>12887</v>
      </c>
      <c r="DJ45" s="410" t="s">
        <v>12888</v>
      </c>
      <c r="DK45" s="410" t="s">
        <v>12889</v>
      </c>
      <c r="DL45" s="410" t="s">
        <v>12890</v>
      </c>
      <c r="DM45" s="410" t="s">
        <v>12891</v>
      </c>
      <c r="DN45" s="410" t="s">
        <v>12892</v>
      </c>
      <c r="DO45" s="410" t="s">
        <v>12893</v>
      </c>
      <c r="DP45" s="410" t="s">
        <v>12894</v>
      </c>
      <c r="DQ45" s="410" t="s">
        <v>12895</v>
      </c>
      <c r="DR45" s="410" t="s">
        <v>12896</v>
      </c>
      <c r="DS45" s="410" t="s">
        <v>12897</v>
      </c>
      <c r="DT45" s="410" t="s">
        <v>12898</v>
      </c>
      <c r="DU45" s="410" t="s">
        <v>12899</v>
      </c>
      <c r="DV45" s="410" t="s">
        <v>12900</v>
      </c>
      <c r="DW45" s="410" t="s">
        <v>12901</v>
      </c>
      <c r="EX45" s="432">
        <v>2008</v>
      </c>
      <c r="EY45" s="433">
        <v>156</v>
      </c>
      <c r="EZ45" s="433"/>
      <c r="FA45" s="433">
        <v>158.30000000000001</v>
      </c>
      <c r="FB45" s="433">
        <v>206.1</v>
      </c>
      <c r="FC45" s="433">
        <v>229.1</v>
      </c>
      <c r="FD45" s="432">
        <v>43</v>
      </c>
      <c r="FE45" s="434">
        <v>0.2</v>
      </c>
      <c r="FF45" s="434">
        <v>0.2</v>
      </c>
      <c r="FG45" s="434">
        <v>0.311999999999999</v>
      </c>
      <c r="FH45" s="434">
        <v>0.54100000000000004</v>
      </c>
      <c r="FI45" s="434">
        <v>0.54100000000000004</v>
      </c>
      <c r="FJ45" s="432"/>
      <c r="FK45" s="432"/>
      <c r="FL45" s="435"/>
      <c r="FM45" s="435"/>
      <c r="FN45" s="435"/>
      <c r="FO45" s="435"/>
      <c r="FP45" s="435"/>
      <c r="FQ45" s="435"/>
      <c r="FR45" s="435"/>
      <c r="FS45" s="435"/>
      <c r="FT45" s="435"/>
    </row>
    <row r="46" spans="2:176">
      <c r="B46" s="412">
        <v>45964</v>
      </c>
      <c r="C46" s="413" t="s">
        <v>11113</v>
      </c>
      <c r="BA46" s="402" t="s">
        <v>16979</v>
      </c>
      <c r="BB46" s="402" t="s">
        <v>16980</v>
      </c>
      <c r="BS46" s="402" t="s">
        <v>16959</v>
      </c>
      <c r="BT46" s="402" t="s">
        <v>16981</v>
      </c>
      <c r="BU46" s="402" t="s">
        <v>15903</v>
      </c>
      <c r="CF46" s="409" t="s">
        <v>8168</v>
      </c>
      <c r="CG46" s="409" t="s">
        <v>283</v>
      </c>
      <c r="CI46" s="409" t="s">
        <v>12902</v>
      </c>
      <c r="CJ46" s="409" t="s">
        <v>12903</v>
      </c>
      <c r="CK46" s="409" t="s">
        <v>12904</v>
      </c>
      <c r="CL46" s="409" t="s">
        <v>12905</v>
      </c>
      <c r="CM46" s="409" t="s">
        <v>12906</v>
      </c>
      <c r="CN46" s="409" t="s">
        <v>12907</v>
      </c>
      <c r="CO46" s="409" t="s">
        <v>12908</v>
      </c>
      <c r="CP46" s="409" t="s">
        <v>12909</v>
      </c>
      <c r="CQ46" s="409" t="s">
        <v>12910</v>
      </c>
      <c r="CR46" s="409" t="s">
        <v>12911</v>
      </c>
      <c r="CS46" s="409" t="s">
        <v>12912</v>
      </c>
      <c r="CT46" s="409" t="s">
        <v>12913</v>
      </c>
      <c r="CU46" s="409" t="s">
        <v>12914</v>
      </c>
      <c r="CV46" s="409" t="s">
        <v>12915</v>
      </c>
      <c r="CW46" s="409" t="s">
        <v>12916</v>
      </c>
      <c r="CX46" s="409" t="s">
        <v>12917</v>
      </c>
      <c r="CY46" s="409" t="s">
        <v>12918</v>
      </c>
      <c r="CZ46" s="409" t="s">
        <v>12919</v>
      </c>
      <c r="DA46" s="409" t="s">
        <v>12920</v>
      </c>
      <c r="DB46" s="409" t="s">
        <v>12921</v>
      </c>
      <c r="DC46" s="409" t="s">
        <v>12922</v>
      </c>
      <c r="DD46" s="409" t="s">
        <v>12923</v>
      </c>
      <c r="DE46" s="409" t="s">
        <v>12924</v>
      </c>
      <c r="DF46" s="409" t="s">
        <v>12925</v>
      </c>
      <c r="DG46" s="409" t="s">
        <v>12926</v>
      </c>
      <c r="DH46" s="409" t="s">
        <v>12927</v>
      </c>
      <c r="DI46" s="409" t="s">
        <v>12928</v>
      </c>
      <c r="DJ46" s="409" t="s">
        <v>12929</v>
      </c>
      <c r="DK46" s="409" t="s">
        <v>12930</v>
      </c>
      <c r="DL46" s="409" t="s">
        <v>12931</v>
      </c>
      <c r="DM46" s="409" t="s">
        <v>12932</v>
      </c>
      <c r="DN46" s="409" t="s">
        <v>12933</v>
      </c>
      <c r="DO46" s="409" t="s">
        <v>12934</v>
      </c>
      <c r="DP46" s="409" t="s">
        <v>12935</v>
      </c>
      <c r="DQ46" s="409" t="s">
        <v>12936</v>
      </c>
      <c r="DR46" s="409" t="s">
        <v>12937</v>
      </c>
      <c r="DS46" s="409" t="s">
        <v>12938</v>
      </c>
      <c r="DT46" s="409" t="s">
        <v>11437</v>
      </c>
      <c r="DU46" s="409" t="s">
        <v>12939</v>
      </c>
      <c r="DV46" s="409" t="s">
        <v>12940</v>
      </c>
      <c r="DW46" s="409" t="s">
        <v>12941</v>
      </c>
      <c r="EX46" s="428">
        <v>2009</v>
      </c>
      <c r="EY46" s="429">
        <v>156.6</v>
      </c>
      <c r="EZ46" s="429"/>
      <c r="FA46" s="429">
        <v>169.5</v>
      </c>
      <c r="FB46" s="429">
        <v>219</v>
      </c>
      <c r="FC46" s="429">
        <v>265.2</v>
      </c>
      <c r="FD46" s="428">
        <v>44</v>
      </c>
      <c r="FE46" s="430">
        <v>0.2</v>
      </c>
      <c r="FF46" s="430">
        <v>0.2</v>
      </c>
      <c r="FG46" s="430">
        <v>0.29599999999999899</v>
      </c>
      <c r="FH46" s="430">
        <v>0.53100000000000003</v>
      </c>
      <c r="FI46" s="430">
        <v>0.53100000000000003</v>
      </c>
      <c r="FJ46" s="428"/>
      <c r="FK46" s="428"/>
      <c r="FL46" s="431"/>
      <c r="FM46" s="431"/>
      <c r="FN46" s="431"/>
      <c r="FO46" s="431"/>
      <c r="FP46" s="431"/>
      <c r="FQ46" s="431"/>
      <c r="FR46" s="431"/>
      <c r="FS46" s="431"/>
      <c r="FT46" s="431"/>
    </row>
    <row r="47" spans="2:176">
      <c r="B47" s="412">
        <v>45984</v>
      </c>
      <c r="C47" s="413" t="s">
        <v>11115</v>
      </c>
      <c r="BA47" s="402" t="s">
        <v>16982</v>
      </c>
      <c r="BB47" s="402" t="s">
        <v>16983</v>
      </c>
      <c r="BS47" s="402" t="s">
        <v>16965</v>
      </c>
      <c r="BT47" s="402" t="s">
        <v>16984</v>
      </c>
      <c r="BU47" s="402" t="s">
        <v>15904</v>
      </c>
      <c r="CF47" s="410" t="s">
        <v>8169</v>
      </c>
      <c r="CG47" s="410" t="s">
        <v>284</v>
      </c>
      <c r="CH47" s="410"/>
      <c r="CI47" s="410" t="s">
        <v>12942</v>
      </c>
      <c r="CJ47" s="410" t="s">
        <v>12943</v>
      </c>
      <c r="CK47" s="410" t="s">
        <v>12944</v>
      </c>
      <c r="CL47" s="410" t="s">
        <v>12945</v>
      </c>
      <c r="CM47" s="410" t="s">
        <v>12946</v>
      </c>
      <c r="CN47" s="410" t="s">
        <v>12947</v>
      </c>
      <c r="CO47" s="410" t="s">
        <v>12948</v>
      </c>
      <c r="CP47" s="410" t="s">
        <v>12949</v>
      </c>
      <c r="CQ47" s="410" t="s">
        <v>12950</v>
      </c>
      <c r="CR47" s="410" t="s">
        <v>12951</v>
      </c>
      <c r="CS47" s="410" t="s">
        <v>12952</v>
      </c>
      <c r="CT47" s="410" t="s">
        <v>12953</v>
      </c>
      <c r="CU47" s="410" t="s">
        <v>12954</v>
      </c>
      <c r="CV47" s="410" t="s">
        <v>12955</v>
      </c>
      <c r="CW47" s="410"/>
      <c r="CX47" s="410" t="s">
        <v>12956</v>
      </c>
      <c r="CY47" s="410"/>
      <c r="CZ47" s="410" t="s">
        <v>12957</v>
      </c>
      <c r="DA47" s="410" t="s">
        <v>12958</v>
      </c>
      <c r="DB47" s="410" t="s">
        <v>12959</v>
      </c>
      <c r="DC47" s="410" t="s">
        <v>12960</v>
      </c>
      <c r="DD47" s="410" t="s">
        <v>12961</v>
      </c>
      <c r="DE47" s="410" t="s">
        <v>12962</v>
      </c>
      <c r="DF47" s="410" t="s">
        <v>12963</v>
      </c>
      <c r="DG47" s="410" t="s">
        <v>12964</v>
      </c>
      <c r="DH47" s="410" t="s">
        <v>12965</v>
      </c>
      <c r="DI47" s="410" t="s">
        <v>12966</v>
      </c>
      <c r="DJ47" s="410" t="s">
        <v>12967</v>
      </c>
      <c r="DK47" s="410" t="s">
        <v>12968</v>
      </c>
      <c r="DL47" s="410" t="s">
        <v>12969</v>
      </c>
      <c r="DM47" s="410" t="s">
        <v>12970</v>
      </c>
      <c r="DN47" s="410" t="s">
        <v>12971</v>
      </c>
      <c r="DO47" s="410" t="s">
        <v>12972</v>
      </c>
      <c r="DP47" s="410" t="s">
        <v>12973</v>
      </c>
      <c r="DQ47" s="410" t="s">
        <v>12974</v>
      </c>
      <c r="DR47" s="410" t="s">
        <v>12975</v>
      </c>
      <c r="DS47" s="410" t="s">
        <v>12976</v>
      </c>
      <c r="DT47" s="410" t="s">
        <v>11477</v>
      </c>
      <c r="DU47" s="410" t="s">
        <v>12977</v>
      </c>
      <c r="DV47" s="410" t="s">
        <v>12978</v>
      </c>
      <c r="DW47" s="410" t="s">
        <v>12979</v>
      </c>
      <c r="EX47" s="432">
        <v>2010</v>
      </c>
      <c r="EY47" s="433">
        <v>156.5</v>
      </c>
      <c r="EZ47" s="433"/>
      <c r="FA47" s="433">
        <v>163</v>
      </c>
      <c r="FB47" s="433">
        <v>205.9</v>
      </c>
      <c r="FC47" s="433">
        <v>226.4</v>
      </c>
      <c r="FD47" s="432">
        <v>45</v>
      </c>
      <c r="FE47" s="434">
        <v>0.2</v>
      </c>
      <c r="FF47" s="434">
        <v>0.2</v>
      </c>
      <c r="FG47" s="434">
        <v>0.27999999999999903</v>
      </c>
      <c r="FH47" s="434">
        <v>0.52</v>
      </c>
      <c r="FI47" s="434">
        <v>0.52</v>
      </c>
      <c r="FJ47" s="432"/>
      <c r="FK47" s="432"/>
      <c r="FL47" s="435"/>
      <c r="FM47" s="435"/>
      <c r="FN47" s="435"/>
      <c r="FO47" s="435"/>
      <c r="FP47" s="435"/>
      <c r="FQ47" s="435"/>
      <c r="FR47" s="435"/>
      <c r="FS47" s="435"/>
      <c r="FT47" s="435"/>
    </row>
    <row r="48" spans="2:176">
      <c r="B48" s="412">
        <v>46020</v>
      </c>
      <c r="C48" s="413" t="s">
        <v>11117</v>
      </c>
      <c r="BA48" s="402" t="s">
        <v>16985</v>
      </c>
      <c r="BB48" s="402" t="s">
        <v>16986</v>
      </c>
      <c r="BS48" s="402" t="s">
        <v>16969</v>
      </c>
      <c r="BT48" s="402" t="s">
        <v>16987</v>
      </c>
      <c r="BU48" s="402" t="s">
        <v>15905</v>
      </c>
      <c r="CF48" s="409" t="s">
        <v>8170</v>
      </c>
      <c r="CG48" s="409" t="s">
        <v>285</v>
      </c>
      <c r="CI48" s="409" t="s">
        <v>12980</v>
      </c>
      <c r="CJ48" s="409" t="s">
        <v>12981</v>
      </c>
      <c r="CK48" s="409" t="s">
        <v>12982</v>
      </c>
      <c r="CL48" s="409" t="s">
        <v>12983</v>
      </c>
      <c r="CM48" s="409" t="s">
        <v>12984</v>
      </c>
      <c r="CN48" s="409" t="s">
        <v>12985</v>
      </c>
      <c r="CO48" s="409" t="s">
        <v>12986</v>
      </c>
      <c r="CP48" s="409" t="s">
        <v>12987</v>
      </c>
      <c r="CQ48" s="409" t="s">
        <v>12988</v>
      </c>
      <c r="CR48" s="409" t="s">
        <v>12989</v>
      </c>
      <c r="CS48" s="409" t="s">
        <v>12990</v>
      </c>
      <c r="CT48" s="409" t="s">
        <v>12991</v>
      </c>
      <c r="CU48" s="409" t="s">
        <v>12992</v>
      </c>
      <c r="CV48" s="409" t="s">
        <v>12993</v>
      </c>
      <c r="CX48" s="409" t="s">
        <v>12994</v>
      </c>
      <c r="CZ48" s="409" t="s">
        <v>12995</v>
      </c>
      <c r="DA48" s="409" t="s">
        <v>12996</v>
      </c>
      <c r="DB48" s="409" t="s">
        <v>12997</v>
      </c>
      <c r="DC48" s="409" t="s">
        <v>12998</v>
      </c>
      <c r="DD48" s="409" t="s">
        <v>12999</v>
      </c>
      <c r="DE48" s="409" t="s">
        <v>13000</v>
      </c>
      <c r="DF48" s="409" t="s">
        <v>13001</v>
      </c>
      <c r="DG48" s="409" t="s">
        <v>13002</v>
      </c>
      <c r="DH48" s="409" t="s">
        <v>13003</v>
      </c>
      <c r="DI48" s="409" t="s">
        <v>13004</v>
      </c>
      <c r="DJ48" s="409" t="s">
        <v>13005</v>
      </c>
      <c r="DK48" s="409" t="s">
        <v>13006</v>
      </c>
      <c r="DL48" s="409" t="s">
        <v>13007</v>
      </c>
      <c r="DM48" s="409" t="s">
        <v>13008</v>
      </c>
      <c r="DN48" s="409" t="s">
        <v>13009</v>
      </c>
      <c r="DO48" s="409" t="s">
        <v>13010</v>
      </c>
      <c r="DP48" s="409" t="s">
        <v>13011</v>
      </c>
      <c r="DQ48" s="409" t="s">
        <v>13012</v>
      </c>
      <c r="DR48" s="409" t="s">
        <v>13013</v>
      </c>
      <c r="DS48" s="409" t="s">
        <v>13014</v>
      </c>
      <c r="DT48" s="409" t="s">
        <v>11517</v>
      </c>
      <c r="DU48" s="409" t="s">
        <v>13015</v>
      </c>
      <c r="DV48" s="409" t="s">
        <v>13016</v>
      </c>
      <c r="DW48" s="409" t="s">
        <v>13017</v>
      </c>
      <c r="EX48" s="428">
        <v>2011</v>
      </c>
      <c r="EY48" s="429">
        <v>156.80000000000001</v>
      </c>
      <c r="EZ48" s="429"/>
      <c r="FA48" s="429">
        <v>158.9</v>
      </c>
      <c r="FB48" s="429">
        <v>197</v>
      </c>
      <c r="FC48" s="429">
        <v>238.4</v>
      </c>
      <c r="FD48" s="428">
        <v>46</v>
      </c>
      <c r="FE48" s="430">
        <v>0.2</v>
      </c>
      <c r="FF48" s="430">
        <v>0.2</v>
      </c>
      <c r="FG48" s="430">
        <v>0.26399999999999901</v>
      </c>
      <c r="FH48" s="430">
        <v>0.50900000000000001</v>
      </c>
      <c r="FI48" s="430">
        <v>0.50900000000000001</v>
      </c>
      <c r="FJ48" s="428"/>
      <c r="FK48" s="428"/>
      <c r="FL48" s="431"/>
      <c r="FM48" s="431"/>
      <c r="FN48" s="431"/>
      <c r="FO48" s="431"/>
      <c r="FP48" s="431"/>
      <c r="FQ48" s="431"/>
      <c r="FR48" s="431"/>
      <c r="FS48" s="431"/>
      <c r="FT48" s="431"/>
    </row>
    <row r="49" spans="2:176">
      <c r="B49" s="412">
        <v>46021</v>
      </c>
      <c r="C49" s="413" t="s">
        <v>11117</v>
      </c>
      <c r="BA49" s="402" t="s">
        <v>16988</v>
      </c>
      <c r="BB49" s="402" t="s">
        <v>16989</v>
      </c>
      <c r="BS49" s="402" t="s">
        <v>16990</v>
      </c>
      <c r="BT49" s="402" t="s">
        <v>16991</v>
      </c>
      <c r="BU49" s="402" t="s">
        <v>16992</v>
      </c>
      <c r="CF49" s="410" t="s">
        <v>8171</v>
      </c>
      <c r="CG49" s="410" t="s">
        <v>287</v>
      </c>
      <c r="CH49" s="410"/>
      <c r="CI49" s="410" t="s">
        <v>13018</v>
      </c>
      <c r="CJ49" s="410" t="s">
        <v>13019</v>
      </c>
      <c r="CK49" s="410" t="s">
        <v>13020</v>
      </c>
      <c r="CL49" s="410" t="s">
        <v>13021</v>
      </c>
      <c r="CM49" s="410" t="s">
        <v>13022</v>
      </c>
      <c r="CN49" s="410" t="s">
        <v>13023</v>
      </c>
      <c r="CO49" s="410" t="s">
        <v>13024</v>
      </c>
      <c r="CP49" s="410" t="s">
        <v>13025</v>
      </c>
      <c r="CQ49" s="410" t="s">
        <v>13026</v>
      </c>
      <c r="CR49" s="410" t="s">
        <v>13027</v>
      </c>
      <c r="CS49" s="410" t="s">
        <v>13028</v>
      </c>
      <c r="CT49" s="410" t="s">
        <v>13029</v>
      </c>
      <c r="CU49" s="410" t="s">
        <v>13030</v>
      </c>
      <c r="CV49" s="410" t="s">
        <v>13031</v>
      </c>
      <c r="CW49" s="410"/>
      <c r="CX49" s="410" t="s">
        <v>13032</v>
      </c>
      <c r="CY49" s="410"/>
      <c r="CZ49" s="410" t="s">
        <v>13033</v>
      </c>
      <c r="DA49" s="410" t="s">
        <v>13034</v>
      </c>
      <c r="DB49" s="410" t="s">
        <v>13035</v>
      </c>
      <c r="DC49" s="410" t="s">
        <v>13036</v>
      </c>
      <c r="DD49" s="410" t="s">
        <v>13037</v>
      </c>
      <c r="DE49" s="410" t="s">
        <v>13038</v>
      </c>
      <c r="DF49" s="410" t="s">
        <v>13039</v>
      </c>
      <c r="DG49" s="410" t="s">
        <v>13040</v>
      </c>
      <c r="DH49" s="410" t="s">
        <v>13041</v>
      </c>
      <c r="DI49" s="410" t="s">
        <v>13042</v>
      </c>
      <c r="DJ49" s="410" t="s">
        <v>13043</v>
      </c>
      <c r="DK49" s="410" t="s">
        <v>13044</v>
      </c>
      <c r="DL49" s="410" t="s">
        <v>13045</v>
      </c>
      <c r="DM49" s="410" t="s">
        <v>13046</v>
      </c>
      <c r="DN49" s="410" t="s">
        <v>13047</v>
      </c>
      <c r="DO49" s="410" t="s">
        <v>13048</v>
      </c>
      <c r="DP49" s="410" t="s">
        <v>13049</v>
      </c>
      <c r="DQ49" s="410" t="s">
        <v>13050</v>
      </c>
      <c r="DR49" s="410" t="s">
        <v>13051</v>
      </c>
      <c r="DS49" s="410" t="s">
        <v>13052</v>
      </c>
      <c r="DT49" s="410" t="s">
        <v>13053</v>
      </c>
      <c r="DU49" s="410" t="s">
        <v>13054</v>
      </c>
      <c r="DV49" s="410" t="s">
        <v>13055</v>
      </c>
      <c r="DW49" s="410" t="s">
        <v>13056</v>
      </c>
      <c r="EX49" s="432">
        <v>2012</v>
      </c>
      <c r="EY49" s="433">
        <v>157.6</v>
      </c>
      <c r="EZ49" s="433"/>
      <c r="FA49" s="433">
        <v>155.6</v>
      </c>
      <c r="FB49" s="433">
        <v>193.9</v>
      </c>
      <c r="FC49" s="433">
        <v>223.3</v>
      </c>
      <c r="FD49" s="432">
        <v>47</v>
      </c>
      <c r="FE49" s="434">
        <v>0.2</v>
      </c>
      <c r="FF49" s="434">
        <v>0.2</v>
      </c>
      <c r="FG49" s="434">
        <v>0.247999999999999</v>
      </c>
      <c r="FH49" s="434">
        <v>0.499</v>
      </c>
      <c r="FI49" s="434">
        <v>0.499</v>
      </c>
      <c r="FJ49" s="432"/>
      <c r="FK49" s="432"/>
      <c r="FL49" s="435"/>
      <c r="FM49" s="435"/>
      <c r="FN49" s="435"/>
      <c r="FO49" s="435"/>
      <c r="FP49" s="435"/>
      <c r="FQ49" s="435"/>
      <c r="FR49" s="435"/>
      <c r="FS49" s="435"/>
      <c r="FT49" s="435"/>
    </row>
    <row r="50" spans="2:176">
      <c r="B50" s="412">
        <v>46022</v>
      </c>
      <c r="C50" s="413" t="s">
        <v>11117</v>
      </c>
      <c r="BA50" s="402" t="s">
        <v>16993</v>
      </c>
      <c r="BB50" s="402" t="s">
        <v>16863</v>
      </c>
      <c r="BS50" s="402" t="s">
        <v>16972</v>
      </c>
      <c r="BT50" s="402" t="s">
        <v>15930</v>
      </c>
      <c r="BU50" s="402" t="s">
        <v>16994</v>
      </c>
      <c r="CF50" s="409" t="s">
        <v>8172</v>
      </c>
      <c r="CI50" s="409" t="s">
        <v>13057</v>
      </c>
      <c r="CJ50" s="409" t="s">
        <v>13058</v>
      </c>
      <c r="CK50" s="409" t="s">
        <v>13059</v>
      </c>
      <c r="CL50" s="409" t="s">
        <v>13060</v>
      </c>
      <c r="CM50" s="409" t="s">
        <v>13061</v>
      </c>
      <c r="CN50" s="409" t="s">
        <v>13062</v>
      </c>
      <c r="CO50" s="409" t="s">
        <v>13063</v>
      </c>
      <c r="CP50" s="409" t="s">
        <v>13064</v>
      </c>
      <c r="CQ50" s="409" t="s">
        <v>13065</v>
      </c>
      <c r="CR50" s="409" t="s">
        <v>13066</v>
      </c>
      <c r="CS50" s="409" t="s">
        <v>13067</v>
      </c>
      <c r="CT50" s="409" t="s">
        <v>13068</v>
      </c>
      <c r="CU50" s="409" t="s">
        <v>13069</v>
      </c>
      <c r="CV50" s="409" t="s">
        <v>13070</v>
      </c>
      <c r="CX50" s="409" t="s">
        <v>13071</v>
      </c>
      <c r="CZ50" s="409" t="s">
        <v>13072</v>
      </c>
      <c r="DA50" s="409" t="s">
        <v>13073</v>
      </c>
      <c r="DB50" s="409" t="s">
        <v>13074</v>
      </c>
      <c r="DC50" s="409" t="s">
        <v>13075</v>
      </c>
      <c r="DD50" s="409" t="s">
        <v>13076</v>
      </c>
      <c r="DE50" s="409" t="s">
        <v>13077</v>
      </c>
      <c r="DF50" s="409" t="s">
        <v>13078</v>
      </c>
      <c r="DG50" s="409" t="s">
        <v>13079</v>
      </c>
      <c r="DH50" s="409" t="s">
        <v>13080</v>
      </c>
      <c r="DI50" s="409" t="s">
        <v>13081</v>
      </c>
      <c r="DJ50" s="409" t="s">
        <v>13082</v>
      </c>
      <c r="DK50" s="409" t="s">
        <v>13083</v>
      </c>
      <c r="DL50" s="409" t="s">
        <v>13084</v>
      </c>
      <c r="DM50" s="409" t="s">
        <v>13085</v>
      </c>
      <c r="DN50" s="409" t="s">
        <v>13086</v>
      </c>
      <c r="DO50" s="409" t="s">
        <v>13087</v>
      </c>
      <c r="DP50" s="409" t="s">
        <v>13088</v>
      </c>
      <c r="DQ50" s="409" t="s">
        <v>13089</v>
      </c>
      <c r="DR50" s="409" t="s">
        <v>13090</v>
      </c>
      <c r="DS50" s="409" t="s">
        <v>13091</v>
      </c>
      <c r="DT50" s="409" t="s">
        <v>13092</v>
      </c>
      <c r="DU50" s="409" t="s">
        <v>13093</v>
      </c>
      <c r="DV50" s="409" t="s">
        <v>13094</v>
      </c>
      <c r="DW50" s="409" t="s">
        <v>13095</v>
      </c>
      <c r="EX50" s="428">
        <v>2013</v>
      </c>
      <c r="EY50" s="429">
        <v>159.9</v>
      </c>
      <c r="EZ50" s="429"/>
      <c r="FA50" s="429">
        <v>164.3</v>
      </c>
      <c r="FB50" s="429">
        <v>203.8</v>
      </c>
      <c r="FC50" s="429">
        <v>258.5</v>
      </c>
      <c r="FD50" s="428">
        <v>48</v>
      </c>
      <c r="FE50" s="430">
        <v>0.2</v>
      </c>
      <c r="FF50" s="430">
        <v>0.2</v>
      </c>
      <c r="FG50" s="430">
        <v>0.23199999999999901</v>
      </c>
      <c r="FH50" s="430">
        <v>0.48799999999999999</v>
      </c>
      <c r="FI50" s="430">
        <v>0.48799999999999999</v>
      </c>
      <c r="FJ50" s="428"/>
      <c r="FK50" s="428"/>
      <c r="FL50" s="431"/>
      <c r="FM50" s="431"/>
      <c r="FN50" s="431"/>
      <c r="FO50" s="431"/>
      <c r="FP50" s="431"/>
      <c r="FQ50" s="431"/>
      <c r="FR50" s="431"/>
      <c r="FS50" s="431"/>
      <c r="FT50" s="431"/>
    </row>
    <row r="51" spans="2:176">
      <c r="B51" s="407">
        <v>46023</v>
      </c>
      <c r="C51" s="402" t="s">
        <v>11097</v>
      </c>
      <c r="BA51" s="402" t="s">
        <v>16995</v>
      </c>
      <c r="BB51" s="402" t="s">
        <v>16720</v>
      </c>
      <c r="BS51" s="402" t="s">
        <v>16975</v>
      </c>
      <c r="BT51" s="402" t="s">
        <v>15931</v>
      </c>
      <c r="BU51" s="402" t="s">
        <v>16996</v>
      </c>
      <c r="CF51" s="410" t="s">
        <v>8173</v>
      </c>
      <c r="CG51" s="410"/>
      <c r="CH51" s="410"/>
      <c r="CI51" s="410" t="s">
        <v>13096</v>
      </c>
      <c r="CJ51" s="410" t="s">
        <v>13097</v>
      </c>
      <c r="CK51" s="410" t="s">
        <v>13098</v>
      </c>
      <c r="CL51" s="410" t="s">
        <v>13099</v>
      </c>
      <c r="CM51" s="410" t="s">
        <v>13100</v>
      </c>
      <c r="CN51" s="410" t="s">
        <v>13101</v>
      </c>
      <c r="CO51" s="410" t="s">
        <v>13102</v>
      </c>
      <c r="CP51" s="410" t="s">
        <v>13103</v>
      </c>
      <c r="CQ51" s="410" t="s">
        <v>13104</v>
      </c>
      <c r="CR51" s="410" t="s">
        <v>13105</v>
      </c>
      <c r="CS51" s="410" t="s">
        <v>13106</v>
      </c>
      <c r="CT51" s="410" t="s">
        <v>13107</v>
      </c>
      <c r="CU51" s="410" t="s">
        <v>13108</v>
      </c>
      <c r="CV51" s="410" t="s">
        <v>13109</v>
      </c>
      <c r="CW51" s="410"/>
      <c r="CX51" s="410" t="s">
        <v>13110</v>
      </c>
      <c r="CY51" s="410"/>
      <c r="CZ51" s="410" t="s">
        <v>13111</v>
      </c>
      <c r="DA51" s="410" t="s">
        <v>13112</v>
      </c>
      <c r="DB51" s="410" t="s">
        <v>13113</v>
      </c>
      <c r="DC51" s="410" t="s">
        <v>13114</v>
      </c>
      <c r="DD51" s="410" t="s">
        <v>13115</v>
      </c>
      <c r="DE51" s="410" t="s">
        <v>13116</v>
      </c>
      <c r="DF51" s="410" t="s">
        <v>13117</v>
      </c>
      <c r="DG51" s="410" t="s">
        <v>13118</v>
      </c>
      <c r="DH51" s="410" t="s">
        <v>13119</v>
      </c>
      <c r="DI51" s="410" t="s">
        <v>13120</v>
      </c>
      <c r="DJ51" s="410" t="s">
        <v>13121</v>
      </c>
      <c r="DK51" s="410" t="s">
        <v>13122</v>
      </c>
      <c r="DL51" s="410" t="s">
        <v>13123</v>
      </c>
      <c r="DM51" s="410" t="s">
        <v>13124</v>
      </c>
      <c r="DN51" s="410" t="s">
        <v>13125</v>
      </c>
      <c r="DO51" s="410" t="s">
        <v>13126</v>
      </c>
      <c r="DP51" s="410" t="s">
        <v>13127</v>
      </c>
      <c r="DQ51" s="410" t="s">
        <v>13128</v>
      </c>
      <c r="DR51" s="410" t="s">
        <v>13129</v>
      </c>
      <c r="DS51" s="410" t="s">
        <v>13130</v>
      </c>
      <c r="DT51" s="410" t="s">
        <v>13131</v>
      </c>
      <c r="DU51" s="410" t="s">
        <v>13132</v>
      </c>
      <c r="DV51" s="410" t="s">
        <v>13133</v>
      </c>
      <c r="DW51" s="410" t="s">
        <v>13134</v>
      </c>
      <c r="EX51" s="432">
        <v>2014</v>
      </c>
      <c r="EY51" s="433">
        <v>163</v>
      </c>
      <c r="EZ51" s="433"/>
      <c r="FA51" s="433">
        <v>176.4</v>
      </c>
      <c r="FB51" s="433">
        <v>228</v>
      </c>
      <c r="FC51" s="433">
        <v>276.2</v>
      </c>
      <c r="FD51" s="432">
        <v>49</v>
      </c>
      <c r="FE51" s="434">
        <v>0.2</v>
      </c>
      <c r="FF51" s="434">
        <v>0.2</v>
      </c>
      <c r="FG51" s="434">
        <v>0.215999999999999</v>
      </c>
      <c r="FH51" s="434">
        <v>0.47699999999999998</v>
      </c>
      <c r="FI51" s="434">
        <v>0.47699999999999998</v>
      </c>
      <c r="FJ51" s="432"/>
      <c r="FK51" s="432"/>
      <c r="FL51" s="435"/>
      <c r="FM51" s="435"/>
      <c r="FN51" s="435"/>
      <c r="FO51" s="435"/>
      <c r="FP51" s="435"/>
      <c r="FQ51" s="435"/>
      <c r="FR51" s="435"/>
      <c r="FS51" s="435"/>
      <c r="FT51" s="435"/>
    </row>
    <row r="52" spans="2:176">
      <c r="B52" s="407">
        <v>46024</v>
      </c>
      <c r="C52" s="402" t="s">
        <v>11098</v>
      </c>
      <c r="BA52" s="402" t="s">
        <v>16997</v>
      </c>
      <c r="BB52" s="402" t="s">
        <v>16881</v>
      </c>
      <c r="BS52" s="402" t="s">
        <v>16979</v>
      </c>
      <c r="BT52" s="402" t="s">
        <v>15932</v>
      </c>
      <c r="BU52" s="402" t="s">
        <v>16998</v>
      </c>
      <c r="CF52" s="409" t="s">
        <v>8174</v>
      </c>
      <c r="CI52" s="409" t="s">
        <v>13135</v>
      </c>
      <c r="CJ52" s="409" t="s">
        <v>13136</v>
      </c>
      <c r="CK52" s="409" t="s">
        <v>12892</v>
      </c>
      <c r="CL52" s="409" t="s">
        <v>13137</v>
      </c>
      <c r="CM52" s="409" t="s">
        <v>13138</v>
      </c>
      <c r="CN52" s="409" t="s">
        <v>13139</v>
      </c>
      <c r="CO52" s="409" t="s">
        <v>13140</v>
      </c>
      <c r="CP52" s="409" t="s">
        <v>13141</v>
      </c>
      <c r="CQ52" s="409" t="s">
        <v>13142</v>
      </c>
      <c r="CR52" s="409" t="s">
        <v>13143</v>
      </c>
      <c r="CS52" s="409" t="s">
        <v>13144</v>
      </c>
      <c r="CT52" s="409" t="s">
        <v>13145</v>
      </c>
      <c r="CU52" s="409" t="s">
        <v>13146</v>
      </c>
      <c r="CV52" s="409" t="s">
        <v>13147</v>
      </c>
      <c r="CX52" s="409" t="s">
        <v>13148</v>
      </c>
      <c r="CZ52" s="409" t="s">
        <v>13149</v>
      </c>
      <c r="DA52" s="409" t="s">
        <v>13150</v>
      </c>
      <c r="DB52" s="409" t="s">
        <v>13151</v>
      </c>
      <c r="DC52" s="409" t="s">
        <v>13152</v>
      </c>
      <c r="DD52" s="409" t="s">
        <v>13153</v>
      </c>
      <c r="DE52" s="409" t="s">
        <v>13154</v>
      </c>
      <c r="DF52" s="409" t="s">
        <v>13155</v>
      </c>
      <c r="DG52" s="409" t="s">
        <v>13156</v>
      </c>
      <c r="DH52" s="409" t="s">
        <v>13157</v>
      </c>
      <c r="DI52" s="409" t="s">
        <v>13158</v>
      </c>
      <c r="DJ52" s="409" t="s">
        <v>13159</v>
      </c>
      <c r="DK52" s="409" t="s">
        <v>13160</v>
      </c>
      <c r="DL52" s="409" t="s">
        <v>13161</v>
      </c>
      <c r="DM52" s="409" t="s">
        <v>13162</v>
      </c>
      <c r="DN52" s="409" t="s">
        <v>13163</v>
      </c>
      <c r="DO52" s="409" t="s">
        <v>13164</v>
      </c>
      <c r="DP52" s="409" t="s">
        <v>13165</v>
      </c>
      <c r="DQ52" s="409" t="s">
        <v>13166</v>
      </c>
      <c r="DR52" s="409" t="s">
        <v>13167</v>
      </c>
      <c r="DS52" s="409" t="s">
        <v>13168</v>
      </c>
      <c r="DT52" s="409" t="s">
        <v>13169</v>
      </c>
      <c r="DU52" s="409" t="s">
        <v>13170</v>
      </c>
      <c r="DV52" s="409" t="s">
        <v>13171</v>
      </c>
      <c r="DW52" s="409" t="s">
        <v>13172</v>
      </c>
      <c r="EX52" s="428">
        <v>2015</v>
      </c>
      <c r="EY52" s="429">
        <v>165.4</v>
      </c>
      <c r="EZ52" s="429"/>
      <c r="FA52" s="429">
        <v>197.3</v>
      </c>
      <c r="FB52" s="429">
        <v>240.2</v>
      </c>
      <c r="FC52" s="429">
        <v>262.2</v>
      </c>
      <c r="FD52" s="428">
        <v>50</v>
      </c>
      <c r="FE52" s="430">
        <v>0.2</v>
      </c>
      <c r="FF52" s="430">
        <v>0.2</v>
      </c>
      <c r="FG52" s="430">
        <v>0.19999999999999901</v>
      </c>
      <c r="FH52" s="430">
        <v>0.46700000000000003</v>
      </c>
      <c r="FI52" s="430">
        <v>0.46700000000000003</v>
      </c>
      <c r="FJ52" s="428"/>
      <c r="FK52" s="428"/>
      <c r="FL52" s="431"/>
      <c r="FM52" s="431"/>
      <c r="FN52" s="431"/>
      <c r="FO52" s="431"/>
      <c r="FP52" s="431"/>
      <c r="FQ52" s="431"/>
      <c r="FR52" s="431"/>
      <c r="FS52" s="431"/>
      <c r="FT52" s="431"/>
    </row>
    <row r="53" spans="2:176">
      <c r="B53" s="407">
        <v>46025</v>
      </c>
      <c r="C53" s="402" t="s">
        <v>11098</v>
      </c>
      <c r="BA53" s="402" t="s">
        <v>16999</v>
      </c>
      <c r="BB53" s="402" t="s">
        <v>16758</v>
      </c>
      <c r="BS53" s="402" t="s">
        <v>17000</v>
      </c>
      <c r="BT53" s="402" t="s">
        <v>15934</v>
      </c>
      <c r="BU53" s="402" t="s">
        <v>17001</v>
      </c>
      <c r="CF53" s="410" t="s">
        <v>8175</v>
      </c>
      <c r="CG53" s="410"/>
      <c r="CH53" s="410"/>
      <c r="CI53" s="410" t="s">
        <v>13173</v>
      </c>
      <c r="CJ53" s="410" t="s">
        <v>13174</v>
      </c>
      <c r="CK53" s="410" t="s">
        <v>12933</v>
      </c>
      <c r="CL53" s="410" t="s">
        <v>13175</v>
      </c>
      <c r="CM53" s="410" t="s">
        <v>13176</v>
      </c>
      <c r="CN53" s="410" t="s">
        <v>13177</v>
      </c>
      <c r="CO53" s="410" t="s">
        <v>13178</v>
      </c>
      <c r="CP53" s="410" t="s">
        <v>13179</v>
      </c>
      <c r="CQ53" s="410" t="s">
        <v>13180</v>
      </c>
      <c r="CR53" s="410" t="s">
        <v>13181</v>
      </c>
      <c r="CS53" s="410" t="s">
        <v>13182</v>
      </c>
      <c r="CT53" s="410" t="s">
        <v>13183</v>
      </c>
      <c r="CU53" s="410" t="s">
        <v>13184</v>
      </c>
      <c r="CV53" s="410" t="s">
        <v>13185</v>
      </c>
      <c r="CW53" s="410"/>
      <c r="CX53" s="410" t="s">
        <v>13186</v>
      </c>
      <c r="CY53" s="410"/>
      <c r="CZ53" s="410" t="s">
        <v>13187</v>
      </c>
      <c r="DA53" s="410" t="s">
        <v>13188</v>
      </c>
      <c r="DB53" s="410" t="s">
        <v>13189</v>
      </c>
      <c r="DC53" s="410" t="s">
        <v>13190</v>
      </c>
      <c r="DD53" s="410" t="s">
        <v>13191</v>
      </c>
      <c r="DE53" s="410" t="s">
        <v>13192</v>
      </c>
      <c r="DF53" s="410" t="s">
        <v>13193</v>
      </c>
      <c r="DG53" s="410" t="s">
        <v>13194</v>
      </c>
      <c r="DH53" s="410" t="s">
        <v>13195</v>
      </c>
      <c r="DI53" s="410" t="s">
        <v>13196</v>
      </c>
      <c r="DJ53" s="410" t="s">
        <v>13197</v>
      </c>
      <c r="DK53" s="410" t="s">
        <v>13198</v>
      </c>
      <c r="DL53" s="410" t="s">
        <v>13199</v>
      </c>
      <c r="DM53" s="410" t="s">
        <v>13200</v>
      </c>
      <c r="DN53" s="410" t="s">
        <v>13201</v>
      </c>
      <c r="DO53" s="410" t="s">
        <v>13202</v>
      </c>
      <c r="DP53" s="410" t="s">
        <v>13203</v>
      </c>
      <c r="DQ53" s="410" t="s">
        <v>13204</v>
      </c>
      <c r="DR53" s="410" t="s">
        <v>13205</v>
      </c>
      <c r="DS53" s="410" t="s">
        <v>13206</v>
      </c>
      <c r="DT53" s="410" t="s">
        <v>13207</v>
      </c>
      <c r="DU53" s="410" t="s">
        <v>13208</v>
      </c>
      <c r="DV53" s="410" t="s">
        <v>13209</v>
      </c>
      <c r="DW53" s="410" t="s">
        <v>13210</v>
      </c>
      <c r="EX53" s="432">
        <v>2016</v>
      </c>
      <c r="EY53" s="433">
        <v>165.9</v>
      </c>
      <c r="EZ53" s="433"/>
      <c r="FA53" s="433">
        <v>204.1</v>
      </c>
      <c r="FB53" s="433">
        <v>254.2</v>
      </c>
      <c r="FC53" s="433">
        <v>308.3</v>
      </c>
      <c r="FD53" s="432">
        <v>51</v>
      </c>
      <c r="FE53" s="434">
        <v>0.2</v>
      </c>
      <c r="FF53" s="434">
        <v>0.2</v>
      </c>
      <c r="FG53" s="434">
        <v>0.19999999999999901</v>
      </c>
      <c r="FH53" s="434">
        <v>0.45600000000000002</v>
      </c>
      <c r="FI53" s="434">
        <v>0.45600000000000002</v>
      </c>
      <c r="FJ53" s="432"/>
      <c r="FK53" s="432"/>
      <c r="FL53" s="435"/>
      <c r="FM53" s="435"/>
      <c r="FN53" s="435"/>
      <c r="FO53" s="435"/>
      <c r="FP53" s="435"/>
      <c r="FQ53" s="435"/>
      <c r="FR53" s="435"/>
      <c r="FS53" s="435"/>
      <c r="FT53" s="435"/>
    </row>
    <row r="54" spans="2:176">
      <c r="B54" s="407">
        <v>46034</v>
      </c>
      <c r="C54" s="402" t="s">
        <v>11099</v>
      </c>
      <c r="BA54" s="402" t="s">
        <v>17002</v>
      </c>
      <c r="BB54" s="402" t="s">
        <v>16789</v>
      </c>
      <c r="BS54" s="402" t="s">
        <v>16982</v>
      </c>
      <c r="BT54" s="402" t="s">
        <v>15935</v>
      </c>
      <c r="BU54" s="402" t="s">
        <v>17003</v>
      </c>
      <c r="CF54" s="409" t="s">
        <v>8176</v>
      </c>
      <c r="CI54" s="409" t="s">
        <v>13211</v>
      </c>
      <c r="CJ54" s="409" t="s">
        <v>13212</v>
      </c>
      <c r="CK54" s="409" t="s">
        <v>13213</v>
      </c>
      <c r="CL54" s="409" t="s">
        <v>13214</v>
      </c>
      <c r="CM54" s="409" t="s">
        <v>13215</v>
      </c>
      <c r="CN54" s="409" t="s">
        <v>13216</v>
      </c>
      <c r="CO54" s="409" t="s">
        <v>13217</v>
      </c>
      <c r="CP54" s="409" t="s">
        <v>13218</v>
      </c>
      <c r="CQ54" s="409" t="s">
        <v>13219</v>
      </c>
      <c r="CR54" s="409" t="s">
        <v>13220</v>
      </c>
      <c r="CS54" s="409" t="s">
        <v>13221</v>
      </c>
      <c r="CT54" s="409" t="s">
        <v>13222</v>
      </c>
      <c r="CU54" s="409" t="s">
        <v>13223</v>
      </c>
      <c r="CV54" s="409" t="s">
        <v>13224</v>
      </c>
      <c r="CX54" s="409" t="s">
        <v>13225</v>
      </c>
      <c r="CZ54" s="409" t="s">
        <v>13226</v>
      </c>
      <c r="DA54" s="409" t="s">
        <v>13227</v>
      </c>
      <c r="DB54" s="409" t="s">
        <v>13228</v>
      </c>
      <c r="DC54" s="409" t="s">
        <v>13229</v>
      </c>
      <c r="DD54" s="409" t="s">
        <v>13230</v>
      </c>
      <c r="DE54" s="409" t="s">
        <v>13231</v>
      </c>
      <c r="DF54" s="409" t="s">
        <v>13232</v>
      </c>
      <c r="DG54" s="409" t="s">
        <v>13233</v>
      </c>
      <c r="DH54" s="409" t="s">
        <v>13234</v>
      </c>
      <c r="DI54" s="409" t="s">
        <v>13235</v>
      </c>
      <c r="DJ54" s="409" t="s">
        <v>13236</v>
      </c>
      <c r="DK54" s="409" t="s">
        <v>13237</v>
      </c>
      <c r="DL54" s="409" t="s">
        <v>13238</v>
      </c>
      <c r="DM54" s="409" t="s">
        <v>13239</v>
      </c>
      <c r="DN54" s="409" t="s">
        <v>13240</v>
      </c>
      <c r="DO54" s="409" t="s">
        <v>13241</v>
      </c>
      <c r="DP54" s="409" t="s">
        <v>13242</v>
      </c>
      <c r="DQ54" s="409" t="s">
        <v>13243</v>
      </c>
      <c r="DS54" s="409" t="s">
        <v>13244</v>
      </c>
      <c r="DT54" s="409" t="s">
        <v>13245</v>
      </c>
      <c r="DU54" s="409" t="s">
        <v>13246</v>
      </c>
      <c r="DV54" s="409" t="s">
        <v>13247</v>
      </c>
      <c r="DW54" s="409" t="s">
        <v>13248</v>
      </c>
      <c r="EX54" s="428">
        <v>2017</v>
      </c>
      <c r="EY54" s="429">
        <v>166.7</v>
      </c>
      <c r="EZ54" s="429"/>
      <c r="FA54" s="429">
        <v>214.6</v>
      </c>
      <c r="FB54" s="429">
        <v>265.5</v>
      </c>
      <c r="FC54" s="429">
        <v>350.4</v>
      </c>
      <c r="FD54" s="428">
        <v>52</v>
      </c>
      <c r="FE54" s="430">
        <v>0.2</v>
      </c>
      <c r="FF54" s="430">
        <v>0.2</v>
      </c>
      <c r="FG54" s="430">
        <v>0.19999999999999901</v>
      </c>
      <c r="FH54" s="430">
        <v>0.44500000000000001</v>
      </c>
      <c r="FI54" s="430">
        <v>0.44500000000000001</v>
      </c>
      <c r="FJ54" s="428"/>
      <c r="FK54" s="428"/>
      <c r="FL54" s="431"/>
      <c r="FM54" s="431"/>
      <c r="FN54" s="431"/>
      <c r="FO54" s="431"/>
      <c r="FP54" s="431"/>
      <c r="FQ54" s="431"/>
      <c r="FR54" s="431"/>
      <c r="FS54" s="431"/>
      <c r="FT54" s="431"/>
    </row>
    <row r="55" spans="2:176">
      <c r="B55" s="407">
        <v>46064</v>
      </c>
      <c r="C55" s="402" t="s">
        <v>11100</v>
      </c>
      <c r="BA55" s="402" t="s">
        <v>17004</v>
      </c>
      <c r="BB55" s="402" t="s">
        <v>16812</v>
      </c>
      <c r="BS55" s="402" t="s">
        <v>16985</v>
      </c>
      <c r="BT55" s="402" t="s">
        <v>15936</v>
      </c>
      <c r="BU55" s="402" t="s">
        <v>17005</v>
      </c>
      <c r="CF55" s="410" t="s">
        <v>8177</v>
      </c>
      <c r="CG55" s="410"/>
      <c r="CH55" s="410"/>
      <c r="CI55" s="410" t="s">
        <v>13249</v>
      </c>
      <c r="CJ55" s="410" t="s">
        <v>13250</v>
      </c>
      <c r="CK55" s="410" t="s">
        <v>13251</v>
      </c>
      <c r="CL55" s="410" t="s">
        <v>13252</v>
      </c>
      <c r="CM55" s="410" t="s">
        <v>13253</v>
      </c>
      <c r="CN55" s="410" t="s">
        <v>13254</v>
      </c>
      <c r="CO55" s="410" t="s">
        <v>13255</v>
      </c>
      <c r="CP55" s="410" t="s">
        <v>13256</v>
      </c>
      <c r="CQ55" s="410" t="s">
        <v>13257</v>
      </c>
      <c r="CR55" s="410" t="s">
        <v>13258</v>
      </c>
      <c r="CS55" s="410" t="s">
        <v>13259</v>
      </c>
      <c r="CT55" s="410" t="s">
        <v>13260</v>
      </c>
      <c r="CU55" s="410" t="s">
        <v>13261</v>
      </c>
      <c r="CV55" s="410" t="s">
        <v>13262</v>
      </c>
      <c r="CW55" s="410"/>
      <c r="CX55" s="410" t="s">
        <v>13263</v>
      </c>
      <c r="CY55" s="410"/>
      <c r="CZ55" s="410" t="s">
        <v>13264</v>
      </c>
      <c r="DA55" s="410" t="s">
        <v>13265</v>
      </c>
      <c r="DB55" s="410" t="s">
        <v>13266</v>
      </c>
      <c r="DC55" s="410" t="s">
        <v>13267</v>
      </c>
      <c r="DD55" s="410" t="s">
        <v>13268</v>
      </c>
      <c r="DE55" s="410" t="s">
        <v>13269</v>
      </c>
      <c r="DF55" s="410" t="s">
        <v>13270</v>
      </c>
      <c r="DG55" s="410" t="s">
        <v>13271</v>
      </c>
      <c r="DH55" s="410" t="s">
        <v>13272</v>
      </c>
      <c r="DI55" s="410" t="s">
        <v>13273</v>
      </c>
      <c r="DJ55" s="410" t="s">
        <v>13274</v>
      </c>
      <c r="DK55" s="410" t="s">
        <v>13275</v>
      </c>
      <c r="DL55" s="410" t="s">
        <v>13276</v>
      </c>
      <c r="DM55" s="410" t="s">
        <v>13277</v>
      </c>
      <c r="DN55" s="410" t="s">
        <v>13278</v>
      </c>
      <c r="DO55" s="410" t="s">
        <v>13279</v>
      </c>
      <c r="DP55" s="410" t="s">
        <v>13280</v>
      </c>
      <c r="DQ55" s="410" t="s">
        <v>13281</v>
      </c>
      <c r="DR55" s="410"/>
      <c r="DS55" s="410" t="s">
        <v>13282</v>
      </c>
      <c r="DT55" s="410" t="s">
        <v>13283</v>
      </c>
      <c r="DU55" s="410" t="s">
        <v>13284</v>
      </c>
      <c r="DV55" s="410" t="s">
        <v>13285</v>
      </c>
      <c r="DW55" s="410" t="s">
        <v>13286</v>
      </c>
      <c r="EX55" s="432">
        <v>2018</v>
      </c>
      <c r="EY55" s="433">
        <v>168.5</v>
      </c>
      <c r="EZ55" s="433"/>
      <c r="FA55" s="433">
        <v>214.1</v>
      </c>
      <c r="FB55" s="433">
        <v>263.10000000000002</v>
      </c>
      <c r="FC55" s="433">
        <v>304.2</v>
      </c>
      <c r="FD55" s="432">
        <v>53</v>
      </c>
      <c r="FE55" s="434">
        <v>0.2</v>
      </c>
      <c r="FF55" s="434">
        <v>0.2</v>
      </c>
      <c r="FG55" s="434">
        <v>0.19999999999999901</v>
      </c>
      <c r="FH55" s="434">
        <v>0.435</v>
      </c>
      <c r="FI55" s="434">
        <v>0.435</v>
      </c>
      <c r="FJ55" s="432"/>
      <c r="FK55" s="432"/>
      <c r="FL55" s="435"/>
      <c r="FM55" s="435"/>
      <c r="FN55" s="435"/>
      <c r="FO55" s="435"/>
      <c r="FP55" s="435"/>
      <c r="FQ55" s="435"/>
      <c r="FR55" s="435"/>
      <c r="FS55" s="435"/>
      <c r="FT55" s="435"/>
    </row>
    <row r="56" spans="2:176">
      <c r="B56" s="407">
        <v>46076</v>
      </c>
      <c r="C56" s="402" t="s">
        <v>11102</v>
      </c>
      <c r="BA56" s="402" t="s">
        <v>17006</v>
      </c>
      <c r="BB56" s="402" t="s">
        <v>16831</v>
      </c>
      <c r="BS56" s="402" t="s">
        <v>16988</v>
      </c>
      <c r="BT56" s="402" t="s">
        <v>15938</v>
      </c>
      <c r="BU56" s="402" t="s">
        <v>17007</v>
      </c>
      <c r="CF56" s="409" t="s">
        <v>8178</v>
      </c>
      <c r="CI56" s="409" t="s">
        <v>13287</v>
      </c>
      <c r="CJ56" s="409" t="s">
        <v>13288</v>
      </c>
      <c r="CK56" s="409" t="s">
        <v>13289</v>
      </c>
      <c r="CL56" s="409" t="s">
        <v>13290</v>
      </c>
      <c r="CM56" s="409" t="s">
        <v>13291</v>
      </c>
      <c r="CN56" s="409" t="s">
        <v>13292</v>
      </c>
      <c r="CO56" s="409" t="s">
        <v>13293</v>
      </c>
      <c r="CP56" s="409" t="s">
        <v>13294</v>
      </c>
      <c r="CQ56" s="409" t="s">
        <v>13295</v>
      </c>
      <c r="CR56" s="409" t="s">
        <v>13296</v>
      </c>
      <c r="CS56" s="409" t="s">
        <v>13297</v>
      </c>
      <c r="CT56" s="409" t="s">
        <v>12962</v>
      </c>
      <c r="CU56" s="409" t="s">
        <v>13298</v>
      </c>
      <c r="CV56" s="409" t="s">
        <v>13299</v>
      </c>
      <c r="CZ56" s="409" t="s">
        <v>13154</v>
      </c>
      <c r="DA56" s="409" t="s">
        <v>13300</v>
      </c>
      <c r="DB56" s="409" t="s">
        <v>13301</v>
      </c>
      <c r="DC56" s="409" t="s">
        <v>13302</v>
      </c>
      <c r="DD56" s="409" t="s">
        <v>13303</v>
      </c>
      <c r="DE56" s="409" t="s">
        <v>13304</v>
      </c>
      <c r="DF56" s="409" t="s">
        <v>13305</v>
      </c>
      <c r="DG56" s="409" t="s">
        <v>13306</v>
      </c>
      <c r="DH56" s="409" t="s">
        <v>13307</v>
      </c>
      <c r="DI56" s="409" t="s">
        <v>13308</v>
      </c>
      <c r="DJ56" s="409" t="s">
        <v>13309</v>
      </c>
      <c r="DK56" s="409" t="s">
        <v>13310</v>
      </c>
      <c r="DL56" s="409" t="s">
        <v>13311</v>
      </c>
      <c r="DM56" s="409" t="s">
        <v>13312</v>
      </c>
      <c r="DN56" s="409" t="s">
        <v>13313</v>
      </c>
      <c r="DO56" s="409" t="s">
        <v>13314</v>
      </c>
      <c r="DP56" s="409" t="s">
        <v>13315</v>
      </c>
      <c r="DQ56" s="409" t="s">
        <v>13316</v>
      </c>
      <c r="DS56" s="409" t="s">
        <v>13317</v>
      </c>
      <c r="DT56" s="409" t="s">
        <v>13318</v>
      </c>
      <c r="DU56" s="409" t="s">
        <v>13319</v>
      </c>
      <c r="DV56" s="409" t="s">
        <v>13320</v>
      </c>
      <c r="DW56" s="409" t="s">
        <v>13321</v>
      </c>
      <c r="EX56" s="428">
        <v>2019</v>
      </c>
      <c r="EY56" s="429">
        <v>170.1</v>
      </c>
      <c r="EZ56" s="429"/>
      <c r="FA56" s="429">
        <v>228.8</v>
      </c>
      <c r="FB56" s="429">
        <v>285.60000000000002</v>
      </c>
      <c r="FC56" s="429">
        <v>369.3</v>
      </c>
      <c r="FD56" s="428">
        <v>54</v>
      </c>
      <c r="FE56" s="430">
        <v>0.2</v>
      </c>
      <c r="FF56" s="430">
        <v>0.2</v>
      </c>
      <c r="FG56" s="430">
        <v>0.19999999999999901</v>
      </c>
      <c r="FH56" s="430">
        <v>0.42399999999999999</v>
      </c>
      <c r="FI56" s="430">
        <v>0.42399999999999999</v>
      </c>
      <c r="FJ56" s="428"/>
      <c r="FK56" s="428"/>
      <c r="FL56" s="431"/>
      <c r="FM56" s="431"/>
      <c r="FN56" s="431"/>
      <c r="FO56" s="431"/>
      <c r="FP56" s="431"/>
      <c r="FQ56" s="431"/>
      <c r="FR56" s="431"/>
      <c r="FS56" s="431"/>
      <c r="FT56" s="431"/>
    </row>
    <row r="57" spans="2:176">
      <c r="B57" s="407">
        <v>46101</v>
      </c>
      <c r="C57" s="402" t="s">
        <v>11103</v>
      </c>
      <c r="BA57" s="402" t="s">
        <v>17008</v>
      </c>
      <c r="BB57" s="402" t="s">
        <v>16914</v>
      </c>
      <c r="BS57" s="402" t="s">
        <v>17009</v>
      </c>
      <c r="BT57" s="402" t="s">
        <v>15939</v>
      </c>
      <c r="BU57" s="402" t="s">
        <v>17010</v>
      </c>
      <c r="CF57" s="410" t="s">
        <v>8179</v>
      </c>
      <c r="CG57" s="410"/>
      <c r="CH57" s="410"/>
      <c r="CI57" s="410" t="s">
        <v>13322</v>
      </c>
      <c r="CJ57" s="410" t="s">
        <v>13323</v>
      </c>
      <c r="CK57" s="410" t="s">
        <v>13324</v>
      </c>
      <c r="CL57" s="410" t="s">
        <v>13325</v>
      </c>
      <c r="CM57" s="410" t="s">
        <v>13326</v>
      </c>
      <c r="CN57" s="410" t="s">
        <v>13327</v>
      </c>
      <c r="CO57" s="410" t="s">
        <v>13328</v>
      </c>
      <c r="CP57" s="410" t="s">
        <v>13329</v>
      </c>
      <c r="CQ57" s="410" t="s">
        <v>13330</v>
      </c>
      <c r="CR57" s="410" t="s">
        <v>13331</v>
      </c>
      <c r="CS57" s="410" t="s">
        <v>13332</v>
      </c>
      <c r="CT57" s="410" t="s">
        <v>13000</v>
      </c>
      <c r="CU57" s="410" t="s">
        <v>12276</v>
      </c>
      <c r="CV57" s="410" t="s">
        <v>13333</v>
      </c>
      <c r="CW57" s="410"/>
      <c r="CX57" s="410"/>
      <c r="CY57" s="410"/>
      <c r="CZ57" s="410" t="s">
        <v>13192</v>
      </c>
      <c r="DA57" s="410" t="s">
        <v>13334</v>
      </c>
      <c r="DB57" s="410" t="s">
        <v>13335</v>
      </c>
      <c r="DC57" s="410" t="s">
        <v>13336</v>
      </c>
      <c r="DD57" s="410" t="s">
        <v>13337</v>
      </c>
      <c r="DE57" s="410" t="s">
        <v>13338</v>
      </c>
      <c r="DF57" s="410" t="s">
        <v>13339</v>
      </c>
      <c r="DG57" s="410" t="s">
        <v>13340</v>
      </c>
      <c r="DH57" s="410" t="s">
        <v>13341</v>
      </c>
      <c r="DI57" s="410" t="s">
        <v>13342</v>
      </c>
      <c r="DJ57" s="410" t="s">
        <v>13343</v>
      </c>
      <c r="DK57" s="410" t="s">
        <v>13344</v>
      </c>
      <c r="DL57" s="410" t="s">
        <v>13345</v>
      </c>
      <c r="DM57" s="410" t="s">
        <v>13346</v>
      </c>
      <c r="DN57" s="410" t="s">
        <v>13347</v>
      </c>
      <c r="DO57" s="410" t="s">
        <v>13348</v>
      </c>
      <c r="DP57" s="410" t="s">
        <v>13349</v>
      </c>
      <c r="DQ57" s="410" t="s">
        <v>13350</v>
      </c>
      <c r="DR57" s="410"/>
      <c r="DS57" s="410" t="s">
        <v>13351</v>
      </c>
      <c r="DT57" s="410" t="s">
        <v>13352</v>
      </c>
      <c r="DU57" s="410" t="s">
        <v>13353</v>
      </c>
      <c r="DV57" s="410" t="s">
        <v>13354</v>
      </c>
      <c r="DW57" s="410" t="s">
        <v>13355</v>
      </c>
      <c r="EX57" s="432">
        <v>2020</v>
      </c>
      <c r="EY57" s="433">
        <v>172</v>
      </c>
      <c r="EZ57" s="433"/>
      <c r="FA57" s="433">
        <v>230.2</v>
      </c>
      <c r="FB57" s="433">
        <v>277</v>
      </c>
      <c r="FC57" s="433">
        <v>279.2</v>
      </c>
      <c r="FD57" s="432">
        <v>55</v>
      </c>
      <c r="FE57" s="434">
        <v>0.2</v>
      </c>
      <c r="FF57" s="434">
        <v>0.2</v>
      </c>
      <c r="FG57" s="434">
        <v>0.19999999999999901</v>
      </c>
      <c r="FH57" s="434">
        <v>0.41299999999999998</v>
      </c>
      <c r="FI57" s="434">
        <v>0.41299999999999998</v>
      </c>
      <c r="FJ57" s="432"/>
      <c r="FK57" s="432"/>
      <c r="FL57" s="435"/>
      <c r="FM57" s="435"/>
      <c r="FN57" s="435"/>
      <c r="FO57" s="435"/>
      <c r="FP57" s="435"/>
      <c r="FQ57" s="435"/>
      <c r="FR57" s="435"/>
      <c r="FS57" s="435"/>
      <c r="FT57" s="435"/>
    </row>
    <row r="58" spans="2:176">
      <c r="B58" s="407">
        <v>46141</v>
      </c>
      <c r="C58" s="402" t="s">
        <v>11104</v>
      </c>
      <c r="BA58" s="402" t="s">
        <v>17011</v>
      </c>
      <c r="BB58" s="402" t="s">
        <v>16847</v>
      </c>
      <c r="BS58" s="402" t="s">
        <v>16993</v>
      </c>
      <c r="BT58" s="402" t="s">
        <v>15940</v>
      </c>
      <c r="CF58" s="409" t="s">
        <v>8180</v>
      </c>
      <c r="CI58" s="409" t="s">
        <v>13356</v>
      </c>
      <c r="CJ58" s="409" t="s">
        <v>13357</v>
      </c>
      <c r="CK58" s="409" t="s">
        <v>13358</v>
      </c>
      <c r="CL58" s="409" t="s">
        <v>13359</v>
      </c>
      <c r="CM58" s="409" t="s">
        <v>13360</v>
      </c>
      <c r="CN58" s="409" t="s">
        <v>13361</v>
      </c>
      <c r="CO58" s="409" t="s">
        <v>13362</v>
      </c>
      <c r="CP58" s="409" t="s">
        <v>13363</v>
      </c>
      <c r="CQ58" s="409" t="s">
        <v>13364</v>
      </c>
      <c r="CR58" s="409" t="s">
        <v>13365</v>
      </c>
      <c r="CS58" s="409" t="s">
        <v>13366</v>
      </c>
      <c r="CT58" s="409" t="s">
        <v>13038</v>
      </c>
      <c r="CU58" s="409" t="s">
        <v>12317</v>
      </c>
      <c r="CV58" s="409" t="s">
        <v>13367</v>
      </c>
      <c r="CZ58" s="409" t="s">
        <v>13231</v>
      </c>
      <c r="DA58" s="409" t="s">
        <v>13368</v>
      </c>
      <c r="DB58" s="409" t="s">
        <v>13369</v>
      </c>
      <c r="DC58" s="409" t="s">
        <v>13370</v>
      </c>
      <c r="DD58" s="409" t="s">
        <v>13371</v>
      </c>
      <c r="DE58" s="409" t="s">
        <v>13372</v>
      </c>
      <c r="DF58" s="409" t="s">
        <v>13373</v>
      </c>
      <c r="DG58" s="409" t="s">
        <v>13374</v>
      </c>
      <c r="DH58" s="409" t="s">
        <v>13375</v>
      </c>
      <c r="DI58" s="409" t="s">
        <v>13376</v>
      </c>
      <c r="DJ58" s="409" t="s">
        <v>13377</v>
      </c>
      <c r="DK58" s="409" t="s">
        <v>13378</v>
      </c>
      <c r="DL58" s="409" t="s">
        <v>13379</v>
      </c>
      <c r="DM58" s="409" t="s">
        <v>13380</v>
      </c>
      <c r="DN58" s="409" t="s">
        <v>13381</v>
      </c>
      <c r="DO58" s="409" t="s">
        <v>13382</v>
      </c>
      <c r="DP58" s="409" t="s">
        <v>13383</v>
      </c>
      <c r="DQ58" s="409" t="s">
        <v>13384</v>
      </c>
      <c r="DS58" s="409" t="s">
        <v>13385</v>
      </c>
      <c r="DT58" s="409" t="s">
        <v>13386</v>
      </c>
      <c r="DU58" s="409" t="s">
        <v>13387</v>
      </c>
      <c r="DV58" s="409" t="s">
        <v>13388</v>
      </c>
      <c r="DW58" s="409" t="s">
        <v>13389</v>
      </c>
      <c r="EX58" s="428">
        <v>2021</v>
      </c>
      <c r="EY58" s="429">
        <v>172.2</v>
      </c>
      <c r="EZ58" s="429"/>
      <c r="FA58" s="429">
        <v>227.3</v>
      </c>
      <c r="FB58" s="429">
        <v>288.3</v>
      </c>
      <c r="FC58" s="429">
        <v>338.4</v>
      </c>
      <c r="FD58" s="428">
        <v>56</v>
      </c>
      <c r="FE58" s="430">
        <v>0.2</v>
      </c>
      <c r="FF58" s="430">
        <v>0.2</v>
      </c>
      <c r="FG58" s="430">
        <v>0.19999999999999901</v>
      </c>
      <c r="FH58" s="430">
        <v>0.40300000000000002</v>
      </c>
      <c r="FI58" s="430">
        <v>0.40300000000000002</v>
      </c>
      <c r="FJ58" s="428"/>
      <c r="FK58" s="428"/>
      <c r="FL58" s="431"/>
      <c r="FM58" s="431"/>
      <c r="FN58" s="431"/>
      <c r="FO58" s="431"/>
      <c r="FP58" s="431"/>
      <c r="FQ58" s="431"/>
      <c r="FR58" s="431"/>
      <c r="FS58" s="431"/>
      <c r="FT58" s="431"/>
    </row>
    <row r="59" spans="2:176">
      <c r="B59" s="407">
        <v>46145</v>
      </c>
      <c r="C59" s="402" t="s">
        <v>11105</v>
      </c>
      <c r="BA59" s="402" t="s">
        <v>17012</v>
      </c>
      <c r="BS59" s="402" t="s">
        <v>16995</v>
      </c>
      <c r="BT59" s="402" t="s">
        <v>15942</v>
      </c>
      <c r="CF59" s="410" t="s">
        <v>8181</v>
      </c>
      <c r="CG59" s="410"/>
      <c r="CH59" s="410"/>
      <c r="CI59" s="410" t="s">
        <v>13390</v>
      </c>
      <c r="CJ59" s="410" t="s">
        <v>13391</v>
      </c>
      <c r="CK59" s="410" t="s">
        <v>13392</v>
      </c>
      <c r="CL59" s="410" t="s">
        <v>13393</v>
      </c>
      <c r="CM59" s="410" t="s">
        <v>13394</v>
      </c>
      <c r="CN59" s="410" t="s">
        <v>13395</v>
      </c>
      <c r="CO59" s="410" t="s">
        <v>13396</v>
      </c>
      <c r="CP59" s="410" t="s">
        <v>13397</v>
      </c>
      <c r="CQ59" s="410" t="s">
        <v>13398</v>
      </c>
      <c r="CR59" s="410" t="s">
        <v>13399</v>
      </c>
      <c r="CS59" s="410" t="s">
        <v>13400</v>
      </c>
      <c r="CT59" s="410" t="s">
        <v>13077</v>
      </c>
      <c r="CU59" s="410" t="s">
        <v>13401</v>
      </c>
      <c r="CV59" s="410" t="s">
        <v>13402</v>
      </c>
      <c r="CW59" s="410"/>
      <c r="CX59" s="410"/>
      <c r="CY59" s="410"/>
      <c r="CZ59" s="410" t="s">
        <v>13269</v>
      </c>
      <c r="DA59" s="410" t="s">
        <v>13403</v>
      </c>
      <c r="DB59" s="410" t="s">
        <v>13404</v>
      </c>
      <c r="DC59" s="410" t="s">
        <v>13405</v>
      </c>
      <c r="DD59" s="410" t="s">
        <v>13406</v>
      </c>
      <c r="DE59" s="410" t="s">
        <v>13407</v>
      </c>
      <c r="DF59" s="410" t="s">
        <v>13408</v>
      </c>
      <c r="DG59" s="410" t="s">
        <v>13409</v>
      </c>
      <c r="DH59" s="410" t="s">
        <v>13410</v>
      </c>
      <c r="DI59" s="410" t="s">
        <v>13411</v>
      </c>
      <c r="DJ59" s="410" t="s">
        <v>13412</v>
      </c>
      <c r="DK59" s="410" t="s">
        <v>13413</v>
      </c>
      <c r="DL59" s="410" t="s">
        <v>13414</v>
      </c>
      <c r="DM59" s="410" t="s">
        <v>13415</v>
      </c>
      <c r="DN59" s="410" t="s">
        <v>13416</v>
      </c>
      <c r="DO59" s="410" t="s">
        <v>13417</v>
      </c>
      <c r="DP59" s="410" t="s">
        <v>13418</v>
      </c>
      <c r="DQ59" s="410" t="s">
        <v>13419</v>
      </c>
      <c r="DR59" s="410"/>
      <c r="DS59" s="410" t="s">
        <v>13420</v>
      </c>
      <c r="DT59" s="410" t="s">
        <v>13421</v>
      </c>
      <c r="DU59" s="410" t="s">
        <v>13422</v>
      </c>
      <c r="DV59" s="410" t="s">
        <v>13423</v>
      </c>
      <c r="DW59" s="410" t="s">
        <v>13424</v>
      </c>
      <c r="EX59" s="432">
        <v>2022</v>
      </c>
      <c r="EY59" s="433">
        <v>166.6</v>
      </c>
      <c r="EZ59" s="433"/>
      <c r="FA59" s="433">
        <v>270.3</v>
      </c>
      <c r="FB59" s="433">
        <v>248.7</v>
      </c>
      <c r="FC59" s="433">
        <v>402</v>
      </c>
      <c r="FD59" s="432">
        <v>57</v>
      </c>
      <c r="FE59" s="434">
        <v>0.2</v>
      </c>
      <c r="FF59" s="434">
        <v>0.2</v>
      </c>
      <c r="FG59" s="434">
        <v>0.19999999999999901</v>
      </c>
      <c r="FH59" s="434">
        <v>0.39200000000000002</v>
      </c>
      <c r="FI59" s="434">
        <v>0.39200000000000002</v>
      </c>
      <c r="FJ59" s="432"/>
      <c r="FK59" s="432"/>
      <c r="FL59" s="435"/>
      <c r="FM59" s="435"/>
      <c r="FN59" s="435"/>
      <c r="FO59" s="435"/>
      <c r="FP59" s="435"/>
      <c r="FQ59" s="435"/>
      <c r="FR59" s="435"/>
      <c r="FS59" s="435"/>
      <c r="FT59" s="435"/>
    </row>
    <row r="60" spans="2:176">
      <c r="B60" s="407">
        <v>46146</v>
      </c>
      <c r="C60" s="402" t="s">
        <v>11106</v>
      </c>
      <c r="BA60" s="402" t="s">
        <v>17013</v>
      </c>
      <c r="BS60" s="402" t="s">
        <v>16997</v>
      </c>
      <c r="BT60" s="402" t="s">
        <v>15943</v>
      </c>
      <c r="CF60" s="409" t="s">
        <v>8182</v>
      </c>
      <c r="CI60" s="409" t="s">
        <v>13425</v>
      </c>
      <c r="CJ60" s="409" t="s">
        <v>13426</v>
      </c>
      <c r="CK60" s="409" t="s">
        <v>13427</v>
      </c>
      <c r="CL60" s="409" t="s">
        <v>13428</v>
      </c>
      <c r="CM60" s="409" t="s">
        <v>13429</v>
      </c>
      <c r="CN60" s="409" t="s">
        <v>13430</v>
      </c>
      <c r="CO60" s="409" t="s">
        <v>13431</v>
      </c>
      <c r="CP60" s="409" t="s">
        <v>13432</v>
      </c>
      <c r="CQ60" s="409" t="s">
        <v>13433</v>
      </c>
      <c r="CR60" s="409" t="s">
        <v>13434</v>
      </c>
      <c r="CS60" s="409" t="s">
        <v>13435</v>
      </c>
      <c r="CT60" s="409" t="s">
        <v>13436</v>
      </c>
      <c r="CU60" s="409" t="s">
        <v>13437</v>
      </c>
      <c r="CV60" s="409" t="s">
        <v>13438</v>
      </c>
      <c r="CZ60" s="409" t="s">
        <v>13439</v>
      </c>
      <c r="DA60" s="409" t="s">
        <v>13440</v>
      </c>
      <c r="DB60" s="409" t="s">
        <v>13441</v>
      </c>
      <c r="DC60" s="409" t="s">
        <v>13442</v>
      </c>
      <c r="DD60" s="409" t="s">
        <v>13443</v>
      </c>
      <c r="DE60" s="409" t="s">
        <v>13444</v>
      </c>
      <c r="DF60" s="409" t="s">
        <v>13445</v>
      </c>
      <c r="DG60" s="409" t="s">
        <v>13446</v>
      </c>
      <c r="DH60" s="409" t="s">
        <v>13447</v>
      </c>
      <c r="DI60" s="409" t="s">
        <v>13448</v>
      </c>
      <c r="DJ60" s="409" t="s">
        <v>13449</v>
      </c>
      <c r="DK60" s="409" t="s">
        <v>13450</v>
      </c>
      <c r="DL60" s="409" t="s">
        <v>13451</v>
      </c>
      <c r="DM60" s="409" t="s">
        <v>13452</v>
      </c>
      <c r="DN60" s="409" t="s">
        <v>13453</v>
      </c>
      <c r="DO60" s="409" t="s">
        <v>13454</v>
      </c>
      <c r="DP60" s="409" t="s">
        <v>13455</v>
      </c>
      <c r="DQ60" s="409" t="s">
        <v>13456</v>
      </c>
      <c r="DS60" s="409" t="s">
        <v>13457</v>
      </c>
      <c r="DT60" s="409" t="s">
        <v>13458</v>
      </c>
      <c r="DU60" s="409" t="s">
        <v>13459</v>
      </c>
      <c r="DV60" s="409" t="s">
        <v>13460</v>
      </c>
      <c r="DW60" s="409" t="s">
        <v>13461</v>
      </c>
      <c r="EX60" s="428">
        <v>2023</v>
      </c>
      <c r="EY60" s="429">
        <v>196.8</v>
      </c>
      <c r="EZ60" s="429"/>
      <c r="FA60" s="429">
        <v>297.8</v>
      </c>
      <c r="FB60" s="429">
        <v>308.2</v>
      </c>
      <c r="FC60" s="429">
        <v>372.6</v>
      </c>
      <c r="FD60" s="428">
        <v>58</v>
      </c>
      <c r="FE60" s="430">
        <v>0.2</v>
      </c>
      <c r="FF60" s="430">
        <v>0.2</v>
      </c>
      <c r="FG60" s="430">
        <v>0.19999999999999901</v>
      </c>
      <c r="FH60" s="430">
        <v>0.38100000000000001</v>
      </c>
      <c r="FI60" s="430">
        <v>0.38100000000000001</v>
      </c>
      <c r="FJ60" s="428"/>
      <c r="FK60" s="428"/>
      <c r="FL60" s="431"/>
      <c r="FM60" s="431"/>
      <c r="FN60" s="431"/>
      <c r="FO60" s="431"/>
      <c r="FP60" s="431"/>
      <c r="FQ60" s="431"/>
      <c r="FR60" s="431"/>
      <c r="FS60" s="431"/>
      <c r="FT60" s="431"/>
    </row>
    <row r="61" spans="2:176">
      <c r="B61" s="407">
        <v>46147</v>
      </c>
      <c r="C61" s="402" t="s">
        <v>11107</v>
      </c>
      <c r="BA61" s="402" t="s">
        <v>17014</v>
      </c>
      <c r="BS61" s="402" t="s">
        <v>17015</v>
      </c>
      <c r="BT61" s="402" t="s">
        <v>15944</v>
      </c>
      <c r="CF61" s="410" t="s">
        <v>8183</v>
      </c>
      <c r="CG61" s="410"/>
      <c r="CH61" s="410"/>
      <c r="CI61" s="410" t="s">
        <v>13462</v>
      </c>
      <c r="CJ61" s="410" t="s">
        <v>13463</v>
      </c>
      <c r="CK61" s="410" t="s">
        <v>13464</v>
      </c>
      <c r="CL61" s="410" t="s">
        <v>13465</v>
      </c>
      <c r="CM61" s="410" t="s">
        <v>13466</v>
      </c>
      <c r="CN61" s="410" t="s">
        <v>13467</v>
      </c>
      <c r="CO61" s="410" t="s">
        <v>13468</v>
      </c>
      <c r="CP61" s="410" t="s">
        <v>13469</v>
      </c>
      <c r="CQ61" s="410" t="s">
        <v>13470</v>
      </c>
      <c r="CR61" s="410" t="s">
        <v>13471</v>
      </c>
      <c r="CS61" s="410" t="s">
        <v>13472</v>
      </c>
      <c r="CT61" s="410" t="s">
        <v>13473</v>
      </c>
      <c r="CU61" s="410" t="s">
        <v>13474</v>
      </c>
      <c r="CV61" s="410" t="s">
        <v>13475</v>
      </c>
      <c r="CW61" s="410"/>
      <c r="CX61" s="410"/>
      <c r="CY61" s="410"/>
      <c r="CZ61" s="410"/>
      <c r="DA61" s="410" t="s">
        <v>13476</v>
      </c>
      <c r="DB61" s="410" t="s">
        <v>13477</v>
      </c>
      <c r="DC61" s="410" t="s">
        <v>13478</v>
      </c>
      <c r="DD61" s="410" t="s">
        <v>13479</v>
      </c>
      <c r="DE61" s="410" t="s">
        <v>13480</v>
      </c>
      <c r="DF61" s="410" t="s">
        <v>13481</v>
      </c>
      <c r="DG61" s="410" t="s">
        <v>13482</v>
      </c>
      <c r="DH61" s="410" t="s">
        <v>13483</v>
      </c>
      <c r="DI61" s="410" t="s">
        <v>13484</v>
      </c>
      <c r="DJ61" s="410" t="s">
        <v>13485</v>
      </c>
      <c r="DK61" s="410" t="s">
        <v>13486</v>
      </c>
      <c r="DL61" s="410" t="s">
        <v>13487</v>
      </c>
      <c r="DM61" s="410" t="s">
        <v>13488</v>
      </c>
      <c r="DN61" s="410" t="s">
        <v>13111</v>
      </c>
      <c r="DO61" s="410" t="s">
        <v>13489</v>
      </c>
      <c r="DP61" s="410" t="s">
        <v>13490</v>
      </c>
      <c r="DQ61" s="410" t="s">
        <v>13491</v>
      </c>
      <c r="DR61" s="410"/>
      <c r="DS61" s="410" t="s">
        <v>13492</v>
      </c>
      <c r="DT61" s="410" t="s">
        <v>13493</v>
      </c>
      <c r="DU61" s="410" t="s">
        <v>13494</v>
      </c>
      <c r="DV61" s="410" t="s">
        <v>13495</v>
      </c>
      <c r="DW61" s="410" t="s">
        <v>13496</v>
      </c>
      <c r="EX61" s="432">
        <v>2024</v>
      </c>
      <c r="EY61" s="433">
        <v>209.6</v>
      </c>
      <c r="EZ61" s="433"/>
      <c r="FA61" s="433">
        <v>382.3</v>
      </c>
      <c r="FB61" s="433">
        <v>387.1</v>
      </c>
      <c r="FC61" s="433">
        <v>540.5</v>
      </c>
      <c r="FD61" s="432">
        <v>59</v>
      </c>
      <c r="FE61" s="434">
        <v>0.2</v>
      </c>
      <c r="FF61" s="434">
        <v>0.2</v>
      </c>
      <c r="FG61" s="434">
        <v>0.19999999999999901</v>
      </c>
      <c r="FH61" s="434">
        <v>0.371</v>
      </c>
      <c r="FI61" s="434">
        <v>0.371</v>
      </c>
      <c r="FJ61" s="432"/>
      <c r="FK61" s="432"/>
      <c r="FL61" s="435"/>
      <c r="FM61" s="435"/>
      <c r="FN61" s="435"/>
      <c r="FO61" s="435"/>
      <c r="FP61" s="435"/>
      <c r="FQ61" s="435"/>
      <c r="FR61" s="435"/>
      <c r="FS61" s="435"/>
      <c r="FT61" s="435"/>
    </row>
    <row r="62" spans="2:176">
      <c r="B62" s="407">
        <v>46148</v>
      </c>
      <c r="C62" s="402" t="s">
        <v>11101</v>
      </c>
      <c r="BA62" s="402" t="s">
        <v>17016</v>
      </c>
      <c r="BS62" s="402" t="s">
        <v>16999</v>
      </c>
      <c r="BT62" s="402" t="s">
        <v>15946</v>
      </c>
      <c r="CF62" s="409" t="s">
        <v>8184</v>
      </c>
      <c r="CI62" s="409" t="s">
        <v>13497</v>
      </c>
      <c r="CJ62" s="409" t="s">
        <v>13498</v>
      </c>
      <c r="CK62" s="409" t="s">
        <v>13499</v>
      </c>
      <c r="CL62" s="409" t="s">
        <v>13500</v>
      </c>
      <c r="CM62" s="409" t="s">
        <v>13501</v>
      </c>
      <c r="CN62" s="409" t="s">
        <v>13502</v>
      </c>
      <c r="CO62" s="409" t="s">
        <v>13503</v>
      </c>
      <c r="CP62" s="409" t="s">
        <v>13504</v>
      </c>
      <c r="CQ62" s="409" t="s">
        <v>13505</v>
      </c>
      <c r="CR62" s="409" t="s">
        <v>13506</v>
      </c>
      <c r="CS62" s="409" t="s">
        <v>13507</v>
      </c>
      <c r="CT62" s="409" t="s">
        <v>13508</v>
      </c>
      <c r="CU62" s="409" t="s">
        <v>13509</v>
      </c>
      <c r="CV62" s="409" t="s">
        <v>13510</v>
      </c>
      <c r="DA62" s="409" t="s">
        <v>13511</v>
      </c>
      <c r="DB62" s="409" t="s">
        <v>13512</v>
      </c>
      <c r="DC62" s="409" t="s">
        <v>13513</v>
      </c>
      <c r="DD62" s="409" t="s">
        <v>13514</v>
      </c>
      <c r="DE62" s="409" t="s">
        <v>13515</v>
      </c>
      <c r="DF62" s="409" t="s">
        <v>13516</v>
      </c>
      <c r="DG62" s="409" t="s">
        <v>13517</v>
      </c>
      <c r="DH62" s="409" t="s">
        <v>13518</v>
      </c>
      <c r="DI62" s="409" t="s">
        <v>13519</v>
      </c>
      <c r="DJ62" s="409" t="s">
        <v>13520</v>
      </c>
      <c r="DK62" s="409" t="s">
        <v>13521</v>
      </c>
      <c r="DL62" s="409" t="s">
        <v>13522</v>
      </c>
      <c r="DM62" s="409" t="s">
        <v>13523</v>
      </c>
      <c r="DN62" s="409" t="s">
        <v>13149</v>
      </c>
      <c r="DO62" s="409" t="s">
        <v>13524</v>
      </c>
      <c r="DP62" s="409" t="s">
        <v>13525</v>
      </c>
      <c r="DQ62" s="409" t="s">
        <v>13526</v>
      </c>
      <c r="DS62" s="409" t="s">
        <v>13527</v>
      </c>
      <c r="DT62" s="409" t="s">
        <v>13528</v>
      </c>
      <c r="DU62" s="409" t="s">
        <v>13529</v>
      </c>
      <c r="DV62" s="409" t="s">
        <v>13530</v>
      </c>
      <c r="DW62" s="409" t="s">
        <v>13531</v>
      </c>
      <c r="EX62" s="428">
        <v>2025</v>
      </c>
      <c r="EY62" s="429">
        <v>213.1</v>
      </c>
      <c r="EZ62" s="429"/>
      <c r="FA62" s="429">
        <v>318.3</v>
      </c>
      <c r="FB62" s="429">
        <v>479.8</v>
      </c>
      <c r="FC62" s="429">
        <v>580.6</v>
      </c>
      <c r="FD62" s="428">
        <v>60</v>
      </c>
      <c r="FE62" s="430">
        <v>0.2</v>
      </c>
      <c r="FF62" s="430">
        <v>0.2</v>
      </c>
      <c r="FG62" s="430">
        <v>0.19999999999999901</v>
      </c>
      <c r="FH62" s="430">
        <v>0.36</v>
      </c>
      <c r="FI62" s="430">
        <v>0.36</v>
      </c>
      <c r="FJ62" s="428"/>
      <c r="FK62" s="428"/>
      <c r="FL62" s="431"/>
      <c r="FM62" s="431"/>
      <c r="FN62" s="431"/>
      <c r="FO62" s="431"/>
      <c r="FP62" s="431"/>
      <c r="FQ62" s="431"/>
      <c r="FR62" s="431"/>
      <c r="FS62" s="431"/>
      <c r="FT62" s="431"/>
    </row>
    <row r="63" spans="2:176">
      <c r="B63" s="407">
        <v>46223</v>
      </c>
      <c r="C63" s="402" t="s">
        <v>11108</v>
      </c>
      <c r="BA63" s="402" t="s">
        <v>17017</v>
      </c>
      <c r="BS63" s="402" t="s">
        <v>17002</v>
      </c>
      <c r="BT63" s="402" t="s">
        <v>15947</v>
      </c>
      <c r="CF63" s="410" t="s">
        <v>8185</v>
      </c>
      <c r="CG63" s="410"/>
      <c r="CH63" s="410"/>
      <c r="CI63" s="410" t="s">
        <v>13532</v>
      </c>
      <c r="CJ63" s="410" t="s">
        <v>13533</v>
      </c>
      <c r="CK63" s="410" t="s">
        <v>13534</v>
      </c>
      <c r="CL63" s="410" t="s">
        <v>13535</v>
      </c>
      <c r="CM63" s="410" t="s">
        <v>13536</v>
      </c>
      <c r="CN63" s="410" t="s">
        <v>13537</v>
      </c>
      <c r="CO63" s="410" t="s">
        <v>13538</v>
      </c>
      <c r="CP63" s="410" t="s">
        <v>13539</v>
      </c>
      <c r="CQ63" s="410" t="s">
        <v>13540</v>
      </c>
      <c r="CR63" s="410" t="s">
        <v>13541</v>
      </c>
      <c r="CS63" s="410" t="s">
        <v>13542</v>
      </c>
      <c r="CT63" s="410" t="s">
        <v>13543</v>
      </c>
      <c r="CU63" s="410" t="s">
        <v>13544</v>
      </c>
      <c r="CV63" s="410" t="s">
        <v>13545</v>
      </c>
      <c r="CW63" s="410"/>
      <c r="CX63" s="410"/>
      <c r="CY63" s="410"/>
      <c r="CZ63" s="410"/>
      <c r="DA63" s="410" t="s">
        <v>13546</v>
      </c>
      <c r="DB63" s="410" t="s">
        <v>13547</v>
      </c>
      <c r="DC63" s="410" t="s">
        <v>13548</v>
      </c>
      <c r="DD63" s="410" t="s">
        <v>13549</v>
      </c>
      <c r="DE63" s="410" t="s">
        <v>13550</v>
      </c>
      <c r="DF63" s="410" t="s">
        <v>13551</v>
      </c>
      <c r="DG63" s="410" t="s">
        <v>13552</v>
      </c>
      <c r="DH63" s="410" t="s">
        <v>13553</v>
      </c>
      <c r="DI63" s="410" t="s">
        <v>13554</v>
      </c>
      <c r="DJ63" s="410" t="s">
        <v>13555</v>
      </c>
      <c r="DK63" s="410" t="s">
        <v>13556</v>
      </c>
      <c r="DL63" s="410" t="s">
        <v>13557</v>
      </c>
      <c r="DM63" s="410" t="s">
        <v>13558</v>
      </c>
      <c r="DN63" s="410" t="s">
        <v>13559</v>
      </c>
      <c r="DO63" s="410" t="s">
        <v>13560</v>
      </c>
      <c r="DP63" s="410" t="s">
        <v>13561</v>
      </c>
      <c r="DQ63" s="410" t="s">
        <v>13562</v>
      </c>
      <c r="DR63" s="410"/>
      <c r="DS63" s="410" t="s">
        <v>13563</v>
      </c>
      <c r="DT63" s="410" t="s">
        <v>13564</v>
      </c>
      <c r="DU63" s="410" t="s">
        <v>13565</v>
      </c>
      <c r="DV63" s="410" t="s">
        <v>13566</v>
      </c>
      <c r="DW63" s="410" t="s">
        <v>13567</v>
      </c>
      <c r="EX63" s="432">
        <v>2026</v>
      </c>
      <c r="EY63" s="436">
        <v>213.1</v>
      </c>
      <c r="EZ63" s="436"/>
      <c r="FA63" s="436">
        <v>318.3</v>
      </c>
      <c r="FB63" s="436">
        <v>479.8</v>
      </c>
      <c r="FC63" s="436">
        <v>580.6</v>
      </c>
      <c r="FD63" s="432">
        <v>61</v>
      </c>
      <c r="FE63" s="437"/>
      <c r="FF63" s="437"/>
      <c r="FG63" s="437"/>
      <c r="FH63" s="437">
        <v>0.34899999999999998</v>
      </c>
      <c r="FI63" s="437">
        <v>0.34899999999999998</v>
      </c>
      <c r="FJ63" s="432"/>
      <c r="FK63" s="432"/>
      <c r="FL63" s="435"/>
      <c r="FM63" s="435"/>
      <c r="FN63" s="435"/>
      <c r="FO63" s="435"/>
      <c r="FP63" s="435"/>
      <c r="FQ63" s="435"/>
      <c r="FR63" s="435"/>
      <c r="FS63" s="435"/>
      <c r="FT63" s="435"/>
    </row>
    <row r="64" spans="2:176">
      <c r="B64" s="407">
        <v>46245</v>
      </c>
      <c r="C64" s="402" t="s">
        <v>11109</v>
      </c>
      <c r="BA64" s="402" t="s">
        <v>17018</v>
      </c>
      <c r="BS64" s="402" t="s">
        <v>17004</v>
      </c>
      <c r="BT64" s="402" t="s">
        <v>15948</v>
      </c>
      <c r="CF64" s="409" t="s">
        <v>8186</v>
      </c>
      <c r="CI64" s="409" t="s">
        <v>13568</v>
      </c>
      <c r="CJ64" s="409" t="s">
        <v>13569</v>
      </c>
      <c r="CK64" s="409" t="s">
        <v>13570</v>
      </c>
      <c r="CL64" s="409" t="s">
        <v>13571</v>
      </c>
      <c r="CM64" s="409" t="s">
        <v>13572</v>
      </c>
      <c r="CN64" s="409" t="s">
        <v>13573</v>
      </c>
      <c r="CO64" s="409" t="s">
        <v>13574</v>
      </c>
      <c r="CP64" s="409" t="s">
        <v>13575</v>
      </c>
      <c r="CQ64" s="409" t="s">
        <v>13576</v>
      </c>
      <c r="CR64" s="409" t="s">
        <v>13577</v>
      </c>
      <c r="CS64" s="409" t="s">
        <v>13578</v>
      </c>
      <c r="CT64" s="409" t="s">
        <v>13579</v>
      </c>
      <c r="CU64" s="409" t="s">
        <v>13580</v>
      </c>
      <c r="CV64" s="409" t="s">
        <v>13581</v>
      </c>
      <c r="DA64" s="409" t="s">
        <v>13582</v>
      </c>
      <c r="DB64" s="409" t="s">
        <v>13583</v>
      </c>
      <c r="DC64" s="409" t="s">
        <v>13584</v>
      </c>
      <c r="DD64" s="409" t="s">
        <v>13585</v>
      </c>
      <c r="DE64" s="409" t="s">
        <v>13586</v>
      </c>
      <c r="DF64" s="409" t="s">
        <v>13587</v>
      </c>
      <c r="DG64" s="409" t="s">
        <v>13588</v>
      </c>
      <c r="DH64" s="409" t="s">
        <v>13589</v>
      </c>
      <c r="DI64" s="409" t="s">
        <v>13590</v>
      </c>
      <c r="DJ64" s="409" t="s">
        <v>13591</v>
      </c>
      <c r="DK64" s="409" t="s">
        <v>13592</v>
      </c>
      <c r="DL64" s="409" t="s">
        <v>13593</v>
      </c>
      <c r="DM64" s="409" t="s">
        <v>13594</v>
      </c>
      <c r="DN64" s="409" t="s">
        <v>13595</v>
      </c>
      <c r="DO64" s="409" t="s">
        <v>13596</v>
      </c>
      <c r="DP64" s="409" t="s">
        <v>13597</v>
      </c>
      <c r="DQ64" s="409" t="s">
        <v>13598</v>
      </c>
      <c r="DS64" s="409" t="s">
        <v>13599</v>
      </c>
      <c r="DT64" s="409" t="s">
        <v>13600</v>
      </c>
      <c r="DU64" s="409" t="s">
        <v>13601</v>
      </c>
      <c r="DV64" s="409" t="s">
        <v>13602</v>
      </c>
      <c r="DW64" s="409" t="s">
        <v>13603</v>
      </c>
      <c r="EX64" s="428">
        <v>2027</v>
      </c>
      <c r="EY64" s="438">
        <v>213.1</v>
      </c>
      <c r="EZ64" s="438"/>
      <c r="FA64" s="438">
        <v>318.3</v>
      </c>
      <c r="FB64" s="438">
        <v>479.8</v>
      </c>
      <c r="FC64" s="438">
        <v>580.6</v>
      </c>
      <c r="FD64" s="428">
        <v>62</v>
      </c>
      <c r="FE64" s="439"/>
      <c r="FF64" s="439"/>
      <c r="FG64" s="439"/>
      <c r="FH64" s="439">
        <v>0.33900000000000002</v>
      </c>
      <c r="FI64" s="439">
        <v>0.33900000000000002</v>
      </c>
      <c r="FJ64" s="428"/>
      <c r="FK64" s="428"/>
      <c r="FL64" s="431"/>
      <c r="FM64" s="431"/>
      <c r="FN64" s="431"/>
      <c r="FO64" s="431"/>
      <c r="FP64" s="431"/>
      <c r="FQ64" s="431"/>
      <c r="FR64" s="431"/>
      <c r="FS64" s="431"/>
      <c r="FT64" s="431"/>
    </row>
    <row r="65" spans="2:176">
      <c r="B65" s="407">
        <v>46286</v>
      </c>
      <c r="C65" s="402" t="s">
        <v>11110</v>
      </c>
      <c r="BA65" s="402" t="s">
        <v>17019</v>
      </c>
      <c r="BS65" s="402" t="s">
        <v>17020</v>
      </c>
      <c r="BT65" s="402" t="s">
        <v>15950</v>
      </c>
      <c r="CF65" s="410" t="s">
        <v>8187</v>
      </c>
      <c r="CG65" s="410"/>
      <c r="CH65" s="410"/>
      <c r="CI65" s="410" t="s">
        <v>13604</v>
      </c>
      <c r="CJ65" s="410" t="s">
        <v>13605</v>
      </c>
      <c r="CK65" s="410" t="s">
        <v>13606</v>
      </c>
      <c r="CL65" s="410" t="s">
        <v>13607</v>
      </c>
      <c r="CM65" s="410" t="s">
        <v>13608</v>
      </c>
      <c r="CN65" s="410" t="s">
        <v>13609</v>
      </c>
      <c r="CO65" s="410" t="s">
        <v>13610</v>
      </c>
      <c r="CP65" s="410" t="s">
        <v>13611</v>
      </c>
      <c r="CQ65" s="410" t="s">
        <v>13612</v>
      </c>
      <c r="CR65" s="410" t="s">
        <v>13613</v>
      </c>
      <c r="CS65" s="410" t="s">
        <v>13614</v>
      </c>
      <c r="CT65" s="410" t="s">
        <v>13615</v>
      </c>
      <c r="CU65" s="410" t="s">
        <v>13616</v>
      </c>
      <c r="CV65" s="410" t="s">
        <v>13617</v>
      </c>
      <c r="CW65" s="410"/>
      <c r="CX65" s="410"/>
      <c r="CY65" s="410"/>
      <c r="CZ65" s="410"/>
      <c r="DA65" s="410" t="s">
        <v>13618</v>
      </c>
      <c r="DB65" s="410" t="s">
        <v>13619</v>
      </c>
      <c r="DC65" s="410" t="s">
        <v>13620</v>
      </c>
      <c r="DD65" s="410" t="s">
        <v>13621</v>
      </c>
      <c r="DE65" s="410" t="s">
        <v>13622</v>
      </c>
      <c r="DF65" s="410" t="s">
        <v>13623</v>
      </c>
      <c r="DG65" s="410" t="s">
        <v>13624</v>
      </c>
      <c r="DH65" s="410" t="s">
        <v>12189</v>
      </c>
      <c r="DI65" s="410" t="s">
        <v>13625</v>
      </c>
      <c r="DJ65" s="410" t="s">
        <v>13626</v>
      </c>
      <c r="DK65" s="410" t="s">
        <v>13627</v>
      </c>
      <c r="DL65" s="410" t="s">
        <v>13628</v>
      </c>
      <c r="DM65" s="410" t="s">
        <v>13629</v>
      </c>
      <c r="DN65" s="410" t="s">
        <v>13630</v>
      </c>
      <c r="DO65" s="410" t="s">
        <v>13631</v>
      </c>
      <c r="DP65" s="410" t="s">
        <v>13632</v>
      </c>
      <c r="DQ65" s="410" t="s">
        <v>13633</v>
      </c>
      <c r="DR65" s="410"/>
      <c r="DS65" s="410" t="s">
        <v>13634</v>
      </c>
      <c r="DT65" s="410" t="s">
        <v>13635</v>
      </c>
      <c r="DU65" s="410" t="s">
        <v>13636</v>
      </c>
      <c r="DV65" s="410" t="s">
        <v>13637</v>
      </c>
      <c r="DW65" s="410" t="s">
        <v>13638</v>
      </c>
      <c r="EX65" s="432">
        <v>2028</v>
      </c>
      <c r="EY65" s="436">
        <v>213.1</v>
      </c>
      <c r="EZ65" s="436"/>
      <c r="FA65" s="436">
        <v>318.3</v>
      </c>
      <c r="FB65" s="436">
        <v>479.8</v>
      </c>
      <c r="FC65" s="436">
        <v>580.6</v>
      </c>
      <c r="FD65" s="432">
        <v>63</v>
      </c>
      <c r="FE65" s="437"/>
      <c r="FF65" s="437"/>
      <c r="FG65" s="437"/>
      <c r="FH65" s="437">
        <v>0.32800000000000001</v>
      </c>
      <c r="FI65" s="437">
        <v>0.32800000000000001</v>
      </c>
      <c r="FJ65" s="432"/>
      <c r="FK65" s="432"/>
      <c r="FL65" s="435"/>
      <c r="FM65" s="435"/>
      <c r="FN65" s="435"/>
      <c r="FO65" s="435"/>
      <c r="FP65" s="435"/>
      <c r="FQ65" s="435"/>
      <c r="FR65" s="435"/>
      <c r="FS65" s="435"/>
      <c r="FT65" s="435"/>
    </row>
    <row r="66" spans="2:176">
      <c r="B66" s="407">
        <v>46287</v>
      </c>
      <c r="C66" s="402" t="s">
        <v>11114</v>
      </c>
      <c r="BA66" s="402" t="s">
        <v>17021</v>
      </c>
      <c r="BS66" s="402" t="s">
        <v>17006</v>
      </c>
      <c r="BT66" s="402" t="s">
        <v>15951</v>
      </c>
      <c r="CF66" s="409" t="s">
        <v>8188</v>
      </c>
      <c r="CI66" s="409" t="s">
        <v>13639</v>
      </c>
      <c r="CJ66" s="409" t="s">
        <v>13640</v>
      </c>
      <c r="CK66" s="409" t="s">
        <v>13641</v>
      </c>
      <c r="CL66" s="409" t="s">
        <v>12393</v>
      </c>
      <c r="CM66" s="409" t="s">
        <v>13642</v>
      </c>
      <c r="CN66" s="409" t="s">
        <v>13643</v>
      </c>
      <c r="CO66" s="409" t="s">
        <v>13644</v>
      </c>
      <c r="CP66" s="409" t="s">
        <v>13645</v>
      </c>
      <c r="CQ66" s="409" t="s">
        <v>13646</v>
      </c>
      <c r="CR66" s="409" t="s">
        <v>13647</v>
      </c>
      <c r="CS66" s="409" t="s">
        <v>13648</v>
      </c>
      <c r="CT66" s="409" t="s">
        <v>13649</v>
      </c>
      <c r="CU66" s="409" t="s">
        <v>13650</v>
      </c>
      <c r="CV66" s="409" t="s">
        <v>13651</v>
      </c>
      <c r="DA66" s="409" t="s">
        <v>13652</v>
      </c>
      <c r="DB66" s="409" t="s">
        <v>13653</v>
      </c>
      <c r="DC66" s="409" t="s">
        <v>13654</v>
      </c>
      <c r="DD66" s="409" t="s">
        <v>13655</v>
      </c>
      <c r="DE66" s="409" t="s">
        <v>13656</v>
      </c>
      <c r="DF66" s="409" t="s">
        <v>13657</v>
      </c>
      <c r="DG66" s="409" t="s">
        <v>13658</v>
      </c>
      <c r="DH66" s="409" t="s">
        <v>12230</v>
      </c>
      <c r="DI66" s="409" t="s">
        <v>13659</v>
      </c>
      <c r="DJ66" s="409" t="s">
        <v>13660</v>
      </c>
      <c r="DK66" s="409" t="s">
        <v>13661</v>
      </c>
      <c r="DL66" s="409" t="s">
        <v>13662</v>
      </c>
      <c r="DM66" s="409" t="s">
        <v>13663</v>
      </c>
      <c r="DN66" s="409" t="s">
        <v>13664</v>
      </c>
      <c r="DO66" s="409" t="s">
        <v>13665</v>
      </c>
      <c r="DP66" s="409" t="s">
        <v>13666</v>
      </c>
      <c r="DQ66" s="409" t="s">
        <v>13667</v>
      </c>
      <c r="DS66" s="409" t="s">
        <v>13668</v>
      </c>
      <c r="DT66" s="409" t="s">
        <v>13669</v>
      </c>
      <c r="DU66" s="409" t="s">
        <v>13670</v>
      </c>
      <c r="DV66" s="409" t="s">
        <v>13671</v>
      </c>
      <c r="DW66" s="409" t="s">
        <v>13672</v>
      </c>
      <c r="EX66" s="428">
        <v>2029</v>
      </c>
      <c r="EY66" s="438">
        <v>213.1</v>
      </c>
      <c r="EZ66" s="438"/>
      <c r="FA66" s="438">
        <v>318.3</v>
      </c>
      <c r="FB66" s="438">
        <v>479.8</v>
      </c>
      <c r="FC66" s="438">
        <v>580.6</v>
      </c>
      <c r="FD66" s="428">
        <v>64</v>
      </c>
      <c r="FE66" s="439"/>
      <c r="FF66" s="439"/>
      <c r="FG66" s="439"/>
      <c r="FH66" s="439">
        <v>0.317</v>
      </c>
      <c r="FI66" s="439">
        <v>0.317</v>
      </c>
      <c r="FJ66" s="428"/>
      <c r="FK66" s="428"/>
      <c r="FL66" s="431"/>
      <c r="FM66" s="431"/>
      <c r="FN66" s="431"/>
      <c r="FO66" s="431"/>
      <c r="FP66" s="431"/>
      <c r="FQ66" s="431"/>
      <c r="FR66" s="431"/>
      <c r="FS66" s="431"/>
      <c r="FT66" s="431"/>
    </row>
    <row r="67" spans="2:176">
      <c r="B67" s="407">
        <v>46288</v>
      </c>
      <c r="C67" s="402" t="s">
        <v>11111</v>
      </c>
      <c r="BA67" s="402" t="s">
        <v>17022</v>
      </c>
      <c r="BS67" s="402" t="s">
        <v>17008</v>
      </c>
      <c r="BT67" s="402" t="s">
        <v>15952</v>
      </c>
      <c r="CF67" s="410" t="s">
        <v>8189</v>
      </c>
      <c r="CG67" s="410"/>
      <c r="CH67" s="410"/>
      <c r="CI67" s="410" t="s">
        <v>13673</v>
      </c>
      <c r="CJ67" s="410" t="s">
        <v>13674</v>
      </c>
      <c r="CK67" s="410" t="s">
        <v>13675</v>
      </c>
      <c r="CL67" s="410" t="s">
        <v>13676</v>
      </c>
      <c r="CM67" s="410" t="s">
        <v>13677</v>
      </c>
      <c r="CN67" s="410" t="s">
        <v>13678</v>
      </c>
      <c r="CO67" s="410" t="s">
        <v>13679</v>
      </c>
      <c r="CP67" s="410" t="s">
        <v>13680</v>
      </c>
      <c r="CQ67" s="410" t="s">
        <v>13681</v>
      </c>
      <c r="CR67" s="410" t="s">
        <v>13682</v>
      </c>
      <c r="CS67" s="410" t="s">
        <v>13683</v>
      </c>
      <c r="CT67" s="410"/>
      <c r="CU67" s="410" t="s">
        <v>13684</v>
      </c>
      <c r="CV67" s="410" t="s">
        <v>13685</v>
      </c>
      <c r="CW67" s="410"/>
      <c r="CX67" s="410"/>
      <c r="CY67" s="410"/>
      <c r="CZ67" s="410"/>
      <c r="DA67" s="410" t="s">
        <v>13686</v>
      </c>
      <c r="DB67" s="410" t="s">
        <v>13687</v>
      </c>
      <c r="DC67" s="410" t="s">
        <v>13688</v>
      </c>
      <c r="DD67" s="410" t="s">
        <v>13689</v>
      </c>
      <c r="DE67" s="410" t="s">
        <v>13690</v>
      </c>
      <c r="DF67" s="410" t="s">
        <v>13691</v>
      </c>
      <c r="DG67" s="410" t="s">
        <v>13692</v>
      </c>
      <c r="DH67" s="410" t="s">
        <v>12271</v>
      </c>
      <c r="DI67" s="410" t="s">
        <v>13693</v>
      </c>
      <c r="DJ67" s="410" t="s">
        <v>13694</v>
      </c>
      <c r="DK67" s="410" t="s">
        <v>13695</v>
      </c>
      <c r="DL67" s="410" t="s">
        <v>13696</v>
      </c>
      <c r="DM67" s="410" t="s">
        <v>13697</v>
      </c>
      <c r="DN67" s="410" t="s">
        <v>13698</v>
      </c>
      <c r="DO67" s="410" t="s">
        <v>13699</v>
      </c>
      <c r="DP67" s="410" t="s">
        <v>13700</v>
      </c>
      <c r="DQ67" s="410" t="s">
        <v>13701</v>
      </c>
      <c r="DR67" s="410"/>
      <c r="DS67" s="410" t="s">
        <v>13702</v>
      </c>
      <c r="DT67" s="410" t="s">
        <v>13703</v>
      </c>
      <c r="DU67" s="410" t="s">
        <v>13704</v>
      </c>
      <c r="DV67" s="410" t="s">
        <v>13705</v>
      </c>
      <c r="DW67" s="410" t="s">
        <v>13706</v>
      </c>
      <c r="EX67" s="432">
        <v>2030</v>
      </c>
      <c r="EY67" s="436">
        <v>213.1</v>
      </c>
      <c r="EZ67" s="436"/>
      <c r="FA67" s="436">
        <v>318.3</v>
      </c>
      <c r="FB67" s="436">
        <v>479.8</v>
      </c>
      <c r="FC67" s="436">
        <v>580.6</v>
      </c>
      <c r="FD67" s="432">
        <v>65</v>
      </c>
      <c r="FE67" s="437"/>
      <c r="FF67" s="437"/>
      <c r="FG67" s="437"/>
      <c r="FH67" s="437">
        <v>0.307</v>
      </c>
      <c r="FI67" s="437">
        <v>0.307</v>
      </c>
      <c r="FJ67" s="432"/>
      <c r="FK67" s="432"/>
      <c r="FL67" s="435"/>
      <c r="FM67" s="435"/>
      <c r="FN67" s="435"/>
      <c r="FO67" s="435"/>
      <c r="FP67" s="435"/>
      <c r="FQ67" s="435"/>
      <c r="FR67" s="435"/>
      <c r="FS67" s="435"/>
      <c r="FT67" s="435"/>
    </row>
    <row r="68" spans="2:176">
      <c r="B68" s="407">
        <v>46307</v>
      </c>
      <c r="C68" s="402" t="s">
        <v>11112</v>
      </c>
      <c r="BA68" s="402" t="s">
        <v>16962</v>
      </c>
      <c r="BS68" s="402" t="s">
        <v>17011</v>
      </c>
      <c r="BT68" s="402" t="s">
        <v>17023</v>
      </c>
      <c r="CF68" s="409" t="s">
        <v>8190</v>
      </c>
      <c r="CI68" s="409" t="s">
        <v>13707</v>
      </c>
      <c r="CJ68" s="409" t="s">
        <v>13708</v>
      </c>
      <c r="CK68" s="409" t="s">
        <v>13709</v>
      </c>
      <c r="CL68" s="409" t="s">
        <v>13710</v>
      </c>
      <c r="CM68" s="409" t="s">
        <v>13711</v>
      </c>
      <c r="CN68" s="409" t="s">
        <v>13712</v>
      </c>
      <c r="CP68" s="409" t="s">
        <v>13713</v>
      </c>
      <c r="CQ68" s="409" t="s">
        <v>13714</v>
      </c>
      <c r="CR68" s="409" t="s">
        <v>13715</v>
      </c>
      <c r="CS68" s="409" t="s">
        <v>13716</v>
      </c>
      <c r="CU68" s="409" t="s">
        <v>13717</v>
      </c>
      <c r="CV68" s="409" t="s">
        <v>13718</v>
      </c>
      <c r="DA68" s="409" t="s">
        <v>13719</v>
      </c>
      <c r="DB68" s="409" t="s">
        <v>13720</v>
      </c>
      <c r="DC68" s="409" t="s">
        <v>13721</v>
      </c>
      <c r="DD68" s="409" t="s">
        <v>13722</v>
      </c>
      <c r="DE68" s="409" t="s">
        <v>13723</v>
      </c>
      <c r="DF68" s="409" t="s">
        <v>13724</v>
      </c>
      <c r="DG68" s="409" t="s">
        <v>13725</v>
      </c>
      <c r="DH68" s="409" t="s">
        <v>13726</v>
      </c>
      <c r="DI68" s="409" t="s">
        <v>13727</v>
      </c>
      <c r="DJ68" s="409" t="s">
        <v>13728</v>
      </c>
      <c r="DK68" s="409" t="s">
        <v>13729</v>
      </c>
      <c r="DL68" s="409" t="s">
        <v>13730</v>
      </c>
      <c r="DM68" s="409" t="s">
        <v>13731</v>
      </c>
      <c r="DN68" s="409" t="s">
        <v>13732</v>
      </c>
      <c r="DO68" s="409" t="s">
        <v>13733</v>
      </c>
      <c r="DP68" s="409" t="s">
        <v>13734</v>
      </c>
      <c r="DQ68" s="409" t="s">
        <v>13735</v>
      </c>
      <c r="DS68" s="409" t="s">
        <v>13736</v>
      </c>
      <c r="DT68" s="409" t="s">
        <v>13737</v>
      </c>
      <c r="DU68" s="409" t="s">
        <v>13738</v>
      </c>
      <c r="DV68" s="409" t="s">
        <v>13739</v>
      </c>
      <c r="DW68" s="409" t="s">
        <v>13740</v>
      </c>
      <c r="EX68" s="428">
        <v>2031</v>
      </c>
      <c r="EY68" s="438">
        <v>213.1</v>
      </c>
      <c r="EZ68" s="438"/>
      <c r="FA68" s="438">
        <v>318.3</v>
      </c>
      <c r="FB68" s="438">
        <v>479.8</v>
      </c>
      <c r="FC68" s="438">
        <v>580.6</v>
      </c>
      <c r="FD68" s="428">
        <v>66</v>
      </c>
      <c r="FE68" s="439"/>
      <c r="FF68" s="439"/>
      <c r="FG68" s="439"/>
      <c r="FH68" s="439">
        <v>0.29599999999999999</v>
      </c>
      <c r="FI68" s="439">
        <v>0.29599999999999999</v>
      </c>
      <c r="FJ68" s="428"/>
      <c r="FK68" s="428"/>
      <c r="FL68" s="431"/>
      <c r="FM68" s="431"/>
      <c r="FN68" s="431"/>
      <c r="FO68" s="431"/>
      <c r="FP68" s="431"/>
      <c r="FQ68" s="431"/>
      <c r="FR68" s="431"/>
      <c r="FS68" s="431"/>
      <c r="FT68" s="431"/>
    </row>
    <row r="69" spans="2:176">
      <c r="B69" s="407">
        <v>46329</v>
      </c>
      <c r="C69" s="402" t="s">
        <v>11113</v>
      </c>
      <c r="BA69" s="402" t="s">
        <v>16967</v>
      </c>
      <c r="BS69" s="402" t="s">
        <v>17024</v>
      </c>
      <c r="BT69" s="402" t="s">
        <v>15953</v>
      </c>
      <c r="CF69" s="410" t="s">
        <v>8191</v>
      </c>
      <c r="CG69" s="410"/>
      <c r="CH69" s="410"/>
      <c r="CI69" s="410" t="s">
        <v>13741</v>
      </c>
      <c r="CJ69" s="410" t="s">
        <v>13742</v>
      </c>
      <c r="CK69" s="410"/>
      <c r="CL69" s="410" t="s">
        <v>13743</v>
      </c>
      <c r="CM69" s="410" t="s">
        <v>13744</v>
      </c>
      <c r="CN69" s="410" t="s">
        <v>13745</v>
      </c>
      <c r="CO69" s="410"/>
      <c r="CP69" s="410" t="s">
        <v>13746</v>
      </c>
      <c r="CQ69" s="410" t="s">
        <v>13747</v>
      </c>
      <c r="CR69" s="410" t="s">
        <v>13748</v>
      </c>
      <c r="CS69" s="410" t="s">
        <v>13749</v>
      </c>
      <c r="CT69" s="410"/>
      <c r="CU69" s="410" t="s">
        <v>13750</v>
      </c>
      <c r="CV69" s="410" t="s">
        <v>13751</v>
      </c>
      <c r="CW69" s="410"/>
      <c r="CX69" s="410"/>
      <c r="CY69" s="410"/>
      <c r="CZ69" s="410"/>
      <c r="DA69" s="410" t="s">
        <v>13752</v>
      </c>
      <c r="DB69" s="410" t="s">
        <v>13753</v>
      </c>
      <c r="DC69" s="410" t="s">
        <v>13754</v>
      </c>
      <c r="DD69" s="410" t="s">
        <v>13423</v>
      </c>
      <c r="DE69" s="410"/>
      <c r="DF69" s="410" t="s">
        <v>13755</v>
      </c>
      <c r="DG69" s="410" t="s">
        <v>13756</v>
      </c>
      <c r="DH69" s="410" t="s">
        <v>13757</v>
      </c>
      <c r="DI69" s="410" t="s">
        <v>13758</v>
      </c>
      <c r="DJ69" s="410" t="s">
        <v>13759</v>
      </c>
      <c r="DK69" s="410" t="s">
        <v>13760</v>
      </c>
      <c r="DL69" s="410" t="s">
        <v>13761</v>
      </c>
      <c r="DM69" s="410" t="s">
        <v>13762</v>
      </c>
      <c r="DN69" s="410" t="s">
        <v>13763</v>
      </c>
      <c r="DO69" s="410" t="s">
        <v>13764</v>
      </c>
      <c r="DP69" s="410" t="s">
        <v>13765</v>
      </c>
      <c r="DQ69" s="410" t="s">
        <v>13766</v>
      </c>
      <c r="DR69" s="410"/>
      <c r="DS69" s="410" t="s">
        <v>13767</v>
      </c>
      <c r="DT69" s="410" t="s">
        <v>13768</v>
      </c>
      <c r="DU69" s="410" t="s">
        <v>13769</v>
      </c>
      <c r="DV69" s="410" t="s">
        <v>13770</v>
      </c>
      <c r="DW69" s="410" t="s">
        <v>13771</v>
      </c>
      <c r="EX69" s="432">
        <v>2032</v>
      </c>
      <c r="EY69" s="436">
        <v>213.1</v>
      </c>
      <c r="EZ69" s="436"/>
      <c r="FA69" s="436">
        <v>318.3</v>
      </c>
      <c r="FB69" s="436">
        <v>479.8</v>
      </c>
      <c r="FC69" s="436">
        <v>580.6</v>
      </c>
      <c r="FD69" s="432">
        <v>67</v>
      </c>
      <c r="FE69" s="437"/>
      <c r="FF69" s="437"/>
      <c r="FG69" s="437"/>
      <c r="FH69" s="437">
        <v>0.28499999999999998</v>
      </c>
      <c r="FI69" s="437">
        <v>0.28499999999999998</v>
      </c>
      <c r="FJ69" s="432"/>
      <c r="FK69" s="432"/>
      <c r="FL69" s="435"/>
      <c r="FM69" s="435"/>
      <c r="FN69" s="435"/>
      <c r="FO69" s="435"/>
      <c r="FP69" s="435"/>
      <c r="FQ69" s="435"/>
      <c r="FR69" s="435"/>
      <c r="FS69" s="435"/>
      <c r="FT69" s="435"/>
    </row>
    <row r="70" spans="2:176">
      <c r="B70" s="407">
        <v>46349</v>
      </c>
      <c r="C70" s="402" t="s">
        <v>11115</v>
      </c>
      <c r="BA70" s="402" t="s">
        <v>16971</v>
      </c>
      <c r="BS70" s="402" t="s">
        <v>17012</v>
      </c>
      <c r="BT70" s="402" t="s">
        <v>15954</v>
      </c>
      <c r="CF70" s="409" t="s">
        <v>8192</v>
      </c>
      <c r="CI70" s="409" t="s">
        <v>13772</v>
      </c>
      <c r="CJ70" s="409" t="s">
        <v>13773</v>
      </c>
      <c r="CL70" s="409" t="s">
        <v>13774</v>
      </c>
      <c r="CM70" s="409" t="s">
        <v>13775</v>
      </c>
      <c r="CN70" s="409" t="s">
        <v>13776</v>
      </c>
      <c r="CP70" s="409" t="s">
        <v>13777</v>
      </c>
      <c r="CQ70" s="409" t="s">
        <v>13778</v>
      </c>
      <c r="CR70" s="409" t="s">
        <v>13779</v>
      </c>
      <c r="CS70" s="409" t="s">
        <v>13780</v>
      </c>
      <c r="CU70" s="409" t="s">
        <v>13781</v>
      </c>
      <c r="CV70" s="409" t="s">
        <v>13782</v>
      </c>
      <c r="DA70" s="409" t="s">
        <v>13783</v>
      </c>
      <c r="DB70" s="409" t="s">
        <v>13784</v>
      </c>
      <c r="DC70" s="409" t="s">
        <v>13785</v>
      </c>
      <c r="DD70" s="409" t="s">
        <v>13460</v>
      </c>
      <c r="DF70" s="409" t="s">
        <v>13786</v>
      </c>
      <c r="DG70" s="409" t="s">
        <v>13787</v>
      </c>
      <c r="DH70" s="409" t="s">
        <v>13788</v>
      </c>
      <c r="DI70" s="409" t="s">
        <v>13789</v>
      </c>
      <c r="DJ70" s="409" t="s">
        <v>13790</v>
      </c>
      <c r="DK70" s="409" t="s">
        <v>13791</v>
      </c>
      <c r="DL70" s="409" t="s">
        <v>13792</v>
      </c>
      <c r="DM70" s="409" t="s">
        <v>13793</v>
      </c>
      <c r="DN70" s="409" t="s">
        <v>13794</v>
      </c>
      <c r="DO70" s="409" t="s">
        <v>13795</v>
      </c>
      <c r="DP70" s="409" t="s">
        <v>13796</v>
      </c>
      <c r="DQ70" s="409" t="s">
        <v>13797</v>
      </c>
      <c r="DS70" s="409" t="s">
        <v>13798</v>
      </c>
      <c r="DT70" s="409" t="s">
        <v>13799</v>
      </c>
      <c r="DU70" s="409" t="s">
        <v>13800</v>
      </c>
      <c r="DV70" s="409" t="s">
        <v>13801</v>
      </c>
      <c r="DW70" s="409" t="s">
        <v>13802</v>
      </c>
      <c r="EX70" s="428">
        <v>2033</v>
      </c>
      <c r="EY70" s="438">
        <v>213.1</v>
      </c>
      <c r="EZ70" s="438"/>
      <c r="FA70" s="438">
        <v>318.3</v>
      </c>
      <c r="FB70" s="438">
        <v>479.8</v>
      </c>
      <c r="FC70" s="438">
        <v>580.6</v>
      </c>
      <c r="FD70" s="428">
        <v>68</v>
      </c>
      <c r="FE70" s="439"/>
      <c r="FF70" s="439"/>
      <c r="FG70" s="439"/>
      <c r="FH70" s="439">
        <v>0.27500000000000002</v>
      </c>
      <c r="FI70" s="439">
        <v>0.27500000000000002</v>
      </c>
      <c r="FJ70" s="428"/>
      <c r="FK70" s="428"/>
      <c r="FL70" s="431"/>
      <c r="FM70" s="431"/>
      <c r="FN70" s="431"/>
      <c r="FO70" s="431"/>
      <c r="FP70" s="431"/>
      <c r="FQ70" s="431"/>
      <c r="FR70" s="431"/>
      <c r="FS70" s="431"/>
      <c r="FT70" s="431"/>
    </row>
    <row r="71" spans="2:176">
      <c r="B71" s="407">
        <v>46385</v>
      </c>
      <c r="C71" s="402" t="s">
        <v>11098</v>
      </c>
      <c r="BA71" s="402" t="s">
        <v>16974</v>
      </c>
      <c r="BS71" s="402" t="s">
        <v>17013</v>
      </c>
      <c r="BT71" s="402" t="s">
        <v>17025</v>
      </c>
      <c r="CF71" s="410" t="s">
        <v>8193</v>
      </c>
      <c r="CG71" s="410"/>
      <c r="CH71" s="410"/>
      <c r="CI71" s="410" t="s">
        <v>13803</v>
      </c>
      <c r="CJ71" s="410" t="s">
        <v>13804</v>
      </c>
      <c r="CK71" s="410"/>
      <c r="CL71" s="410" t="s">
        <v>13805</v>
      </c>
      <c r="CM71" s="410" t="s">
        <v>13806</v>
      </c>
      <c r="CN71" s="410" t="s">
        <v>13807</v>
      </c>
      <c r="CO71" s="410"/>
      <c r="CP71" s="410" t="s">
        <v>13808</v>
      </c>
      <c r="CQ71" s="410" t="s">
        <v>13809</v>
      </c>
      <c r="CR71" s="410" t="s">
        <v>13810</v>
      </c>
      <c r="CS71" s="410" t="s">
        <v>13811</v>
      </c>
      <c r="CT71" s="410"/>
      <c r="CU71" s="410" t="s">
        <v>13812</v>
      </c>
      <c r="CV71" s="410" t="s">
        <v>13813</v>
      </c>
      <c r="CW71" s="410"/>
      <c r="CX71" s="410"/>
      <c r="CY71" s="410"/>
      <c r="CZ71" s="410"/>
      <c r="DA71" s="410" t="s">
        <v>13814</v>
      </c>
      <c r="DB71" s="410" t="s">
        <v>13815</v>
      </c>
      <c r="DC71" s="410" t="s">
        <v>13816</v>
      </c>
      <c r="DD71" s="410" t="s">
        <v>13495</v>
      </c>
      <c r="DE71" s="410"/>
      <c r="DF71" s="410" t="s">
        <v>13817</v>
      </c>
      <c r="DG71" s="410" t="s">
        <v>13818</v>
      </c>
      <c r="DH71" s="410" t="s">
        <v>13819</v>
      </c>
      <c r="DI71" s="410" t="s">
        <v>13820</v>
      </c>
      <c r="DJ71" s="410" t="s">
        <v>13821</v>
      </c>
      <c r="DK71" s="410" t="s">
        <v>13822</v>
      </c>
      <c r="DL71" s="410" t="s">
        <v>13823</v>
      </c>
      <c r="DM71" s="410" t="s">
        <v>13824</v>
      </c>
      <c r="DN71" s="410" t="s">
        <v>13825</v>
      </c>
      <c r="DO71" s="410" t="s">
        <v>13826</v>
      </c>
      <c r="DP71" s="410" t="s">
        <v>13827</v>
      </c>
      <c r="DQ71" s="410" t="s">
        <v>13828</v>
      </c>
      <c r="DR71" s="410"/>
      <c r="DS71" s="410" t="s">
        <v>13829</v>
      </c>
      <c r="DT71" s="410" t="s">
        <v>13830</v>
      </c>
      <c r="DU71" s="410" t="s">
        <v>13831</v>
      </c>
      <c r="DV71" s="410" t="s">
        <v>13832</v>
      </c>
      <c r="DW71" s="410" t="s">
        <v>13833</v>
      </c>
      <c r="EX71" s="432">
        <v>2034</v>
      </c>
      <c r="EY71" s="436">
        <v>213.1</v>
      </c>
      <c r="EZ71" s="436"/>
      <c r="FA71" s="436">
        <v>318.3</v>
      </c>
      <c r="FB71" s="436">
        <v>479.8</v>
      </c>
      <c r="FC71" s="436">
        <v>580.6</v>
      </c>
      <c r="FD71" s="432">
        <v>69</v>
      </c>
      <c r="FE71" s="437"/>
      <c r="FF71" s="437"/>
      <c r="FG71" s="437"/>
      <c r="FH71" s="437">
        <v>0.26400000000000001</v>
      </c>
      <c r="FI71" s="437">
        <v>0.26400000000000001</v>
      </c>
      <c r="FJ71" s="432"/>
      <c r="FK71" s="432"/>
      <c r="FL71" s="435"/>
      <c r="FM71" s="435"/>
      <c r="FN71" s="435"/>
      <c r="FO71" s="435"/>
      <c r="FP71" s="435"/>
      <c r="FQ71" s="435"/>
      <c r="FR71" s="435"/>
      <c r="FS71" s="435"/>
      <c r="FT71" s="435"/>
    </row>
    <row r="72" spans="2:176">
      <c r="B72" s="407">
        <v>46386</v>
      </c>
      <c r="C72" s="402" t="s">
        <v>11098</v>
      </c>
      <c r="BA72" s="402" t="s">
        <v>16978</v>
      </c>
      <c r="BS72" s="402" t="s">
        <v>17014</v>
      </c>
      <c r="BT72" s="402" t="s">
        <v>15955</v>
      </c>
      <c r="CF72" s="409" t="s">
        <v>8194</v>
      </c>
      <c r="CI72" s="409" t="s">
        <v>13834</v>
      </c>
      <c r="CJ72" s="409" t="s">
        <v>13835</v>
      </c>
      <c r="CL72" s="409" t="s">
        <v>13836</v>
      </c>
      <c r="CM72" s="409" t="s">
        <v>13837</v>
      </c>
      <c r="CN72" s="409" t="s">
        <v>13838</v>
      </c>
      <c r="CP72" s="409" t="s">
        <v>13839</v>
      </c>
      <c r="CQ72" s="409" t="s">
        <v>13840</v>
      </c>
      <c r="CR72" s="409" t="s">
        <v>13841</v>
      </c>
      <c r="CS72" s="409" t="s">
        <v>13842</v>
      </c>
      <c r="CU72" s="409" t="s">
        <v>13843</v>
      </c>
      <c r="CV72" s="409" t="s">
        <v>13844</v>
      </c>
      <c r="DA72" s="409" t="s">
        <v>13845</v>
      </c>
      <c r="DB72" s="409" t="s">
        <v>13846</v>
      </c>
      <c r="DC72" s="409" t="s">
        <v>13847</v>
      </c>
      <c r="DD72" s="409" t="s">
        <v>13530</v>
      </c>
      <c r="DF72" s="409" t="s">
        <v>13848</v>
      </c>
      <c r="DG72" s="409" t="s">
        <v>13849</v>
      </c>
      <c r="DH72" s="409" t="s">
        <v>13850</v>
      </c>
      <c r="DI72" s="409" t="s">
        <v>13851</v>
      </c>
      <c r="DJ72" s="409" t="s">
        <v>13852</v>
      </c>
      <c r="DK72" s="409" t="s">
        <v>13853</v>
      </c>
      <c r="DL72" s="409" t="s">
        <v>13854</v>
      </c>
      <c r="DM72" s="409" t="s">
        <v>13855</v>
      </c>
      <c r="DN72" s="409" t="s">
        <v>13856</v>
      </c>
      <c r="DO72" s="409" t="s">
        <v>13857</v>
      </c>
      <c r="DP72" s="409" t="s">
        <v>13858</v>
      </c>
      <c r="DQ72" s="409" t="s">
        <v>13859</v>
      </c>
      <c r="DS72" s="409" t="s">
        <v>13860</v>
      </c>
      <c r="DT72" s="409" t="s">
        <v>13861</v>
      </c>
      <c r="DU72" s="409" t="s">
        <v>13862</v>
      </c>
      <c r="DV72" s="409" t="s">
        <v>13863</v>
      </c>
      <c r="DW72" s="409" t="s">
        <v>13864</v>
      </c>
      <c r="EX72" s="428">
        <v>2035</v>
      </c>
      <c r="EY72" s="438">
        <v>213.1</v>
      </c>
      <c r="EZ72" s="438"/>
      <c r="FA72" s="438">
        <v>318.3</v>
      </c>
      <c r="FB72" s="438">
        <v>479.8</v>
      </c>
      <c r="FC72" s="438">
        <v>580.6</v>
      </c>
      <c r="FD72" s="428">
        <v>70</v>
      </c>
      <c r="FE72" s="439"/>
      <c r="FF72" s="439"/>
      <c r="FG72" s="439"/>
      <c r="FH72" s="439">
        <v>0.253</v>
      </c>
      <c r="FI72" s="439">
        <v>0.253</v>
      </c>
      <c r="FJ72" s="428"/>
      <c r="FK72" s="428"/>
      <c r="FL72" s="431"/>
      <c r="FM72" s="431"/>
      <c r="FN72" s="431"/>
      <c r="FO72" s="431"/>
      <c r="FP72" s="431"/>
      <c r="FQ72" s="431"/>
      <c r="FR72" s="431"/>
      <c r="FS72" s="431"/>
      <c r="FT72" s="431"/>
    </row>
    <row r="73" spans="2:176">
      <c r="B73" s="407">
        <v>46387</v>
      </c>
      <c r="C73" s="402" t="s">
        <v>11098</v>
      </c>
      <c r="BA73" s="402" t="s">
        <v>16981</v>
      </c>
      <c r="BS73" s="402" t="s">
        <v>17016</v>
      </c>
      <c r="BT73" s="402" t="s">
        <v>15956</v>
      </c>
      <c r="CF73" s="410" t="s">
        <v>8195</v>
      </c>
      <c r="CG73" s="410"/>
      <c r="CH73" s="410"/>
      <c r="CI73" s="410" t="s">
        <v>13865</v>
      </c>
      <c r="CJ73" s="410" t="s">
        <v>13866</v>
      </c>
      <c r="CK73" s="410"/>
      <c r="CL73" s="410" t="s">
        <v>13867</v>
      </c>
      <c r="CM73" s="410" t="s">
        <v>13868</v>
      </c>
      <c r="CN73" s="410" t="s">
        <v>13869</v>
      </c>
      <c r="CO73" s="410"/>
      <c r="CP73" s="410" t="s">
        <v>13870</v>
      </c>
      <c r="CQ73" s="410" t="s">
        <v>13871</v>
      </c>
      <c r="CR73" s="410" t="s">
        <v>13872</v>
      </c>
      <c r="CS73" s="410" t="s">
        <v>13873</v>
      </c>
      <c r="CT73" s="410"/>
      <c r="CU73" s="410" t="s">
        <v>13874</v>
      </c>
      <c r="CV73" s="410" t="s">
        <v>13875</v>
      </c>
      <c r="CW73" s="410"/>
      <c r="CX73" s="410"/>
      <c r="CY73" s="410"/>
      <c r="CZ73" s="410"/>
      <c r="DA73" s="410" t="s">
        <v>13876</v>
      </c>
      <c r="DB73" s="410" t="s">
        <v>13877</v>
      </c>
      <c r="DC73" s="410" t="s">
        <v>13878</v>
      </c>
      <c r="DD73" s="410" t="s">
        <v>13566</v>
      </c>
      <c r="DE73" s="410"/>
      <c r="DF73" s="410" t="s">
        <v>13879</v>
      </c>
      <c r="DG73" s="410" t="s">
        <v>13880</v>
      </c>
      <c r="DH73" s="410" t="s">
        <v>13881</v>
      </c>
      <c r="DI73" s="410" t="s">
        <v>13882</v>
      </c>
      <c r="DJ73" s="410" t="s">
        <v>13883</v>
      </c>
      <c r="DK73" s="410" t="s">
        <v>13884</v>
      </c>
      <c r="DL73" s="410" t="s">
        <v>13885</v>
      </c>
      <c r="DM73" s="410" t="s">
        <v>13886</v>
      </c>
      <c r="DN73" s="410" t="s">
        <v>13887</v>
      </c>
      <c r="DO73" s="410" t="s">
        <v>13888</v>
      </c>
      <c r="DP73" s="410" t="s">
        <v>13889</v>
      </c>
      <c r="DQ73" s="410" t="s">
        <v>13890</v>
      </c>
      <c r="DR73" s="410"/>
      <c r="DS73" s="410" t="s">
        <v>13891</v>
      </c>
      <c r="DT73" s="410" t="s">
        <v>13892</v>
      </c>
      <c r="DU73" s="410" t="s">
        <v>13893</v>
      </c>
      <c r="DV73" s="410" t="s">
        <v>13894</v>
      </c>
      <c r="DW73" s="410" t="s">
        <v>13895</v>
      </c>
      <c r="EX73" s="432">
        <v>2036</v>
      </c>
      <c r="EY73" s="436">
        <v>213.1</v>
      </c>
      <c r="EZ73" s="436"/>
      <c r="FA73" s="436">
        <v>318.3</v>
      </c>
      <c r="FB73" s="436">
        <v>479.8</v>
      </c>
      <c r="FC73" s="436">
        <v>580.6</v>
      </c>
      <c r="FD73" s="432">
        <v>71</v>
      </c>
      <c r="FE73" s="437"/>
      <c r="FF73" s="437"/>
      <c r="FG73" s="437"/>
      <c r="FH73" s="437">
        <v>0.24299999999999999</v>
      </c>
      <c r="FI73" s="437">
        <v>0.24299999999999999</v>
      </c>
      <c r="FJ73" s="432"/>
      <c r="FK73" s="432"/>
      <c r="FL73" s="435"/>
      <c r="FM73" s="435"/>
      <c r="FN73" s="435"/>
      <c r="FO73" s="435"/>
      <c r="FP73" s="435"/>
      <c r="FQ73" s="435"/>
      <c r="FR73" s="435"/>
      <c r="FS73" s="435"/>
      <c r="FT73" s="435"/>
    </row>
    <row r="74" spans="2:176">
      <c r="B74" s="412">
        <v>46388</v>
      </c>
      <c r="C74" s="413" t="s">
        <v>11116</v>
      </c>
      <c r="BA74" s="402" t="s">
        <v>17026</v>
      </c>
      <c r="BS74" s="402" t="s">
        <v>17017</v>
      </c>
      <c r="BT74" s="402" t="s">
        <v>17027</v>
      </c>
      <c r="CF74" s="409" t="s">
        <v>8196</v>
      </c>
      <c r="CI74" s="409" t="s">
        <v>13896</v>
      </c>
      <c r="CJ74" s="409" t="s">
        <v>13897</v>
      </c>
      <c r="CL74" s="409" t="s">
        <v>13898</v>
      </c>
      <c r="CM74" s="409" t="s">
        <v>13899</v>
      </c>
      <c r="CN74" s="409" t="s">
        <v>13900</v>
      </c>
      <c r="CQ74" s="409" t="s">
        <v>13901</v>
      </c>
      <c r="CR74" s="409" t="s">
        <v>13902</v>
      </c>
      <c r="CS74" s="409" t="s">
        <v>13903</v>
      </c>
      <c r="CU74" s="409" t="s">
        <v>13904</v>
      </c>
      <c r="CV74" s="409" t="s">
        <v>13905</v>
      </c>
      <c r="DA74" s="409" t="s">
        <v>13906</v>
      </c>
      <c r="DB74" s="409" t="s">
        <v>13907</v>
      </c>
      <c r="DC74" s="409" t="s">
        <v>13908</v>
      </c>
      <c r="DD74" s="409" t="s">
        <v>13602</v>
      </c>
      <c r="DF74" s="409" t="s">
        <v>13909</v>
      </c>
      <c r="DG74" s="409" t="s">
        <v>13910</v>
      </c>
      <c r="DH74" s="409" t="s">
        <v>13911</v>
      </c>
      <c r="DI74" s="409" t="s">
        <v>13912</v>
      </c>
      <c r="DJ74" s="409" t="s">
        <v>13913</v>
      </c>
      <c r="DK74" s="409" t="s">
        <v>13914</v>
      </c>
      <c r="DL74" s="409" t="s">
        <v>13915</v>
      </c>
      <c r="DM74" s="409" t="s">
        <v>13916</v>
      </c>
      <c r="DN74" s="409" t="s">
        <v>13917</v>
      </c>
      <c r="DO74" s="409" t="s">
        <v>13918</v>
      </c>
      <c r="DP74" s="409" t="s">
        <v>13919</v>
      </c>
      <c r="DQ74" s="409" t="s">
        <v>13920</v>
      </c>
      <c r="DS74" s="409" t="s">
        <v>13921</v>
      </c>
      <c r="DT74" s="409" t="s">
        <v>13922</v>
      </c>
      <c r="DU74" s="409" t="s">
        <v>13923</v>
      </c>
      <c r="DV74" s="409" t="s">
        <v>13924</v>
      </c>
      <c r="DW74" s="409" t="s">
        <v>13925</v>
      </c>
      <c r="EX74" s="428">
        <v>2037</v>
      </c>
      <c r="EY74" s="438">
        <v>213.1</v>
      </c>
      <c r="EZ74" s="438"/>
      <c r="FA74" s="438">
        <v>318.3</v>
      </c>
      <c r="FB74" s="438">
        <v>479.8</v>
      </c>
      <c r="FC74" s="438">
        <v>580.6</v>
      </c>
      <c r="FD74" s="428">
        <v>72</v>
      </c>
      <c r="FE74" s="439"/>
      <c r="FF74" s="439"/>
      <c r="FG74" s="439"/>
      <c r="FH74" s="439">
        <v>0.23200000000000001</v>
      </c>
      <c r="FI74" s="439">
        <v>0.23200000000000001</v>
      </c>
      <c r="FJ74" s="428"/>
      <c r="FK74" s="428"/>
      <c r="FL74" s="431"/>
      <c r="FM74" s="431"/>
      <c r="FN74" s="431"/>
      <c r="FO74" s="431"/>
      <c r="FP74" s="431"/>
      <c r="FQ74" s="431"/>
      <c r="FR74" s="431"/>
      <c r="FS74" s="431"/>
      <c r="FT74" s="431"/>
    </row>
    <row r="75" spans="2:176">
      <c r="B75" s="412">
        <v>46389</v>
      </c>
      <c r="C75" s="413" t="s">
        <v>11117</v>
      </c>
      <c r="BA75" s="402" t="s">
        <v>17028</v>
      </c>
      <c r="BS75" s="402" t="s">
        <v>17018</v>
      </c>
      <c r="BT75" s="402" t="s">
        <v>17029</v>
      </c>
      <c r="CF75" s="410" t="s">
        <v>8197</v>
      </c>
      <c r="CG75" s="410"/>
      <c r="CH75" s="410"/>
      <c r="CI75" s="410" t="s">
        <v>13926</v>
      </c>
      <c r="CJ75" s="410" t="s">
        <v>13927</v>
      </c>
      <c r="CK75" s="410"/>
      <c r="CL75" s="410" t="s">
        <v>13928</v>
      </c>
      <c r="CM75" s="410" t="s">
        <v>13929</v>
      </c>
      <c r="CN75" s="410" t="s">
        <v>13930</v>
      </c>
      <c r="CO75" s="410"/>
      <c r="CP75" s="410"/>
      <c r="CQ75" s="410" t="s">
        <v>13931</v>
      </c>
      <c r="CR75" s="410" t="s">
        <v>13932</v>
      </c>
      <c r="CS75" s="410" t="s">
        <v>13933</v>
      </c>
      <c r="CT75" s="410"/>
      <c r="CU75" s="410" t="s">
        <v>13934</v>
      </c>
      <c r="CV75" s="410" t="s">
        <v>13935</v>
      </c>
      <c r="CW75" s="410"/>
      <c r="CX75" s="410"/>
      <c r="CY75" s="410"/>
      <c r="CZ75" s="410"/>
      <c r="DA75" s="410" t="s">
        <v>13936</v>
      </c>
      <c r="DB75" s="410" t="s">
        <v>13937</v>
      </c>
      <c r="DC75" s="410" t="s">
        <v>13938</v>
      </c>
      <c r="DD75" s="410" t="s">
        <v>13939</v>
      </c>
      <c r="DE75" s="410"/>
      <c r="DF75" s="410" t="s">
        <v>13940</v>
      </c>
      <c r="DG75" s="410" t="s">
        <v>13941</v>
      </c>
      <c r="DH75" s="410" t="s">
        <v>13942</v>
      </c>
      <c r="DI75" s="410" t="s">
        <v>13943</v>
      </c>
      <c r="DJ75" s="410" t="s">
        <v>13944</v>
      </c>
      <c r="DK75" s="410" t="s">
        <v>13945</v>
      </c>
      <c r="DL75" s="410" t="s">
        <v>13946</v>
      </c>
      <c r="DM75" s="410" t="s">
        <v>13947</v>
      </c>
      <c r="DN75" s="410" t="s">
        <v>13948</v>
      </c>
      <c r="DO75" s="410" t="s">
        <v>13949</v>
      </c>
      <c r="DP75" s="410" t="s">
        <v>13950</v>
      </c>
      <c r="DQ75" s="410" t="s">
        <v>13951</v>
      </c>
      <c r="DR75" s="410"/>
      <c r="DS75" s="410" t="s">
        <v>13952</v>
      </c>
      <c r="DT75" s="410" t="s">
        <v>13953</v>
      </c>
      <c r="DU75" s="410" t="s">
        <v>13954</v>
      </c>
      <c r="DV75" s="410" t="s">
        <v>13955</v>
      </c>
      <c r="DW75" s="410" t="s">
        <v>13956</v>
      </c>
      <c r="EX75" s="432">
        <v>2038</v>
      </c>
      <c r="EY75" s="436">
        <v>213.1</v>
      </c>
      <c r="EZ75" s="436"/>
      <c r="FA75" s="436">
        <v>318.3</v>
      </c>
      <c r="FB75" s="436">
        <v>479.8</v>
      </c>
      <c r="FC75" s="436">
        <v>580.6</v>
      </c>
      <c r="FD75" s="432">
        <v>73</v>
      </c>
      <c r="FE75" s="437"/>
      <c r="FF75" s="437"/>
      <c r="FG75" s="437"/>
      <c r="FH75" s="437">
        <v>0.221</v>
      </c>
      <c r="FI75" s="437">
        <v>0.221</v>
      </c>
      <c r="FJ75" s="432"/>
      <c r="FK75" s="432"/>
      <c r="FL75" s="435"/>
      <c r="FM75" s="435"/>
      <c r="FN75" s="435"/>
      <c r="FO75" s="435"/>
      <c r="FP75" s="435"/>
      <c r="FQ75" s="435"/>
      <c r="FR75" s="435"/>
      <c r="FS75" s="435"/>
      <c r="FT75" s="435"/>
    </row>
    <row r="76" spans="2:176">
      <c r="B76" s="412">
        <v>46390</v>
      </c>
      <c r="C76" s="413" t="s">
        <v>11117</v>
      </c>
      <c r="BA76" s="402" t="s">
        <v>15930</v>
      </c>
      <c r="BS76" s="402" t="s">
        <v>17030</v>
      </c>
      <c r="BT76" s="402" t="s">
        <v>17031</v>
      </c>
      <c r="CF76" s="409" t="s">
        <v>8198</v>
      </c>
      <c r="CI76" s="409" t="s">
        <v>13957</v>
      </c>
      <c r="CJ76" s="409" t="s">
        <v>13958</v>
      </c>
      <c r="CL76" s="409" t="s">
        <v>13959</v>
      </c>
      <c r="CM76" s="409" t="s">
        <v>13960</v>
      </c>
      <c r="CN76" s="409" t="s">
        <v>13961</v>
      </c>
      <c r="CQ76" s="409" t="s">
        <v>13962</v>
      </c>
      <c r="CR76" s="409" t="s">
        <v>13963</v>
      </c>
      <c r="CS76" s="409" t="s">
        <v>13964</v>
      </c>
      <c r="CU76" s="409" t="s">
        <v>13965</v>
      </c>
      <c r="CV76" s="409" t="s">
        <v>13966</v>
      </c>
      <c r="DA76" s="409" t="s">
        <v>13967</v>
      </c>
      <c r="DB76" s="409" t="s">
        <v>13968</v>
      </c>
      <c r="DC76" s="409" t="s">
        <v>13969</v>
      </c>
      <c r="DD76" s="409" t="s">
        <v>13970</v>
      </c>
      <c r="DF76" s="409" t="s">
        <v>13971</v>
      </c>
      <c r="DG76" s="409" t="s">
        <v>13972</v>
      </c>
      <c r="DH76" s="409" t="s">
        <v>13973</v>
      </c>
      <c r="DI76" s="409" t="s">
        <v>13974</v>
      </c>
      <c r="DJ76" s="409" t="s">
        <v>13975</v>
      </c>
      <c r="DK76" s="409" t="s">
        <v>13976</v>
      </c>
      <c r="DL76" s="409" t="s">
        <v>13977</v>
      </c>
      <c r="DM76" s="409" t="s">
        <v>13763</v>
      </c>
      <c r="DN76" s="409" t="s">
        <v>13978</v>
      </c>
      <c r="DO76" s="409" t="s">
        <v>13979</v>
      </c>
      <c r="DP76" s="409" t="s">
        <v>13980</v>
      </c>
      <c r="DQ76" s="409" t="s">
        <v>13981</v>
      </c>
      <c r="DS76" s="409" t="s">
        <v>13982</v>
      </c>
      <c r="DT76" s="409" t="s">
        <v>13983</v>
      </c>
      <c r="DU76" s="409" t="s">
        <v>13984</v>
      </c>
      <c r="DV76" s="409" t="s">
        <v>13985</v>
      </c>
      <c r="DW76" s="409" t="s">
        <v>13986</v>
      </c>
      <c r="EX76" s="428">
        <v>2039</v>
      </c>
      <c r="EY76" s="438">
        <v>213.1</v>
      </c>
      <c r="EZ76" s="438"/>
      <c r="FA76" s="438">
        <v>318.3</v>
      </c>
      <c r="FB76" s="438">
        <v>479.8</v>
      </c>
      <c r="FC76" s="438">
        <v>580.6</v>
      </c>
      <c r="FD76" s="428">
        <v>74</v>
      </c>
      <c r="FE76" s="439"/>
      <c r="FF76" s="439"/>
      <c r="FG76" s="439"/>
      <c r="FH76" s="439">
        <v>0.21099999999999999</v>
      </c>
      <c r="FI76" s="439">
        <v>0.21099999999999999</v>
      </c>
      <c r="FJ76" s="428"/>
      <c r="FK76" s="428"/>
      <c r="FL76" s="431"/>
      <c r="FM76" s="431"/>
      <c r="FN76" s="431"/>
      <c r="FO76" s="431"/>
      <c r="FP76" s="431"/>
      <c r="FQ76" s="431"/>
      <c r="FR76" s="431"/>
      <c r="FS76" s="431"/>
      <c r="FT76" s="431"/>
    </row>
    <row r="77" spans="2:176">
      <c r="BA77" s="402" t="s">
        <v>15931</v>
      </c>
      <c r="BS77" s="402" t="s">
        <v>17019</v>
      </c>
      <c r="BT77" s="402" t="s">
        <v>17032</v>
      </c>
      <c r="CF77" s="410" t="s">
        <v>8199</v>
      </c>
      <c r="CG77" s="410"/>
      <c r="CH77" s="410"/>
      <c r="CI77" s="410" t="s">
        <v>13987</v>
      </c>
      <c r="CJ77" s="410" t="s">
        <v>13988</v>
      </c>
      <c r="CK77" s="410"/>
      <c r="CL77" s="410" t="s">
        <v>13989</v>
      </c>
      <c r="CM77" s="410" t="s">
        <v>13990</v>
      </c>
      <c r="CN77" s="410" t="s">
        <v>13991</v>
      </c>
      <c r="CO77" s="410"/>
      <c r="CP77" s="410"/>
      <c r="CQ77" s="410" t="s">
        <v>13992</v>
      </c>
      <c r="CR77" s="410" t="s">
        <v>13993</v>
      </c>
      <c r="CS77" s="410" t="s">
        <v>13994</v>
      </c>
      <c r="CT77" s="410"/>
      <c r="CU77" s="410" t="s">
        <v>13995</v>
      </c>
      <c r="CV77" s="410" t="s">
        <v>13996</v>
      </c>
      <c r="CW77" s="410"/>
      <c r="CX77" s="410"/>
      <c r="CY77" s="410"/>
      <c r="CZ77" s="410"/>
      <c r="DA77" s="410" t="s">
        <v>13997</v>
      </c>
      <c r="DB77" s="410" t="s">
        <v>13998</v>
      </c>
      <c r="DC77" s="410" t="s">
        <v>13999</v>
      </c>
      <c r="DD77" s="410" t="s">
        <v>14000</v>
      </c>
      <c r="DE77" s="410"/>
      <c r="DF77" s="410" t="s">
        <v>14001</v>
      </c>
      <c r="DG77" s="410" t="s">
        <v>14002</v>
      </c>
      <c r="DH77" s="410" t="s">
        <v>14003</v>
      </c>
      <c r="DI77" s="410" t="s">
        <v>14004</v>
      </c>
      <c r="DJ77" s="410" t="s">
        <v>14005</v>
      </c>
      <c r="DK77" s="410" t="s">
        <v>14006</v>
      </c>
      <c r="DL77" s="410" t="s">
        <v>14007</v>
      </c>
      <c r="DM77" s="410" t="s">
        <v>13794</v>
      </c>
      <c r="DN77" s="410" t="s">
        <v>14008</v>
      </c>
      <c r="DO77" s="410" t="s">
        <v>14009</v>
      </c>
      <c r="DP77" s="410" t="s">
        <v>14010</v>
      </c>
      <c r="DQ77" s="410" t="s">
        <v>14011</v>
      </c>
      <c r="DR77" s="410"/>
      <c r="DS77" s="410" t="s">
        <v>14012</v>
      </c>
      <c r="DT77" s="410" t="s">
        <v>14013</v>
      </c>
      <c r="DU77" s="410" t="s">
        <v>14014</v>
      </c>
      <c r="DV77" s="410" t="s">
        <v>14015</v>
      </c>
      <c r="DW77" s="410" t="s">
        <v>14016</v>
      </c>
      <c r="EX77" s="432">
        <v>2040</v>
      </c>
      <c r="EY77" s="440"/>
      <c r="EZ77" s="440"/>
      <c r="FA77" s="440"/>
      <c r="FB77" s="440"/>
      <c r="FC77" s="440"/>
      <c r="FD77" s="432">
        <v>75</v>
      </c>
      <c r="FE77" s="437"/>
      <c r="FF77" s="437"/>
      <c r="FG77" s="437"/>
      <c r="FH77" s="437">
        <v>0.2</v>
      </c>
      <c r="FI77" s="437">
        <v>0.2</v>
      </c>
      <c r="FJ77" s="432"/>
      <c r="FK77" s="432"/>
      <c r="FL77" s="435"/>
      <c r="FM77" s="435"/>
      <c r="FN77" s="435"/>
      <c r="FO77" s="435"/>
      <c r="FP77" s="435"/>
      <c r="FQ77" s="435"/>
      <c r="FR77" s="435"/>
      <c r="FS77" s="435"/>
      <c r="FT77" s="435"/>
    </row>
    <row r="78" spans="2:176">
      <c r="BA78" s="402" t="s">
        <v>15932</v>
      </c>
      <c r="BS78" s="402" t="s">
        <v>17021</v>
      </c>
      <c r="BT78" s="402" t="s">
        <v>15832</v>
      </c>
      <c r="CF78" s="409" t="s">
        <v>8200</v>
      </c>
      <c r="CI78" s="409" t="s">
        <v>14017</v>
      </c>
      <c r="CJ78" s="409" t="s">
        <v>14018</v>
      </c>
      <c r="CL78" s="409" t="s">
        <v>14019</v>
      </c>
      <c r="CM78" s="409" t="s">
        <v>14020</v>
      </c>
      <c r="CN78" s="409" t="s">
        <v>14021</v>
      </c>
      <c r="CR78" s="409" t="s">
        <v>14022</v>
      </c>
      <c r="CS78" s="409" t="s">
        <v>14023</v>
      </c>
      <c r="CU78" s="409" t="s">
        <v>14024</v>
      </c>
      <c r="CV78" s="409" t="s">
        <v>14025</v>
      </c>
      <c r="DA78" s="409" t="s">
        <v>14026</v>
      </c>
      <c r="DB78" s="409" t="s">
        <v>14027</v>
      </c>
      <c r="DC78" s="409" t="s">
        <v>14028</v>
      </c>
      <c r="DD78" s="409" t="s">
        <v>14029</v>
      </c>
      <c r="DF78" s="409" t="s">
        <v>14030</v>
      </c>
      <c r="DG78" s="409" t="s">
        <v>14031</v>
      </c>
      <c r="DH78" s="409" t="s">
        <v>14032</v>
      </c>
      <c r="DI78" s="409" t="s">
        <v>14033</v>
      </c>
      <c r="DJ78" s="409" t="s">
        <v>14034</v>
      </c>
      <c r="DK78" s="409" t="s">
        <v>14035</v>
      </c>
      <c r="DL78" s="409" t="s">
        <v>14036</v>
      </c>
      <c r="DM78" s="409" t="s">
        <v>13825</v>
      </c>
      <c r="DN78" s="409" t="s">
        <v>14037</v>
      </c>
      <c r="DO78" s="409" t="s">
        <v>14038</v>
      </c>
      <c r="DP78" s="409" t="s">
        <v>14039</v>
      </c>
      <c r="DQ78" s="409" t="s">
        <v>14040</v>
      </c>
      <c r="DS78" s="409" t="s">
        <v>14041</v>
      </c>
      <c r="DT78" s="409" t="s">
        <v>14042</v>
      </c>
      <c r="DU78" s="409" t="s">
        <v>14043</v>
      </c>
      <c r="DV78" s="409" t="s">
        <v>14044</v>
      </c>
      <c r="DW78" s="409" t="s">
        <v>14045</v>
      </c>
      <c r="EX78" s="428">
        <v>2041</v>
      </c>
      <c r="EY78" s="441"/>
      <c r="EZ78" s="441"/>
      <c r="FA78" s="441"/>
      <c r="FB78" s="441"/>
      <c r="FC78" s="441"/>
      <c r="FD78" s="428">
        <v>76</v>
      </c>
      <c r="FE78" s="439"/>
      <c r="FF78" s="439"/>
      <c r="FG78" s="439"/>
      <c r="FH78" s="439"/>
      <c r="FI78" s="439"/>
      <c r="FJ78" s="428"/>
      <c r="FK78" s="428"/>
      <c r="FL78" s="431"/>
      <c r="FM78" s="431"/>
      <c r="FN78" s="431"/>
      <c r="FO78" s="431"/>
      <c r="FP78" s="431"/>
      <c r="FQ78" s="431"/>
      <c r="FR78" s="431"/>
      <c r="FS78" s="431"/>
      <c r="FT78" s="431"/>
    </row>
    <row r="79" spans="2:176">
      <c r="BA79" s="402" t="s">
        <v>15934</v>
      </c>
      <c r="BS79" s="402" t="s">
        <v>17022</v>
      </c>
      <c r="BT79" s="402" t="s">
        <v>15958</v>
      </c>
      <c r="CF79" s="410" t="s">
        <v>8201</v>
      </c>
      <c r="CG79" s="410"/>
      <c r="CH79" s="410"/>
      <c r="CI79" s="410" t="s">
        <v>14046</v>
      </c>
      <c r="CJ79" s="410" t="s">
        <v>14047</v>
      </c>
      <c r="CK79" s="410"/>
      <c r="CL79" s="410" t="s">
        <v>14048</v>
      </c>
      <c r="CM79" s="410" t="s">
        <v>14049</v>
      </c>
      <c r="CN79" s="410" t="s">
        <v>14050</v>
      </c>
      <c r="CO79" s="410"/>
      <c r="CP79" s="410"/>
      <c r="CQ79" s="410"/>
      <c r="CR79" s="410" t="s">
        <v>14051</v>
      </c>
      <c r="CS79" s="410" t="s">
        <v>14052</v>
      </c>
      <c r="CT79" s="410"/>
      <c r="CU79" s="410" t="s">
        <v>14053</v>
      </c>
      <c r="CV79" s="410" t="s">
        <v>14054</v>
      </c>
      <c r="CW79" s="410"/>
      <c r="CX79" s="410"/>
      <c r="CY79" s="410"/>
      <c r="CZ79" s="410"/>
      <c r="DA79" s="410" t="s">
        <v>14055</v>
      </c>
      <c r="DB79" s="410" t="s">
        <v>14056</v>
      </c>
      <c r="DC79" s="410" t="s">
        <v>14057</v>
      </c>
      <c r="DD79" s="410" t="s">
        <v>14058</v>
      </c>
      <c r="DE79" s="410"/>
      <c r="DF79" s="410" t="s">
        <v>14059</v>
      </c>
      <c r="DG79" s="410" t="s">
        <v>14060</v>
      </c>
      <c r="DH79" s="410" t="s">
        <v>14061</v>
      </c>
      <c r="DI79" s="410" t="s">
        <v>14062</v>
      </c>
      <c r="DJ79" s="410" t="s">
        <v>14063</v>
      </c>
      <c r="DK79" s="410" t="s">
        <v>14064</v>
      </c>
      <c r="DL79" s="410" t="s">
        <v>14065</v>
      </c>
      <c r="DM79" s="410" t="s">
        <v>13856</v>
      </c>
      <c r="DN79" s="410" t="s">
        <v>14066</v>
      </c>
      <c r="DO79" s="410" t="s">
        <v>14067</v>
      </c>
      <c r="DP79" s="410" t="s">
        <v>14068</v>
      </c>
      <c r="DQ79" s="410" t="s">
        <v>14069</v>
      </c>
      <c r="DR79" s="410"/>
      <c r="DS79" s="410" t="s">
        <v>14070</v>
      </c>
      <c r="DT79" s="410" t="s">
        <v>14071</v>
      </c>
      <c r="DU79" s="410" t="s">
        <v>14072</v>
      </c>
      <c r="DV79" s="410" t="s">
        <v>14073</v>
      </c>
      <c r="DW79" s="410" t="s">
        <v>14074</v>
      </c>
      <c r="EX79" s="432">
        <v>2042</v>
      </c>
      <c r="EY79" s="440"/>
      <c r="EZ79" s="440"/>
      <c r="FA79" s="440"/>
      <c r="FB79" s="440"/>
      <c r="FC79" s="440"/>
      <c r="FD79" s="432">
        <v>77</v>
      </c>
      <c r="FE79" s="437"/>
      <c r="FF79" s="437"/>
      <c r="FG79" s="437"/>
      <c r="FH79" s="437"/>
      <c r="FI79" s="437"/>
      <c r="FJ79" s="432"/>
      <c r="FK79" s="432"/>
      <c r="FL79" s="435"/>
      <c r="FM79" s="435"/>
      <c r="FN79" s="435"/>
      <c r="FO79" s="435"/>
      <c r="FP79" s="435"/>
      <c r="FQ79" s="435"/>
      <c r="FR79" s="435"/>
      <c r="FS79" s="435"/>
      <c r="FT79" s="435"/>
    </row>
    <row r="80" spans="2:176">
      <c r="BA80" s="402" t="s">
        <v>15935</v>
      </c>
      <c r="BS80" s="402" t="s">
        <v>16962</v>
      </c>
      <c r="BT80" s="402" t="s">
        <v>17033</v>
      </c>
      <c r="CF80" s="409" t="s">
        <v>8202</v>
      </c>
      <c r="CI80" s="409" t="s">
        <v>14075</v>
      </c>
      <c r="CJ80" s="409" t="s">
        <v>14076</v>
      </c>
      <c r="CL80" s="409" t="s">
        <v>14077</v>
      </c>
      <c r="CM80" s="409" t="s">
        <v>14078</v>
      </c>
      <c r="CN80" s="409" t="s">
        <v>14079</v>
      </c>
      <c r="CR80" s="409" t="s">
        <v>14080</v>
      </c>
      <c r="CS80" s="409" t="s">
        <v>14081</v>
      </c>
      <c r="CU80" s="409" t="s">
        <v>14082</v>
      </c>
      <c r="CV80" s="409" t="s">
        <v>14083</v>
      </c>
      <c r="DA80" s="409" t="s">
        <v>14084</v>
      </c>
      <c r="DB80" s="409" t="s">
        <v>14085</v>
      </c>
      <c r="DC80" s="409" t="s">
        <v>14086</v>
      </c>
      <c r="DD80" s="409" t="s">
        <v>14087</v>
      </c>
      <c r="DF80" s="409" t="s">
        <v>14088</v>
      </c>
      <c r="DG80" s="409" t="s">
        <v>14089</v>
      </c>
      <c r="DH80" s="409" t="s">
        <v>14090</v>
      </c>
      <c r="DI80" s="409" t="s">
        <v>14091</v>
      </c>
      <c r="DJ80" s="409" t="s">
        <v>14092</v>
      </c>
      <c r="DK80" s="409" t="s">
        <v>14093</v>
      </c>
      <c r="DL80" s="409" t="s">
        <v>14094</v>
      </c>
      <c r="DM80" s="409" t="s">
        <v>13887</v>
      </c>
      <c r="DN80" s="409" t="s">
        <v>14095</v>
      </c>
      <c r="DO80" s="409" t="s">
        <v>14096</v>
      </c>
      <c r="DP80" s="409" t="s">
        <v>14097</v>
      </c>
      <c r="DQ80" s="409" t="s">
        <v>14098</v>
      </c>
      <c r="DS80" s="409" t="s">
        <v>14099</v>
      </c>
      <c r="DT80" s="409" t="s">
        <v>14100</v>
      </c>
      <c r="DU80" s="409" t="s">
        <v>14101</v>
      </c>
      <c r="DV80" s="409" t="s">
        <v>14102</v>
      </c>
      <c r="DW80" s="409" t="s">
        <v>14103</v>
      </c>
      <c r="EX80" s="428">
        <v>2043</v>
      </c>
      <c r="EY80" s="441"/>
      <c r="EZ80" s="441"/>
      <c r="FA80" s="441"/>
      <c r="FB80" s="441"/>
      <c r="FC80" s="441"/>
      <c r="FD80" s="428">
        <v>78</v>
      </c>
      <c r="FE80" s="439"/>
      <c r="FF80" s="439"/>
      <c r="FG80" s="439"/>
      <c r="FH80" s="439"/>
      <c r="FI80" s="439"/>
      <c r="FJ80" s="428"/>
      <c r="FK80" s="428"/>
      <c r="FL80" s="431"/>
      <c r="FM80" s="431"/>
      <c r="FN80" s="431"/>
      <c r="FO80" s="431"/>
      <c r="FP80" s="431"/>
      <c r="FQ80" s="431"/>
      <c r="FR80" s="431"/>
      <c r="FS80" s="431"/>
      <c r="FT80" s="431"/>
    </row>
    <row r="81" spans="53:176">
      <c r="BA81" s="402" t="s">
        <v>15936</v>
      </c>
      <c r="BS81" s="402" t="s">
        <v>16967</v>
      </c>
      <c r="BT81" s="402" t="s">
        <v>17034</v>
      </c>
      <c r="CF81" s="410" t="s">
        <v>8203</v>
      </c>
      <c r="CG81" s="410"/>
      <c r="CH81" s="410"/>
      <c r="CI81" s="410" t="s">
        <v>14104</v>
      </c>
      <c r="CJ81" s="410" t="s">
        <v>14105</v>
      </c>
      <c r="CK81" s="410"/>
      <c r="CL81" s="410" t="s">
        <v>14106</v>
      </c>
      <c r="CM81" s="410" t="s">
        <v>14107</v>
      </c>
      <c r="CN81" s="410" t="s">
        <v>14108</v>
      </c>
      <c r="CO81" s="410"/>
      <c r="CP81" s="410"/>
      <c r="CQ81" s="410"/>
      <c r="CR81" s="410" t="s">
        <v>14109</v>
      </c>
      <c r="CS81" s="410" t="s">
        <v>14110</v>
      </c>
      <c r="CT81" s="410"/>
      <c r="CU81" s="410"/>
      <c r="CV81" s="410" t="s">
        <v>14111</v>
      </c>
      <c r="CW81" s="410"/>
      <c r="CX81" s="410"/>
      <c r="CY81" s="410"/>
      <c r="CZ81" s="410"/>
      <c r="DA81" s="410" t="s">
        <v>14112</v>
      </c>
      <c r="DB81" s="410" t="s">
        <v>14113</v>
      </c>
      <c r="DC81" s="410" t="s">
        <v>14114</v>
      </c>
      <c r="DD81" s="410" t="s">
        <v>14115</v>
      </c>
      <c r="DE81" s="410"/>
      <c r="DF81" s="410" t="s">
        <v>14116</v>
      </c>
      <c r="DG81" s="410" t="s">
        <v>14117</v>
      </c>
      <c r="DH81" s="410" t="s">
        <v>14118</v>
      </c>
      <c r="DI81" s="410" t="s">
        <v>14119</v>
      </c>
      <c r="DJ81" s="410" t="s">
        <v>14120</v>
      </c>
      <c r="DK81" s="410" t="s">
        <v>14121</v>
      </c>
      <c r="DL81" s="410" t="s">
        <v>14122</v>
      </c>
      <c r="DM81" s="410" t="s">
        <v>13917</v>
      </c>
      <c r="DN81" s="410" t="s">
        <v>14123</v>
      </c>
      <c r="DO81" s="410" t="s">
        <v>14124</v>
      </c>
      <c r="DP81" s="410" t="s">
        <v>14125</v>
      </c>
      <c r="DQ81" s="410" t="s">
        <v>14126</v>
      </c>
      <c r="DR81" s="410"/>
      <c r="DS81" s="410" t="s">
        <v>14127</v>
      </c>
      <c r="DT81" s="410" t="s">
        <v>14128</v>
      </c>
      <c r="DU81" s="410" t="s">
        <v>14129</v>
      </c>
      <c r="DV81" s="410" t="s">
        <v>14130</v>
      </c>
      <c r="DW81" s="410" t="s">
        <v>14131</v>
      </c>
      <c r="EX81" s="432">
        <v>2044</v>
      </c>
      <c r="EY81" s="440"/>
      <c r="EZ81" s="440"/>
      <c r="FA81" s="440"/>
      <c r="FB81" s="440"/>
      <c r="FC81" s="440"/>
      <c r="FD81" s="432">
        <v>79</v>
      </c>
      <c r="FE81" s="437"/>
      <c r="FF81" s="437"/>
      <c r="FG81" s="437"/>
      <c r="FH81" s="437"/>
      <c r="FI81" s="437"/>
      <c r="FJ81" s="432"/>
      <c r="FK81" s="432"/>
      <c r="FL81" s="435"/>
      <c r="FM81" s="435"/>
      <c r="FN81" s="435"/>
      <c r="FO81" s="435"/>
      <c r="FP81" s="435"/>
      <c r="FQ81" s="435"/>
      <c r="FR81" s="435"/>
      <c r="FS81" s="435"/>
      <c r="FT81" s="435"/>
    </row>
    <row r="82" spans="53:176">
      <c r="BA82" s="402" t="s">
        <v>15938</v>
      </c>
      <c r="BS82" s="402" t="s">
        <v>16971</v>
      </c>
      <c r="BT82" s="402" t="s">
        <v>17035</v>
      </c>
      <c r="CF82" s="409" t="s">
        <v>8204</v>
      </c>
      <c r="CI82" s="409" t="s">
        <v>14132</v>
      </c>
      <c r="CJ82" s="409" t="s">
        <v>14133</v>
      </c>
      <c r="CL82" s="409" t="s">
        <v>14134</v>
      </c>
      <c r="CM82" s="409" t="s">
        <v>14135</v>
      </c>
      <c r="CN82" s="409" t="s">
        <v>14136</v>
      </c>
      <c r="CR82" s="409" t="s">
        <v>14137</v>
      </c>
      <c r="CS82" s="409" t="s">
        <v>14138</v>
      </c>
      <c r="CV82" s="409" t="s">
        <v>14139</v>
      </c>
      <c r="DA82" s="409" t="s">
        <v>14140</v>
      </c>
      <c r="DB82" s="409" t="s">
        <v>14141</v>
      </c>
      <c r="DC82" s="409" t="s">
        <v>14142</v>
      </c>
      <c r="DD82" s="409" t="s">
        <v>14143</v>
      </c>
      <c r="DF82" s="409" t="s">
        <v>14144</v>
      </c>
      <c r="DG82" s="409" t="s">
        <v>14145</v>
      </c>
      <c r="DH82" s="409" t="s">
        <v>14146</v>
      </c>
      <c r="DI82" s="409" t="s">
        <v>14147</v>
      </c>
      <c r="DJ82" s="409" t="s">
        <v>14148</v>
      </c>
      <c r="DK82" s="409" t="s">
        <v>14149</v>
      </c>
      <c r="DL82" s="409" t="s">
        <v>14150</v>
      </c>
      <c r="DN82" s="409" t="s">
        <v>14151</v>
      </c>
      <c r="DO82" s="409" t="s">
        <v>14152</v>
      </c>
      <c r="DP82" s="409" t="s">
        <v>14153</v>
      </c>
      <c r="DQ82" s="409" t="s">
        <v>14154</v>
      </c>
      <c r="DS82" s="409" t="s">
        <v>14155</v>
      </c>
      <c r="DT82" s="409" t="s">
        <v>14156</v>
      </c>
      <c r="DU82" s="409" t="s">
        <v>14157</v>
      </c>
      <c r="DV82" s="409" t="s">
        <v>14158</v>
      </c>
      <c r="DW82" s="409" t="s">
        <v>14159</v>
      </c>
      <c r="EX82" s="428">
        <v>2045</v>
      </c>
      <c r="EY82" s="441"/>
      <c r="EZ82" s="441"/>
      <c r="FA82" s="441"/>
      <c r="FB82" s="441"/>
      <c r="FC82" s="441"/>
      <c r="FD82" s="428">
        <v>80</v>
      </c>
      <c r="FE82" s="439"/>
      <c r="FF82" s="439"/>
      <c r="FG82" s="439"/>
      <c r="FH82" s="439"/>
      <c r="FI82" s="439"/>
      <c r="FJ82" s="428"/>
      <c r="FK82" s="428"/>
      <c r="FL82" s="431"/>
      <c r="FM82" s="431"/>
      <c r="FN82" s="431"/>
      <c r="FO82" s="431"/>
      <c r="FP82" s="431"/>
      <c r="FQ82" s="431"/>
      <c r="FR82" s="431"/>
      <c r="FS82" s="431"/>
      <c r="FT82" s="431"/>
    </row>
    <row r="83" spans="53:176">
      <c r="BA83" s="402" t="s">
        <v>15939</v>
      </c>
      <c r="BS83" s="402" t="s">
        <v>16974</v>
      </c>
      <c r="BT83" s="402" t="s">
        <v>17036</v>
      </c>
      <c r="CF83" s="410" t="s">
        <v>8205</v>
      </c>
      <c r="CG83" s="410"/>
      <c r="CH83" s="410"/>
      <c r="CI83" s="410" t="s">
        <v>14160</v>
      </c>
      <c r="CJ83" s="410" t="s">
        <v>14127</v>
      </c>
      <c r="CK83" s="410"/>
      <c r="CL83" s="410" t="s">
        <v>14161</v>
      </c>
      <c r="CM83" s="410" t="s">
        <v>14162</v>
      </c>
      <c r="CN83" s="410" t="s">
        <v>14163</v>
      </c>
      <c r="CO83" s="410"/>
      <c r="CP83" s="410"/>
      <c r="CQ83" s="410"/>
      <c r="CR83" s="410" t="s">
        <v>14164</v>
      </c>
      <c r="CS83" s="410" t="s">
        <v>14165</v>
      </c>
      <c r="CT83" s="410"/>
      <c r="CU83" s="410"/>
      <c r="CV83" s="410" t="s">
        <v>14166</v>
      </c>
      <c r="CW83" s="410"/>
      <c r="CX83" s="410"/>
      <c r="CY83" s="410"/>
      <c r="CZ83" s="410"/>
      <c r="DA83" s="410" t="s">
        <v>14167</v>
      </c>
      <c r="DB83" s="410" t="s">
        <v>14168</v>
      </c>
      <c r="DC83" s="410" t="s">
        <v>14169</v>
      </c>
      <c r="DD83" s="410" t="s">
        <v>14170</v>
      </c>
      <c r="DE83" s="410"/>
      <c r="DF83" s="410" t="s">
        <v>14171</v>
      </c>
      <c r="DG83" s="410" t="s">
        <v>14172</v>
      </c>
      <c r="DH83" s="410" t="s">
        <v>14173</v>
      </c>
      <c r="DI83" s="410" t="s">
        <v>14174</v>
      </c>
      <c r="DJ83" s="410" t="s">
        <v>14175</v>
      </c>
      <c r="DK83" s="410" t="s">
        <v>14176</v>
      </c>
      <c r="DL83" s="410" t="s">
        <v>14177</v>
      </c>
      <c r="DM83" s="410"/>
      <c r="DN83" s="410" t="s">
        <v>14178</v>
      </c>
      <c r="DO83" s="410" t="s">
        <v>14179</v>
      </c>
      <c r="DP83" s="410" t="s">
        <v>14180</v>
      </c>
      <c r="DQ83" s="410" t="s">
        <v>14181</v>
      </c>
      <c r="DR83" s="410"/>
      <c r="DS83" s="410" t="s">
        <v>14182</v>
      </c>
      <c r="DT83" s="410" t="s">
        <v>14183</v>
      </c>
      <c r="DU83" s="410" t="s">
        <v>14184</v>
      </c>
      <c r="DV83" s="410" t="s">
        <v>14185</v>
      </c>
      <c r="DW83" s="410" t="s">
        <v>14186</v>
      </c>
      <c r="EX83" s="432">
        <v>2046</v>
      </c>
      <c r="EY83" s="440"/>
      <c r="EZ83" s="440"/>
      <c r="FA83" s="440"/>
      <c r="FB83" s="440"/>
      <c r="FC83" s="440"/>
      <c r="FD83" s="432">
        <v>81</v>
      </c>
      <c r="FE83" s="437"/>
      <c r="FF83" s="437"/>
      <c r="FG83" s="437"/>
      <c r="FH83" s="437"/>
      <c r="FI83" s="437"/>
      <c r="FJ83" s="432"/>
      <c r="FK83" s="432"/>
      <c r="FL83" s="435"/>
      <c r="FM83" s="435"/>
      <c r="FN83" s="435"/>
      <c r="FO83" s="435"/>
      <c r="FP83" s="435"/>
      <c r="FQ83" s="435"/>
      <c r="FR83" s="435"/>
      <c r="FS83" s="435"/>
      <c r="FT83" s="435"/>
    </row>
    <row r="84" spans="53:176">
      <c r="BA84" s="402" t="s">
        <v>15940</v>
      </c>
      <c r="BS84" s="402" t="s">
        <v>16978</v>
      </c>
      <c r="BT84" s="402" t="s">
        <v>17037</v>
      </c>
      <c r="CF84" s="409" t="s">
        <v>8206</v>
      </c>
      <c r="CI84" s="409" t="s">
        <v>14187</v>
      </c>
      <c r="CJ84" s="409" t="s">
        <v>14188</v>
      </c>
      <c r="CL84" s="409" t="s">
        <v>14189</v>
      </c>
      <c r="CM84" s="409" t="s">
        <v>14190</v>
      </c>
      <c r="CN84" s="409" t="s">
        <v>14191</v>
      </c>
      <c r="CR84" s="409" t="s">
        <v>14192</v>
      </c>
      <c r="CS84" s="409" t="s">
        <v>14193</v>
      </c>
      <c r="CV84" s="409" t="s">
        <v>14194</v>
      </c>
      <c r="DA84" s="409" t="s">
        <v>14195</v>
      </c>
      <c r="DB84" s="409" t="s">
        <v>14196</v>
      </c>
      <c r="DC84" s="409" t="s">
        <v>14197</v>
      </c>
      <c r="DD84" s="409" t="s">
        <v>14198</v>
      </c>
      <c r="DF84" s="409" t="s">
        <v>14199</v>
      </c>
      <c r="DG84" s="409" t="s">
        <v>14200</v>
      </c>
      <c r="DH84" s="409" t="s">
        <v>14201</v>
      </c>
      <c r="DI84" s="409" t="s">
        <v>14202</v>
      </c>
      <c r="DJ84" s="409" t="s">
        <v>14203</v>
      </c>
      <c r="DK84" s="409" t="s">
        <v>14204</v>
      </c>
      <c r="DL84" s="409" t="s">
        <v>14205</v>
      </c>
      <c r="DN84" s="409" t="s">
        <v>14206</v>
      </c>
      <c r="DO84" s="409" t="s">
        <v>14207</v>
      </c>
      <c r="DP84" s="409" t="s">
        <v>14208</v>
      </c>
      <c r="DQ84" s="409" t="s">
        <v>14209</v>
      </c>
      <c r="DS84" s="409" t="s">
        <v>14210</v>
      </c>
      <c r="DT84" s="409" t="s">
        <v>14211</v>
      </c>
      <c r="DU84" s="409" t="s">
        <v>14212</v>
      </c>
      <c r="DV84" s="409" t="s">
        <v>14213</v>
      </c>
      <c r="DW84" s="409" t="s">
        <v>14214</v>
      </c>
      <c r="EX84" s="428">
        <v>2047</v>
      </c>
      <c r="EY84" s="441"/>
      <c r="EZ84" s="441"/>
      <c r="FA84" s="441"/>
      <c r="FB84" s="441"/>
      <c r="FC84" s="441"/>
      <c r="FD84" s="428">
        <v>82</v>
      </c>
      <c r="FE84" s="439"/>
      <c r="FF84" s="439"/>
      <c r="FG84" s="439"/>
      <c r="FH84" s="439"/>
      <c r="FI84" s="439"/>
      <c r="FJ84" s="428"/>
      <c r="FK84" s="428"/>
      <c r="FL84" s="431"/>
      <c r="FM84" s="431"/>
      <c r="FN84" s="431"/>
      <c r="FO84" s="431"/>
      <c r="FP84" s="431"/>
      <c r="FQ84" s="431"/>
      <c r="FR84" s="431"/>
      <c r="FS84" s="431"/>
      <c r="FT84" s="431"/>
    </row>
    <row r="85" spans="53:176">
      <c r="BA85" s="402" t="s">
        <v>15942</v>
      </c>
      <c r="BS85" s="402" t="s">
        <v>16981</v>
      </c>
      <c r="BT85" s="402" t="s">
        <v>17038</v>
      </c>
      <c r="CF85" s="410" t="s">
        <v>8207</v>
      </c>
      <c r="CG85" s="410"/>
      <c r="CH85" s="410"/>
      <c r="CI85" s="410" t="s">
        <v>14215</v>
      </c>
      <c r="CJ85" s="410" t="s">
        <v>14216</v>
      </c>
      <c r="CK85" s="410"/>
      <c r="CL85" s="410" t="s">
        <v>14217</v>
      </c>
      <c r="CM85" s="410" t="s">
        <v>14218</v>
      </c>
      <c r="CN85" s="410" t="s">
        <v>14219</v>
      </c>
      <c r="CO85" s="410"/>
      <c r="CP85" s="410"/>
      <c r="CQ85" s="410"/>
      <c r="CR85" s="410" t="s">
        <v>14220</v>
      </c>
      <c r="CS85" s="410" t="s">
        <v>14221</v>
      </c>
      <c r="CT85" s="410"/>
      <c r="CU85" s="410"/>
      <c r="CV85" s="410" t="s">
        <v>14222</v>
      </c>
      <c r="CW85" s="410"/>
      <c r="CX85" s="410"/>
      <c r="CY85" s="410"/>
      <c r="CZ85" s="410"/>
      <c r="DA85" s="410" t="s">
        <v>14223</v>
      </c>
      <c r="DB85" s="410" t="s">
        <v>14224</v>
      </c>
      <c r="DC85" s="410" t="s">
        <v>14225</v>
      </c>
      <c r="DD85" s="410" t="s">
        <v>14226</v>
      </c>
      <c r="DE85" s="410"/>
      <c r="DF85" s="410" t="s">
        <v>14227</v>
      </c>
      <c r="DG85" s="410" t="s">
        <v>14228</v>
      </c>
      <c r="DH85" s="410" t="s">
        <v>14229</v>
      </c>
      <c r="DI85" s="410" t="s">
        <v>14230</v>
      </c>
      <c r="DJ85" s="410" t="s">
        <v>14231</v>
      </c>
      <c r="DK85" s="410" t="s">
        <v>14232</v>
      </c>
      <c r="DL85" s="410" t="s">
        <v>14233</v>
      </c>
      <c r="DM85" s="410"/>
      <c r="DN85" s="410" t="s">
        <v>14234</v>
      </c>
      <c r="DO85" s="410" t="s">
        <v>14235</v>
      </c>
      <c r="DP85" s="410"/>
      <c r="DQ85" s="410" t="s">
        <v>14236</v>
      </c>
      <c r="DR85" s="410"/>
      <c r="DS85" s="410" t="s">
        <v>14237</v>
      </c>
      <c r="DT85" s="410" t="s">
        <v>14238</v>
      </c>
      <c r="DU85" s="410" t="s">
        <v>14239</v>
      </c>
      <c r="DV85" s="410" t="s">
        <v>14240</v>
      </c>
      <c r="DW85" s="410" t="s">
        <v>14241</v>
      </c>
      <c r="EX85" s="432">
        <v>2048</v>
      </c>
      <c r="EY85" s="440"/>
      <c r="EZ85" s="440"/>
      <c r="FA85" s="440"/>
      <c r="FB85" s="440"/>
      <c r="FC85" s="440"/>
      <c r="FD85" s="432">
        <v>83</v>
      </c>
      <c r="FE85" s="437"/>
      <c r="FF85" s="437"/>
      <c r="FG85" s="437"/>
      <c r="FH85" s="437"/>
      <c r="FI85" s="437"/>
      <c r="FJ85" s="432"/>
      <c r="FK85" s="432"/>
      <c r="FL85" s="435"/>
      <c r="FM85" s="435"/>
      <c r="FN85" s="435"/>
      <c r="FO85" s="435"/>
      <c r="FP85" s="435"/>
      <c r="FQ85" s="435"/>
      <c r="FR85" s="435"/>
      <c r="FS85" s="435"/>
      <c r="FT85" s="435"/>
    </row>
    <row r="86" spans="53:176">
      <c r="BA86" s="402" t="s">
        <v>15943</v>
      </c>
      <c r="BS86" s="402" t="s">
        <v>17026</v>
      </c>
      <c r="BT86" s="402" t="s">
        <v>17039</v>
      </c>
      <c r="CF86" s="409" t="s">
        <v>8208</v>
      </c>
      <c r="CI86" s="409" t="s">
        <v>14242</v>
      </c>
      <c r="CJ86" s="409" t="s">
        <v>14243</v>
      </c>
      <c r="CL86" s="409" t="s">
        <v>14244</v>
      </c>
      <c r="CM86" s="409" t="s">
        <v>14245</v>
      </c>
      <c r="CR86" s="409" t="s">
        <v>14246</v>
      </c>
      <c r="CS86" s="409" t="s">
        <v>14247</v>
      </c>
      <c r="CV86" s="409" t="s">
        <v>14248</v>
      </c>
      <c r="DA86" s="409" t="s">
        <v>14249</v>
      </c>
      <c r="DB86" s="409" t="s">
        <v>14250</v>
      </c>
      <c r="DC86" s="409" t="s">
        <v>14251</v>
      </c>
      <c r="DD86" s="409" t="s">
        <v>14252</v>
      </c>
      <c r="DF86" s="409" t="s">
        <v>14253</v>
      </c>
      <c r="DG86" s="409" t="s">
        <v>14254</v>
      </c>
      <c r="DH86" s="409" t="s">
        <v>14255</v>
      </c>
      <c r="DI86" s="409" t="s">
        <v>14256</v>
      </c>
      <c r="DJ86" s="409" t="s">
        <v>14257</v>
      </c>
      <c r="DK86" s="409" t="s">
        <v>14258</v>
      </c>
      <c r="DL86" s="409" t="s">
        <v>14259</v>
      </c>
      <c r="DN86" s="409" t="s">
        <v>14260</v>
      </c>
      <c r="DO86" s="409" t="s">
        <v>14261</v>
      </c>
      <c r="DQ86" s="409" t="s">
        <v>14262</v>
      </c>
      <c r="DS86" s="409" t="s">
        <v>14263</v>
      </c>
      <c r="DT86" s="409" t="s">
        <v>14264</v>
      </c>
      <c r="DU86" s="409" t="s">
        <v>14265</v>
      </c>
      <c r="DV86" s="409" t="s">
        <v>14266</v>
      </c>
      <c r="DW86" s="409" t="s">
        <v>14267</v>
      </c>
      <c r="EX86" s="428">
        <v>2049</v>
      </c>
      <c r="EY86" s="441"/>
      <c r="EZ86" s="441"/>
      <c r="FA86" s="441"/>
      <c r="FB86" s="441"/>
      <c r="FC86" s="441"/>
      <c r="FD86" s="428">
        <v>84</v>
      </c>
      <c r="FE86" s="439"/>
      <c r="FF86" s="439"/>
      <c r="FG86" s="439"/>
      <c r="FH86" s="439"/>
      <c r="FI86" s="439"/>
      <c r="FJ86" s="428"/>
      <c r="FK86" s="428"/>
      <c r="FL86" s="431"/>
      <c r="FM86" s="431"/>
      <c r="FN86" s="431"/>
      <c r="FO86" s="431"/>
      <c r="FP86" s="431"/>
      <c r="FQ86" s="431"/>
      <c r="FR86" s="431"/>
      <c r="FS86" s="431"/>
      <c r="FT86" s="431"/>
    </row>
    <row r="87" spans="53:176">
      <c r="BA87" s="402" t="s">
        <v>15944</v>
      </c>
      <c r="BS87" s="402" t="s">
        <v>17028</v>
      </c>
      <c r="BT87" s="402" t="s">
        <v>15959</v>
      </c>
      <c r="CF87" s="410" t="s">
        <v>8209</v>
      </c>
      <c r="CG87" s="410"/>
      <c r="CH87" s="410"/>
      <c r="CI87" s="410" t="s">
        <v>14268</v>
      </c>
      <c r="CJ87" s="410" t="s">
        <v>14269</v>
      </c>
      <c r="CK87" s="410"/>
      <c r="CL87" s="410" t="s">
        <v>14270</v>
      </c>
      <c r="CM87" s="410" t="s">
        <v>14271</v>
      </c>
      <c r="CN87" s="410"/>
      <c r="CO87" s="410"/>
      <c r="CP87" s="410"/>
      <c r="CQ87" s="410"/>
      <c r="CR87" s="410" t="s">
        <v>14272</v>
      </c>
      <c r="CS87" s="410" t="s">
        <v>14273</v>
      </c>
      <c r="CT87" s="410"/>
      <c r="CU87" s="410"/>
      <c r="CV87" s="410" t="s">
        <v>14274</v>
      </c>
      <c r="CW87" s="410"/>
      <c r="CX87" s="410"/>
      <c r="CY87" s="410"/>
      <c r="CZ87" s="410"/>
      <c r="DA87" s="410" t="s">
        <v>14275</v>
      </c>
      <c r="DB87" s="410" t="s">
        <v>14276</v>
      </c>
      <c r="DC87" s="410" t="s">
        <v>14277</v>
      </c>
      <c r="DD87" s="410" t="s">
        <v>14278</v>
      </c>
      <c r="DE87" s="410"/>
      <c r="DF87" s="410" t="s">
        <v>14279</v>
      </c>
      <c r="DG87" s="410" t="s">
        <v>14280</v>
      </c>
      <c r="DH87" s="410" t="s">
        <v>14281</v>
      </c>
      <c r="DI87" s="410" t="s">
        <v>14282</v>
      </c>
      <c r="DJ87" s="410" t="s">
        <v>14283</v>
      </c>
      <c r="DK87" s="410" t="s">
        <v>14284</v>
      </c>
      <c r="DL87" s="410" t="s">
        <v>14285</v>
      </c>
      <c r="DM87" s="410"/>
      <c r="DN87" s="410"/>
      <c r="DO87" s="410" t="s">
        <v>14286</v>
      </c>
      <c r="DP87" s="410"/>
      <c r="DQ87" s="410" t="s">
        <v>14287</v>
      </c>
      <c r="DR87" s="410"/>
      <c r="DS87" s="410" t="s">
        <v>14288</v>
      </c>
      <c r="DT87" s="410" t="s">
        <v>14289</v>
      </c>
      <c r="DU87" s="410" t="s">
        <v>14290</v>
      </c>
      <c r="DV87" s="410" t="s">
        <v>14291</v>
      </c>
      <c r="DW87" s="410" t="s">
        <v>14292</v>
      </c>
      <c r="EX87" s="432">
        <v>2050</v>
      </c>
      <c r="EY87" s="440"/>
      <c r="EZ87" s="440"/>
      <c r="FA87" s="440"/>
      <c r="FB87" s="440"/>
      <c r="FC87" s="440"/>
      <c r="FD87" s="432">
        <v>85</v>
      </c>
      <c r="FE87" s="437"/>
      <c r="FF87" s="437"/>
      <c r="FG87" s="437"/>
      <c r="FH87" s="437"/>
      <c r="FI87" s="437"/>
      <c r="FJ87" s="432"/>
      <c r="FK87" s="432"/>
      <c r="FL87" s="435"/>
      <c r="FM87" s="435"/>
      <c r="FN87" s="435"/>
      <c r="FO87" s="435"/>
      <c r="FP87" s="435"/>
      <c r="FQ87" s="435"/>
      <c r="FR87" s="435"/>
      <c r="FS87" s="435"/>
      <c r="FT87" s="435"/>
    </row>
    <row r="88" spans="53:176">
      <c r="BA88" s="402" t="s">
        <v>15946</v>
      </c>
      <c r="BS88" s="402" t="s">
        <v>15929</v>
      </c>
      <c r="BT88" s="402" t="s">
        <v>17040</v>
      </c>
      <c r="CF88" s="409" t="s">
        <v>8210</v>
      </c>
      <c r="CI88" s="409" t="s">
        <v>14293</v>
      </c>
      <c r="CJ88" s="409" t="s">
        <v>14294</v>
      </c>
      <c r="CL88" s="409" t="s">
        <v>14295</v>
      </c>
      <c r="CM88" s="409" t="s">
        <v>14296</v>
      </c>
      <c r="CR88" s="409" t="s">
        <v>14297</v>
      </c>
      <c r="CS88" s="409" t="s">
        <v>14298</v>
      </c>
      <c r="CV88" s="409" t="s">
        <v>14299</v>
      </c>
      <c r="DA88" s="409" t="s">
        <v>14300</v>
      </c>
      <c r="DB88" s="409" t="s">
        <v>14301</v>
      </c>
      <c r="DC88" s="409" t="s">
        <v>14302</v>
      </c>
      <c r="DD88" s="409" t="s">
        <v>14303</v>
      </c>
      <c r="DF88" s="409" t="s">
        <v>14304</v>
      </c>
      <c r="DG88" s="409" t="s">
        <v>14305</v>
      </c>
      <c r="DH88" s="409" t="s">
        <v>14306</v>
      </c>
      <c r="DI88" s="409" t="s">
        <v>14307</v>
      </c>
      <c r="DJ88" s="409" t="s">
        <v>14308</v>
      </c>
      <c r="DK88" s="409" t="s">
        <v>14309</v>
      </c>
      <c r="DL88" s="409" t="s">
        <v>14310</v>
      </c>
      <c r="DO88" s="409" t="s">
        <v>14311</v>
      </c>
      <c r="DQ88" s="409" t="s">
        <v>14312</v>
      </c>
      <c r="DS88" s="409" t="s">
        <v>14313</v>
      </c>
      <c r="DT88" s="409" t="s">
        <v>14314</v>
      </c>
      <c r="DU88" s="409" t="s">
        <v>14315</v>
      </c>
      <c r="DV88" s="409" t="s">
        <v>14316</v>
      </c>
      <c r="DW88" s="409" t="s">
        <v>14317</v>
      </c>
      <c r="EX88" s="428">
        <v>2051</v>
      </c>
      <c r="EY88" s="441"/>
      <c r="EZ88" s="441"/>
      <c r="FA88" s="441"/>
      <c r="FB88" s="441"/>
      <c r="FC88" s="441"/>
      <c r="FD88" s="428">
        <v>86</v>
      </c>
      <c r="FE88" s="439"/>
      <c r="FF88" s="439"/>
      <c r="FG88" s="439"/>
      <c r="FH88" s="439"/>
      <c r="FI88" s="439"/>
      <c r="FJ88" s="428"/>
      <c r="FK88" s="428"/>
      <c r="FL88" s="431"/>
      <c r="FM88" s="431"/>
      <c r="FN88" s="431"/>
      <c r="FO88" s="431"/>
      <c r="FP88" s="431"/>
      <c r="FQ88" s="431"/>
      <c r="FR88" s="431"/>
      <c r="FS88" s="431"/>
      <c r="FT88" s="431"/>
    </row>
    <row r="89" spans="53:176">
      <c r="BA89" s="402" t="s">
        <v>15947</v>
      </c>
      <c r="BS89" s="402" t="s">
        <v>15930</v>
      </c>
      <c r="BT89" s="402" t="s">
        <v>15960</v>
      </c>
      <c r="CF89" s="410" t="s">
        <v>8211</v>
      </c>
      <c r="CG89" s="410"/>
      <c r="CH89" s="410"/>
      <c r="CI89" s="410" t="s">
        <v>14318</v>
      </c>
      <c r="CJ89" s="410" t="s">
        <v>14319</v>
      </c>
      <c r="CK89" s="410"/>
      <c r="CL89" s="410" t="s">
        <v>14320</v>
      </c>
      <c r="CM89" s="410" t="s">
        <v>14321</v>
      </c>
      <c r="CN89" s="410"/>
      <c r="CO89" s="410"/>
      <c r="CP89" s="410"/>
      <c r="CQ89" s="410"/>
      <c r="CR89" s="410" t="s">
        <v>14322</v>
      </c>
      <c r="CS89" s="410" t="s">
        <v>14323</v>
      </c>
      <c r="CT89" s="410"/>
      <c r="CU89" s="410"/>
      <c r="CV89" s="410" t="s">
        <v>14324</v>
      </c>
      <c r="CW89" s="410"/>
      <c r="CX89" s="410"/>
      <c r="CY89" s="410"/>
      <c r="CZ89" s="410"/>
      <c r="DA89" s="410" t="s">
        <v>14325</v>
      </c>
      <c r="DB89" s="410" t="s">
        <v>14326</v>
      </c>
      <c r="DC89" s="410" t="s">
        <v>14327</v>
      </c>
      <c r="DD89" s="410" t="s">
        <v>14328</v>
      </c>
      <c r="DE89" s="410"/>
      <c r="DF89" s="410" t="s">
        <v>14329</v>
      </c>
      <c r="DG89" s="410" t="s">
        <v>14330</v>
      </c>
      <c r="DH89" s="410" t="s">
        <v>14331</v>
      </c>
      <c r="DI89" s="410" t="s">
        <v>14332</v>
      </c>
      <c r="DJ89" s="410" t="s">
        <v>14333</v>
      </c>
      <c r="DK89" s="410" t="s">
        <v>14334</v>
      </c>
      <c r="DL89" s="410" t="s">
        <v>14335</v>
      </c>
      <c r="DM89" s="410"/>
      <c r="DN89" s="410"/>
      <c r="DO89" s="410" t="s">
        <v>14336</v>
      </c>
      <c r="DP89" s="410"/>
      <c r="DQ89" s="410" t="s">
        <v>14337</v>
      </c>
      <c r="DR89" s="410"/>
      <c r="DS89" s="410" t="s">
        <v>14338</v>
      </c>
      <c r="DT89" s="410" t="s">
        <v>14339</v>
      </c>
      <c r="DU89" s="410" t="s">
        <v>14340</v>
      </c>
      <c r="DV89" s="410" t="s">
        <v>14341</v>
      </c>
      <c r="DW89" s="410" t="s">
        <v>14342</v>
      </c>
      <c r="EX89" s="432">
        <v>2052</v>
      </c>
      <c r="EY89" s="440"/>
      <c r="EZ89" s="440"/>
      <c r="FA89" s="440"/>
      <c r="FB89" s="440"/>
      <c r="FC89" s="440"/>
      <c r="FD89" s="432">
        <v>87</v>
      </c>
      <c r="FE89" s="437"/>
      <c r="FF89" s="437"/>
      <c r="FG89" s="437"/>
      <c r="FH89" s="437"/>
      <c r="FI89" s="437"/>
      <c r="FJ89" s="432"/>
      <c r="FK89" s="432"/>
      <c r="FL89" s="435"/>
      <c r="FM89" s="435"/>
      <c r="FN89" s="435"/>
      <c r="FO89" s="435"/>
      <c r="FP89" s="435"/>
      <c r="FQ89" s="435"/>
      <c r="FR89" s="435"/>
      <c r="FS89" s="435"/>
      <c r="FT89" s="435"/>
    </row>
    <row r="90" spans="53:176">
      <c r="BA90" s="402" t="s">
        <v>15948</v>
      </c>
      <c r="BS90" s="402" t="s">
        <v>15931</v>
      </c>
      <c r="BT90" s="402" t="s">
        <v>17041</v>
      </c>
      <c r="CF90" s="409" t="s">
        <v>8212</v>
      </c>
      <c r="CI90" s="409" t="s">
        <v>14343</v>
      </c>
      <c r="CJ90" s="409" t="s">
        <v>14344</v>
      </c>
      <c r="CL90" s="409" t="s">
        <v>14345</v>
      </c>
      <c r="CM90" s="409" t="s">
        <v>14346</v>
      </c>
      <c r="CR90" s="409" t="s">
        <v>14347</v>
      </c>
      <c r="CS90" s="409" t="s">
        <v>14348</v>
      </c>
      <c r="CV90" s="409" t="s">
        <v>14349</v>
      </c>
      <c r="DA90" s="409" t="s">
        <v>14350</v>
      </c>
      <c r="DB90" s="409" t="s">
        <v>14351</v>
      </c>
      <c r="DC90" s="409" t="s">
        <v>14352</v>
      </c>
      <c r="DD90" s="409" t="s">
        <v>14353</v>
      </c>
      <c r="DF90" s="409" t="s">
        <v>14354</v>
      </c>
      <c r="DG90" s="409" t="s">
        <v>14355</v>
      </c>
      <c r="DH90" s="409" t="s">
        <v>14356</v>
      </c>
      <c r="DI90" s="409" t="s">
        <v>14357</v>
      </c>
      <c r="DK90" s="409" t="s">
        <v>14358</v>
      </c>
      <c r="DL90" s="409" t="s">
        <v>14359</v>
      </c>
      <c r="DO90" s="409" t="s">
        <v>14360</v>
      </c>
      <c r="DQ90" s="409" t="s">
        <v>14361</v>
      </c>
      <c r="DS90" s="409" t="s">
        <v>14362</v>
      </c>
      <c r="DT90" s="409" t="s">
        <v>14363</v>
      </c>
      <c r="DU90" s="409" t="s">
        <v>14364</v>
      </c>
      <c r="DV90" s="409" t="s">
        <v>14365</v>
      </c>
      <c r="DW90" s="409" t="s">
        <v>14366</v>
      </c>
      <c r="EX90" s="428">
        <v>2053</v>
      </c>
      <c r="EY90" s="441"/>
      <c r="EZ90" s="441"/>
      <c r="FA90" s="441"/>
      <c r="FB90" s="441"/>
      <c r="FC90" s="441"/>
      <c r="FD90" s="428">
        <v>88</v>
      </c>
      <c r="FE90" s="439"/>
      <c r="FF90" s="439"/>
      <c r="FG90" s="439"/>
      <c r="FH90" s="439"/>
      <c r="FI90" s="439"/>
      <c r="FJ90" s="428"/>
      <c r="FK90" s="428"/>
      <c r="FL90" s="431"/>
      <c r="FM90" s="431"/>
      <c r="FN90" s="431"/>
      <c r="FO90" s="431"/>
      <c r="FP90" s="431"/>
      <c r="FQ90" s="431"/>
      <c r="FR90" s="431"/>
      <c r="FS90" s="431"/>
      <c r="FT90" s="431"/>
    </row>
    <row r="91" spans="53:176">
      <c r="BA91" s="402" t="s">
        <v>15950</v>
      </c>
      <c r="BS91" s="402" t="s">
        <v>15932</v>
      </c>
      <c r="BT91" s="402" t="s">
        <v>15961</v>
      </c>
      <c r="CF91" s="410" t="s">
        <v>8213</v>
      </c>
      <c r="CG91" s="410"/>
      <c r="CH91" s="410"/>
      <c r="CI91" s="410" t="s">
        <v>14367</v>
      </c>
      <c r="CJ91" s="410" t="s">
        <v>14368</v>
      </c>
      <c r="CK91" s="410"/>
      <c r="CL91" s="410" t="s">
        <v>14369</v>
      </c>
      <c r="CM91" s="410" t="s">
        <v>14370</v>
      </c>
      <c r="CN91" s="410"/>
      <c r="CO91" s="410"/>
      <c r="CP91" s="410"/>
      <c r="CQ91" s="410"/>
      <c r="CR91" s="410" t="s">
        <v>14371</v>
      </c>
      <c r="CS91" s="410" t="s">
        <v>14372</v>
      </c>
      <c r="CT91" s="410"/>
      <c r="CU91" s="410"/>
      <c r="CV91" s="410" t="s">
        <v>14373</v>
      </c>
      <c r="CW91" s="410"/>
      <c r="CX91" s="410"/>
      <c r="CY91" s="410"/>
      <c r="CZ91" s="410"/>
      <c r="DA91" s="410" t="s">
        <v>14374</v>
      </c>
      <c r="DB91" s="410" t="s">
        <v>14375</v>
      </c>
      <c r="DC91" s="410" t="s">
        <v>14376</v>
      </c>
      <c r="DD91" s="410" t="s">
        <v>14377</v>
      </c>
      <c r="DE91" s="410"/>
      <c r="DF91" s="410" t="s">
        <v>14378</v>
      </c>
      <c r="DG91" s="410" t="s">
        <v>14379</v>
      </c>
      <c r="DH91" s="410" t="s">
        <v>14380</v>
      </c>
      <c r="DI91" s="410" t="s">
        <v>14381</v>
      </c>
      <c r="DJ91" s="410"/>
      <c r="DK91" s="410" t="s">
        <v>14382</v>
      </c>
      <c r="DL91" s="410" t="s">
        <v>14383</v>
      </c>
      <c r="DM91" s="410"/>
      <c r="DN91" s="410"/>
      <c r="DO91" s="410" t="s">
        <v>14384</v>
      </c>
      <c r="DP91" s="410"/>
      <c r="DQ91" s="410" t="s">
        <v>14385</v>
      </c>
      <c r="DR91" s="410"/>
      <c r="DS91" s="410" t="s">
        <v>14386</v>
      </c>
      <c r="DT91" s="410" t="s">
        <v>14387</v>
      </c>
      <c r="DU91" s="410" t="s">
        <v>14388</v>
      </c>
      <c r="DV91" s="410" t="s">
        <v>14389</v>
      </c>
      <c r="DW91" s="410" t="s">
        <v>14390</v>
      </c>
      <c r="EX91" s="432">
        <v>2054</v>
      </c>
      <c r="EY91" s="440"/>
      <c r="EZ91" s="440"/>
      <c r="FA91" s="440"/>
      <c r="FB91" s="440"/>
      <c r="FC91" s="440"/>
      <c r="FD91" s="432">
        <v>89</v>
      </c>
      <c r="FE91" s="437"/>
      <c r="FF91" s="437"/>
      <c r="FG91" s="437"/>
      <c r="FH91" s="437"/>
      <c r="FI91" s="437"/>
      <c r="FJ91" s="432"/>
      <c r="FK91" s="432"/>
      <c r="FL91" s="435"/>
      <c r="FM91" s="435"/>
      <c r="FN91" s="435"/>
      <c r="FO91" s="435"/>
      <c r="FP91" s="435"/>
      <c r="FQ91" s="435"/>
      <c r="FR91" s="435"/>
      <c r="FS91" s="435"/>
      <c r="FT91" s="435"/>
    </row>
    <row r="92" spans="53:176">
      <c r="BA92" s="402" t="s">
        <v>15951</v>
      </c>
      <c r="BS92" s="402" t="s">
        <v>15933</v>
      </c>
      <c r="BT92" s="402" t="s">
        <v>17042</v>
      </c>
      <c r="CF92" s="409" t="s">
        <v>8214</v>
      </c>
      <c r="CI92" s="409" t="s">
        <v>14391</v>
      </c>
      <c r="CJ92" s="409" t="s">
        <v>14392</v>
      </c>
      <c r="CL92" s="409" t="s">
        <v>14393</v>
      </c>
      <c r="CM92" s="409" t="s">
        <v>14394</v>
      </c>
      <c r="CR92" s="409" t="s">
        <v>14395</v>
      </c>
      <c r="CS92" s="409" t="s">
        <v>14396</v>
      </c>
      <c r="CV92" s="409" t="s">
        <v>14397</v>
      </c>
      <c r="DA92" s="409" t="s">
        <v>14398</v>
      </c>
      <c r="DB92" s="409" t="s">
        <v>14399</v>
      </c>
      <c r="DC92" s="409" t="s">
        <v>14400</v>
      </c>
      <c r="DD92" s="409" t="s">
        <v>14401</v>
      </c>
      <c r="DF92" s="409" t="s">
        <v>14402</v>
      </c>
      <c r="DG92" s="409" t="s">
        <v>14403</v>
      </c>
      <c r="DH92" s="409" t="s">
        <v>14404</v>
      </c>
      <c r="DI92" s="409" t="s">
        <v>14405</v>
      </c>
      <c r="DK92" s="409" t="s">
        <v>14406</v>
      </c>
      <c r="DL92" s="409" t="s">
        <v>14407</v>
      </c>
      <c r="DO92" s="409" t="s">
        <v>14408</v>
      </c>
      <c r="DQ92" s="409" t="s">
        <v>14409</v>
      </c>
      <c r="DS92" s="409" t="s">
        <v>14410</v>
      </c>
      <c r="DT92" s="409" t="s">
        <v>14411</v>
      </c>
      <c r="DU92" s="409" t="s">
        <v>14412</v>
      </c>
      <c r="DV92" s="409" t="s">
        <v>14413</v>
      </c>
      <c r="DW92" s="409" t="s">
        <v>14414</v>
      </c>
      <c r="EX92" s="428">
        <v>2055</v>
      </c>
      <c r="EY92" s="441"/>
      <c r="EZ92" s="441"/>
      <c r="FA92" s="441"/>
      <c r="FB92" s="441"/>
      <c r="FC92" s="441"/>
      <c r="FD92" s="428">
        <v>90</v>
      </c>
      <c r="FE92" s="439"/>
      <c r="FF92" s="439"/>
      <c r="FG92" s="439"/>
      <c r="FH92" s="439"/>
      <c r="FI92" s="439"/>
      <c r="FJ92" s="428"/>
      <c r="FK92" s="428"/>
      <c r="FL92" s="431"/>
      <c r="FM92" s="431"/>
      <c r="FN92" s="431"/>
      <c r="FO92" s="431"/>
      <c r="FP92" s="431"/>
      <c r="FQ92" s="431"/>
      <c r="FR92" s="431"/>
      <c r="FS92" s="431"/>
      <c r="FT92" s="431"/>
    </row>
    <row r="93" spans="53:176">
      <c r="BA93" s="402" t="s">
        <v>15952</v>
      </c>
      <c r="BS93" s="402" t="s">
        <v>15934</v>
      </c>
      <c r="BT93" s="402" t="s">
        <v>17043</v>
      </c>
      <c r="CF93" s="410" t="s">
        <v>8215</v>
      </c>
      <c r="CG93" s="410"/>
      <c r="CH93" s="410"/>
      <c r="CI93" s="410" t="s">
        <v>14415</v>
      </c>
      <c r="CJ93" s="410" t="s">
        <v>14416</v>
      </c>
      <c r="CK93" s="410"/>
      <c r="CL93" s="410" t="s">
        <v>14417</v>
      </c>
      <c r="CM93" s="410" t="s">
        <v>14418</v>
      </c>
      <c r="CN93" s="410"/>
      <c r="CO93" s="410"/>
      <c r="CP93" s="410"/>
      <c r="CQ93" s="410"/>
      <c r="CR93" s="410" t="s">
        <v>14419</v>
      </c>
      <c r="CS93" s="410" t="s">
        <v>14420</v>
      </c>
      <c r="CT93" s="410"/>
      <c r="CU93" s="410"/>
      <c r="CV93" s="410" t="s">
        <v>14421</v>
      </c>
      <c r="CW93" s="410"/>
      <c r="CX93" s="410"/>
      <c r="CY93" s="410"/>
      <c r="CZ93" s="410"/>
      <c r="DA93" s="410" t="s">
        <v>14422</v>
      </c>
      <c r="DB93" s="410" t="s">
        <v>14423</v>
      </c>
      <c r="DC93" s="410" t="s">
        <v>14424</v>
      </c>
      <c r="DD93" s="410" t="s">
        <v>14425</v>
      </c>
      <c r="DE93" s="410"/>
      <c r="DF93" s="410" t="s">
        <v>14426</v>
      </c>
      <c r="DG93" s="410" t="s">
        <v>14427</v>
      </c>
      <c r="DH93" s="410" t="s">
        <v>14428</v>
      </c>
      <c r="DI93" s="410" t="s">
        <v>14429</v>
      </c>
      <c r="DJ93" s="410"/>
      <c r="DK93" s="410" t="s">
        <v>14430</v>
      </c>
      <c r="DL93" s="410" t="s">
        <v>14431</v>
      </c>
      <c r="DM93" s="410"/>
      <c r="DN93" s="410"/>
      <c r="DO93" s="410" t="s">
        <v>14432</v>
      </c>
      <c r="DP93" s="410"/>
      <c r="DQ93" s="410" t="s">
        <v>14433</v>
      </c>
      <c r="DR93" s="410"/>
      <c r="DS93" s="410" t="s">
        <v>13523</v>
      </c>
      <c r="DT93" s="410" t="s">
        <v>14434</v>
      </c>
      <c r="DU93" s="410" t="s">
        <v>14435</v>
      </c>
      <c r="DV93" s="410" t="s">
        <v>14436</v>
      </c>
      <c r="DW93" s="410" t="s">
        <v>14437</v>
      </c>
      <c r="EX93" s="432">
        <v>2056</v>
      </c>
      <c r="EY93" s="440"/>
      <c r="EZ93" s="440"/>
      <c r="FA93" s="440"/>
      <c r="FB93" s="440"/>
      <c r="FC93" s="440"/>
      <c r="FD93" s="432">
        <v>91</v>
      </c>
      <c r="FE93" s="437"/>
      <c r="FF93" s="437"/>
      <c r="FG93" s="437"/>
      <c r="FH93" s="437"/>
      <c r="FI93" s="437"/>
      <c r="FJ93" s="432"/>
      <c r="FK93" s="432"/>
      <c r="FL93" s="435"/>
      <c r="FM93" s="435"/>
      <c r="FN93" s="435"/>
      <c r="FO93" s="435"/>
      <c r="FP93" s="435"/>
      <c r="FQ93" s="435"/>
      <c r="FR93" s="435"/>
      <c r="FS93" s="435"/>
      <c r="FT93" s="435"/>
    </row>
    <row r="94" spans="53:176">
      <c r="BA94" s="402" t="s">
        <v>17044</v>
      </c>
      <c r="BS94" s="402" t="s">
        <v>15935</v>
      </c>
      <c r="BT94" s="402" t="s">
        <v>17045</v>
      </c>
      <c r="CF94" s="409" t="s">
        <v>8216</v>
      </c>
      <c r="CI94" s="409" t="s">
        <v>14438</v>
      </c>
      <c r="CJ94" s="409" t="s">
        <v>14439</v>
      </c>
      <c r="CL94" s="409" t="s">
        <v>14440</v>
      </c>
      <c r="CM94" s="409" t="s">
        <v>14441</v>
      </c>
      <c r="CR94" s="409" t="s">
        <v>14442</v>
      </c>
      <c r="CS94" s="409" t="s">
        <v>14443</v>
      </c>
      <c r="CV94" s="409" t="s">
        <v>14444</v>
      </c>
      <c r="DA94" s="409" t="s">
        <v>14445</v>
      </c>
      <c r="DB94" s="409" t="s">
        <v>14446</v>
      </c>
      <c r="DC94" s="409" t="s">
        <v>14447</v>
      </c>
      <c r="DD94" s="409" t="s">
        <v>14448</v>
      </c>
      <c r="DF94" s="409" t="s">
        <v>14449</v>
      </c>
      <c r="DG94" s="409" t="s">
        <v>14450</v>
      </c>
      <c r="DH94" s="409" t="s">
        <v>14451</v>
      </c>
      <c r="DI94" s="409" t="s">
        <v>14452</v>
      </c>
      <c r="DK94" s="409" t="s">
        <v>14453</v>
      </c>
      <c r="DL94" s="409" t="s">
        <v>14454</v>
      </c>
      <c r="DO94" s="409" t="s">
        <v>14455</v>
      </c>
      <c r="DQ94" s="409" t="s">
        <v>14456</v>
      </c>
      <c r="DS94" s="409" t="s">
        <v>14457</v>
      </c>
      <c r="DT94" s="409" t="s">
        <v>14458</v>
      </c>
      <c r="DU94" s="409" t="s">
        <v>14459</v>
      </c>
      <c r="DV94" s="409" t="s">
        <v>14460</v>
      </c>
      <c r="DW94" s="409" t="s">
        <v>14461</v>
      </c>
      <c r="EX94" s="428">
        <v>2057</v>
      </c>
      <c r="EY94" s="441"/>
      <c r="EZ94" s="441"/>
      <c r="FA94" s="441"/>
      <c r="FB94" s="441"/>
      <c r="FC94" s="441"/>
      <c r="FD94" s="428">
        <v>92</v>
      </c>
      <c r="FE94" s="439"/>
      <c r="FF94" s="439"/>
      <c r="FG94" s="439"/>
      <c r="FH94" s="439"/>
      <c r="FI94" s="439"/>
      <c r="FJ94" s="428"/>
      <c r="FK94" s="428"/>
      <c r="FL94" s="431"/>
      <c r="FM94" s="431"/>
      <c r="FN94" s="431"/>
      <c r="FO94" s="431"/>
      <c r="FP94" s="431"/>
      <c r="FQ94" s="431"/>
      <c r="FR94" s="431"/>
      <c r="FS94" s="431"/>
      <c r="FT94" s="431"/>
    </row>
    <row r="95" spans="53:176">
      <c r="BA95" s="402" t="s">
        <v>15953</v>
      </c>
      <c r="BS95" s="402" t="s">
        <v>15936</v>
      </c>
      <c r="BT95" s="402" t="s">
        <v>17046</v>
      </c>
      <c r="CF95" s="410" t="s">
        <v>8217</v>
      </c>
      <c r="CG95" s="410"/>
      <c r="CH95" s="410"/>
      <c r="CI95" s="410" t="s">
        <v>14462</v>
      </c>
      <c r="CJ95" s="410" t="s">
        <v>14463</v>
      </c>
      <c r="CK95" s="410"/>
      <c r="CL95" s="410" t="s">
        <v>14464</v>
      </c>
      <c r="CM95" s="410" t="s">
        <v>14465</v>
      </c>
      <c r="CN95" s="410"/>
      <c r="CO95" s="410"/>
      <c r="CP95" s="410"/>
      <c r="CQ95" s="410"/>
      <c r="CR95" s="410" t="s">
        <v>14466</v>
      </c>
      <c r="CS95" s="410" t="s">
        <v>14467</v>
      </c>
      <c r="CT95" s="410"/>
      <c r="CU95" s="410"/>
      <c r="CV95" s="410" t="s">
        <v>14468</v>
      </c>
      <c r="CW95" s="410"/>
      <c r="CX95" s="410"/>
      <c r="CY95" s="410"/>
      <c r="CZ95" s="410"/>
      <c r="DA95" s="410" t="s">
        <v>14469</v>
      </c>
      <c r="DB95" s="410" t="s">
        <v>14470</v>
      </c>
      <c r="DC95" s="410" t="s">
        <v>14471</v>
      </c>
      <c r="DD95" s="410" t="s">
        <v>14472</v>
      </c>
      <c r="DE95" s="410"/>
      <c r="DF95" s="410" t="s">
        <v>14473</v>
      </c>
      <c r="DG95" s="410" t="s">
        <v>14474</v>
      </c>
      <c r="DH95" s="410" t="s">
        <v>14475</v>
      </c>
      <c r="DI95" s="410" t="s">
        <v>14476</v>
      </c>
      <c r="DJ95" s="410"/>
      <c r="DK95" s="410" t="s">
        <v>14477</v>
      </c>
      <c r="DL95" s="410" t="s">
        <v>14478</v>
      </c>
      <c r="DM95" s="410"/>
      <c r="DN95" s="410"/>
      <c r="DO95" s="410" t="s">
        <v>14479</v>
      </c>
      <c r="DP95" s="410"/>
      <c r="DQ95" s="410" t="s">
        <v>14480</v>
      </c>
      <c r="DR95" s="410"/>
      <c r="DS95" s="410" t="s">
        <v>14481</v>
      </c>
      <c r="DT95" s="410" t="s">
        <v>14482</v>
      </c>
      <c r="DU95" s="410" t="s">
        <v>14483</v>
      </c>
      <c r="DV95" s="410" t="s">
        <v>14484</v>
      </c>
      <c r="DW95" s="410" t="s">
        <v>14485</v>
      </c>
      <c r="EX95" s="432">
        <v>2058</v>
      </c>
      <c r="EY95" s="440"/>
      <c r="EZ95" s="440"/>
      <c r="FA95" s="440"/>
      <c r="FB95" s="440"/>
      <c r="FC95" s="440"/>
      <c r="FD95" s="432">
        <v>93</v>
      </c>
      <c r="FE95" s="437"/>
      <c r="FF95" s="437"/>
      <c r="FG95" s="437"/>
      <c r="FH95" s="437"/>
      <c r="FI95" s="437"/>
      <c r="FJ95" s="432"/>
      <c r="FK95" s="432"/>
      <c r="FL95" s="435"/>
      <c r="FM95" s="435"/>
      <c r="FN95" s="435"/>
      <c r="FO95" s="435"/>
      <c r="FP95" s="435"/>
      <c r="FQ95" s="435"/>
      <c r="FR95" s="435"/>
      <c r="FS95" s="435"/>
      <c r="FT95" s="435"/>
    </row>
    <row r="96" spans="53:176">
      <c r="BA96" s="402" t="s">
        <v>15954</v>
      </c>
      <c r="BS96" s="402" t="s">
        <v>15937</v>
      </c>
      <c r="BT96" s="402" t="s">
        <v>17047</v>
      </c>
      <c r="CF96" s="409" t="s">
        <v>8218</v>
      </c>
      <c r="CI96" s="409" t="s">
        <v>14486</v>
      </c>
      <c r="CJ96" s="409" t="s">
        <v>14487</v>
      </c>
      <c r="CL96" s="409" t="s">
        <v>14488</v>
      </c>
      <c r="CM96" s="409" t="s">
        <v>14489</v>
      </c>
      <c r="CR96" s="409" t="s">
        <v>14490</v>
      </c>
      <c r="CS96" s="409" t="s">
        <v>14491</v>
      </c>
      <c r="CV96" s="409" t="s">
        <v>14492</v>
      </c>
      <c r="DA96" s="409" t="s">
        <v>14493</v>
      </c>
      <c r="DB96" s="409" t="s">
        <v>14494</v>
      </c>
      <c r="DC96" s="409" t="s">
        <v>14495</v>
      </c>
      <c r="DD96" s="409" t="s">
        <v>14496</v>
      </c>
      <c r="DF96" s="409" t="s">
        <v>14497</v>
      </c>
      <c r="DG96" s="409" t="s">
        <v>14498</v>
      </c>
      <c r="DH96" s="409" t="s">
        <v>14499</v>
      </c>
      <c r="DI96" s="409" t="s">
        <v>14500</v>
      </c>
      <c r="DK96" s="409" t="s">
        <v>14501</v>
      </c>
      <c r="DL96" s="409" t="s">
        <v>14502</v>
      </c>
      <c r="DO96" s="409" t="s">
        <v>14503</v>
      </c>
      <c r="DQ96" s="409" t="s">
        <v>14504</v>
      </c>
      <c r="DS96" s="409" t="s">
        <v>14505</v>
      </c>
      <c r="DT96" s="409" t="s">
        <v>14506</v>
      </c>
      <c r="DU96" s="409" t="s">
        <v>14507</v>
      </c>
      <c r="DV96" s="409" t="s">
        <v>14508</v>
      </c>
      <c r="DW96" s="409" t="s">
        <v>14509</v>
      </c>
      <c r="EX96" s="428">
        <v>2059</v>
      </c>
      <c r="EY96" s="441"/>
      <c r="EZ96" s="441"/>
      <c r="FA96" s="441"/>
      <c r="FB96" s="441"/>
      <c r="FC96" s="441"/>
      <c r="FD96" s="428">
        <v>94</v>
      </c>
      <c r="FE96" s="439"/>
      <c r="FF96" s="439"/>
      <c r="FG96" s="439"/>
      <c r="FH96" s="439"/>
      <c r="FI96" s="439"/>
      <c r="FJ96" s="428"/>
      <c r="FK96" s="428"/>
      <c r="FL96" s="431"/>
      <c r="FM96" s="431"/>
      <c r="FN96" s="431"/>
      <c r="FO96" s="431"/>
      <c r="FP96" s="431"/>
      <c r="FQ96" s="431"/>
      <c r="FR96" s="431"/>
      <c r="FS96" s="431"/>
      <c r="FT96" s="431"/>
    </row>
    <row r="97" spans="53:176">
      <c r="BA97" s="402" t="s">
        <v>17048</v>
      </c>
      <c r="BS97" s="402" t="s">
        <v>15938</v>
      </c>
      <c r="BT97" s="402" t="s">
        <v>17049</v>
      </c>
      <c r="CF97" s="410" t="s">
        <v>8219</v>
      </c>
      <c r="CG97" s="410"/>
      <c r="CH97" s="410"/>
      <c r="CI97" s="410" t="s">
        <v>14510</v>
      </c>
      <c r="CJ97" s="410" t="s">
        <v>14511</v>
      </c>
      <c r="CK97" s="410"/>
      <c r="CL97" s="410" t="s">
        <v>14512</v>
      </c>
      <c r="CM97" s="410" t="s">
        <v>14513</v>
      </c>
      <c r="CN97" s="410"/>
      <c r="CO97" s="410"/>
      <c r="CP97" s="410"/>
      <c r="CQ97" s="410"/>
      <c r="CR97" s="410" t="s">
        <v>14514</v>
      </c>
      <c r="CS97" s="410" t="s">
        <v>14515</v>
      </c>
      <c r="CT97" s="410"/>
      <c r="CU97" s="410"/>
      <c r="CV97" s="410"/>
      <c r="CW97" s="410"/>
      <c r="CX97" s="410"/>
      <c r="CY97" s="410"/>
      <c r="CZ97" s="410"/>
      <c r="DA97" s="410" t="s">
        <v>14516</v>
      </c>
      <c r="DB97" s="410" t="s">
        <v>14517</v>
      </c>
      <c r="DC97" s="410" t="s">
        <v>14518</v>
      </c>
      <c r="DD97" s="410" t="s">
        <v>14519</v>
      </c>
      <c r="DE97" s="410"/>
      <c r="DF97" s="410" t="s">
        <v>14520</v>
      </c>
      <c r="DG97" s="410" t="s">
        <v>14521</v>
      </c>
      <c r="DH97" s="410" t="s">
        <v>14522</v>
      </c>
      <c r="DI97" s="410" t="s">
        <v>14523</v>
      </c>
      <c r="DJ97" s="410"/>
      <c r="DK97" s="410" t="s">
        <v>14524</v>
      </c>
      <c r="DL97" s="410" t="s">
        <v>14525</v>
      </c>
      <c r="DM97" s="410"/>
      <c r="DN97" s="410"/>
      <c r="DO97" s="410" t="s">
        <v>14526</v>
      </c>
      <c r="DP97" s="410"/>
      <c r="DQ97" s="410" t="s">
        <v>14527</v>
      </c>
      <c r="DR97" s="410"/>
      <c r="DS97" s="410" t="s">
        <v>14528</v>
      </c>
      <c r="DT97" s="410" t="s">
        <v>14529</v>
      </c>
      <c r="DU97" s="410" t="s">
        <v>14530</v>
      </c>
      <c r="DV97" s="410" t="s">
        <v>14531</v>
      </c>
      <c r="DW97" s="410" t="s">
        <v>14532</v>
      </c>
      <c r="EX97" s="432">
        <v>2060</v>
      </c>
      <c r="EY97" s="440"/>
      <c r="EZ97" s="440"/>
      <c r="FA97" s="440"/>
      <c r="FB97" s="440"/>
      <c r="FC97" s="440"/>
      <c r="FD97" s="432">
        <v>95</v>
      </c>
      <c r="FE97" s="437"/>
      <c r="FF97" s="437"/>
      <c r="FG97" s="437"/>
      <c r="FH97" s="437"/>
      <c r="FI97" s="437"/>
      <c r="FJ97" s="432"/>
      <c r="FK97" s="432"/>
      <c r="FL97" s="435"/>
      <c r="FM97" s="435"/>
      <c r="FN97" s="435"/>
      <c r="FO97" s="435"/>
      <c r="FP97" s="435"/>
      <c r="FQ97" s="435"/>
      <c r="FR97" s="435"/>
      <c r="FS97" s="435"/>
      <c r="FT97" s="435"/>
    </row>
    <row r="98" spans="53:176">
      <c r="BA98" s="402" t="s">
        <v>15955</v>
      </c>
      <c r="BS98" s="402" t="s">
        <v>15939</v>
      </c>
      <c r="BT98" s="402" t="s">
        <v>17050</v>
      </c>
      <c r="CF98" s="409" t="s">
        <v>8220</v>
      </c>
      <c r="CI98" s="409" t="s">
        <v>14533</v>
      </c>
      <c r="CJ98" s="409" t="s">
        <v>14534</v>
      </c>
      <c r="CL98" s="409" t="s">
        <v>14535</v>
      </c>
      <c r="CM98" s="409" t="s">
        <v>14040</v>
      </c>
      <c r="CR98" s="409" t="s">
        <v>14536</v>
      </c>
      <c r="CS98" s="409" t="s">
        <v>14537</v>
      </c>
      <c r="DA98" s="409" t="s">
        <v>14538</v>
      </c>
      <c r="DB98" s="409" t="s">
        <v>14539</v>
      </c>
      <c r="DC98" s="409" t="s">
        <v>14540</v>
      </c>
      <c r="DD98" s="409" t="s">
        <v>14541</v>
      </c>
      <c r="DF98" s="409" t="s">
        <v>14542</v>
      </c>
      <c r="DG98" s="409" t="s">
        <v>14543</v>
      </c>
      <c r="DH98" s="409" t="s">
        <v>14544</v>
      </c>
      <c r="DI98" s="409" t="s">
        <v>14545</v>
      </c>
      <c r="DK98" s="409" t="s">
        <v>14546</v>
      </c>
      <c r="DL98" s="409" t="s">
        <v>14547</v>
      </c>
      <c r="DO98" s="409" t="s">
        <v>14548</v>
      </c>
      <c r="DQ98" s="409" t="s">
        <v>14549</v>
      </c>
      <c r="DS98" s="409" t="s">
        <v>14550</v>
      </c>
      <c r="DT98" s="409" t="s">
        <v>14551</v>
      </c>
      <c r="DU98" s="409" t="s">
        <v>14552</v>
      </c>
      <c r="DV98" s="409" t="s">
        <v>14553</v>
      </c>
      <c r="DW98" s="409" t="s">
        <v>14554</v>
      </c>
      <c r="EX98" s="428">
        <v>2061</v>
      </c>
      <c r="EY98" s="441"/>
      <c r="EZ98" s="441"/>
      <c r="FA98" s="441"/>
      <c r="FB98" s="441"/>
      <c r="FC98" s="441"/>
      <c r="FD98" s="428">
        <v>96</v>
      </c>
      <c r="FE98" s="439"/>
      <c r="FF98" s="439"/>
      <c r="FG98" s="439"/>
      <c r="FH98" s="439"/>
      <c r="FI98" s="439"/>
      <c r="FJ98" s="428"/>
      <c r="FK98" s="428"/>
      <c r="FL98" s="431"/>
      <c r="FM98" s="431"/>
      <c r="FN98" s="431"/>
      <c r="FO98" s="431"/>
      <c r="FP98" s="431"/>
      <c r="FQ98" s="431"/>
      <c r="FR98" s="431"/>
      <c r="FS98" s="431"/>
      <c r="FT98" s="431"/>
    </row>
    <row r="99" spans="53:176">
      <c r="BA99" s="402" t="s">
        <v>15956</v>
      </c>
      <c r="BS99" s="402" t="s">
        <v>15940</v>
      </c>
      <c r="BT99" s="402" t="s">
        <v>17051</v>
      </c>
      <c r="CF99" s="410" t="s">
        <v>8221</v>
      </c>
      <c r="CG99" s="410"/>
      <c r="CH99" s="410"/>
      <c r="CI99" s="410" t="s">
        <v>14555</v>
      </c>
      <c r="CJ99" s="410" t="s">
        <v>14556</v>
      </c>
      <c r="CK99" s="410"/>
      <c r="CL99" s="410" t="s">
        <v>14557</v>
      </c>
      <c r="CM99" s="410" t="s">
        <v>14069</v>
      </c>
      <c r="CN99" s="410"/>
      <c r="CO99" s="410"/>
      <c r="CP99" s="410"/>
      <c r="CQ99" s="410"/>
      <c r="CR99" s="410" t="s">
        <v>14558</v>
      </c>
      <c r="CS99" s="410" t="s">
        <v>14559</v>
      </c>
      <c r="CT99" s="410"/>
      <c r="CU99" s="410"/>
      <c r="CV99" s="410"/>
      <c r="CW99" s="410"/>
      <c r="CX99" s="410"/>
      <c r="CY99" s="410"/>
      <c r="CZ99" s="410"/>
      <c r="DA99" s="410" t="s">
        <v>14560</v>
      </c>
      <c r="DB99" s="410" t="s">
        <v>14561</v>
      </c>
      <c r="DC99" s="410" t="s">
        <v>14562</v>
      </c>
      <c r="DD99" s="410" t="s">
        <v>14563</v>
      </c>
      <c r="DE99" s="410"/>
      <c r="DF99" s="410" t="s">
        <v>14564</v>
      </c>
      <c r="DG99" s="410" t="s">
        <v>14565</v>
      </c>
      <c r="DH99" s="410" t="s">
        <v>14566</v>
      </c>
      <c r="DI99" s="410" t="s">
        <v>14567</v>
      </c>
      <c r="DJ99" s="410"/>
      <c r="DK99" s="410" t="s">
        <v>14568</v>
      </c>
      <c r="DL99" s="410" t="s">
        <v>14569</v>
      </c>
      <c r="DM99" s="410"/>
      <c r="DN99" s="410"/>
      <c r="DO99" s="410" t="s">
        <v>14570</v>
      </c>
      <c r="DP99" s="410"/>
      <c r="DQ99" s="410" t="s">
        <v>14571</v>
      </c>
      <c r="DR99" s="410"/>
      <c r="DS99" s="410" t="s">
        <v>14572</v>
      </c>
      <c r="DT99" s="410" t="s">
        <v>14573</v>
      </c>
      <c r="DU99" s="410" t="s">
        <v>14574</v>
      </c>
      <c r="DV99" s="410" t="s">
        <v>14575</v>
      </c>
      <c r="DW99" s="410" t="s">
        <v>14576</v>
      </c>
      <c r="EX99" s="432">
        <v>2062</v>
      </c>
      <c r="EY99" s="440"/>
      <c r="EZ99" s="440"/>
      <c r="FA99" s="440"/>
      <c r="FB99" s="440"/>
      <c r="FC99" s="440"/>
      <c r="FD99" s="432">
        <v>97</v>
      </c>
      <c r="FE99" s="437"/>
      <c r="FF99" s="437"/>
      <c r="FG99" s="437"/>
      <c r="FH99" s="437"/>
      <c r="FI99" s="437"/>
      <c r="FJ99" s="432"/>
      <c r="FK99" s="432"/>
      <c r="FL99" s="435"/>
      <c r="FM99" s="435"/>
      <c r="FN99" s="435"/>
      <c r="FO99" s="435"/>
      <c r="FP99" s="435"/>
      <c r="FQ99" s="435"/>
      <c r="FR99" s="435"/>
      <c r="FS99" s="435"/>
      <c r="FT99" s="435"/>
    </row>
    <row r="100" spans="53:176">
      <c r="BA100" s="402" t="s">
        <v>17027</v>
      </c>
      <c r="BS100" s="402" t="s">
        <v>15941</v>
      </c>
      <c r="BT100" s="402" t="s">
        <v>17052</v>
      </c>
      <c r="CF100" s="409" t="s">
        <v>8222</v>
      </c>
      <c r="CI100" s="409" t="s">
        <v>14577</v>
      </c>
      <c r="CJ100" s="409" t="s">
        <v>14578</v>
      </c>
      <c r="CL100" s="409" t="s">
        <v>14579</v>
      </c>
      <c r="CM100" s="409" t="s">
        <v>14098</v>
      </c>
      <c r="CR100" s="409" t="s">
        <v>14580</v>
      </c>
      <c r="CS100" s="409" t="s">
        <v>14581</v>
      </c>
      <c r="DA100" s="409" t="s">
        <v>14582</v>
      </c>
      <c r="DC100" s="409" t="s">
        <v>14583</v>
      </c>
      <c r="DD100" s="409" t="s">
        <v>14584</v>
      </c>
      <c r="DF100" s="409" t="s">
        <v>14585</v>
      </c>
      <c r="DG100" s="409" t="s">
        <v>14586</v>
      </c>
      <c r="DH100" s="409" t="s">
        <v>14587</v>
      </c>
      <c r="DI100" s="409" t="s">
        <v>14588</v>
      </c>
      <c r="DK100" s="409" t="s">
        <v>14589</v>
      </c>
      <c r="DL100" s="409" t="s">
        <v>14590</v>
      </c>
      <c r="DO100" s="409" t="s">
        <v>14591</v>
      </c>
      <c r="DQ100" s="409" t="s">
        <v>14592</v>
      </c>
      <c r="DS100" s="409" t="s">
        <v>14593</v>
      </c>
      <c r="DT100" s="409" t="s">
        <v>14594</v>
      </c>
      <c r="DU100" s="409" t="s">
        <v>14595</v>
      </c>
      <c r="DV100" s="409" t="s">
        <v>14596</v>
      </c>
      <c r="DW100" s="409" t="s">
        <v>14597</v>
      </c>
      <c r="EX100" s="428">
        <v>2063</v>
      </c>
      <c r="EY100" s="441"/>
      <c r="EZ100" s="441"/>
      <c r="FA100" s="441"/>
      <c r="FB100" s="441"/>
      <c r="FC100" s="441"/>
      <c r="FD100" s="428">
        <v>98</v>
      </c>
      <c r="FE100" s="439"/>
      <c r="FF100" s="439"/>
      <c r="FG100" s="439"/>
      <c r="FH100" s="439"/>
      <c r="FI100" s="439"/>
      <c r="FJ100" s="428"/>
      <c r="FK100" s="428"/>
      <c r="FL100" s="431"/>
      <c r="FM100" s="431"/>
      <c r="FN100" s="431"/>
      <c r="FO100" s="431"/>
      <c r="FP100" s="431"/>
      <c r="FQ100" s="431"/>
      <c r="FR100" s="431"/>
      <c r="FS100" s="431"/>
      <c r="FT100" s="431"/>
    </row>
    <row r="101" spans="53:176">
      <c r="BA101" s="402" t="s">
        <v>17029</v>
      </c>
      <c r="BS101" s="402" t="s">
        <v>15942</v>
      </c>
      <c r="BT101" s="402" t="s">
        <v>17053</v>
      </c>
      <c r="CF101" s="410" t="s">
        <v>8223</v>
      </c>
      <c r="CG101" s="410"/>
      <c r="CH101" s="410"/>
      <c r="CI101" s="410" t="s">
        <v>14598</v>
      </c>
      <c r="CJ101" s="410" t="s">
        <v>14599</v>
      </c>
      <c r="CK101" s="410"/>
      <c r="CL101" s="410" t="s">
        <v>14600</v>
      </c>
      <c r="CM101" s="410" t="s">
        <v>14601</v>
      </c>
      <c r="CN101" s="410"/>
      <c r="CO101" s="410"/>
      <c r="CP101" s="410"/>
      <c r="CQ101" s="410"/>
      <c r="CR101" s="410" t="s">
        <v>14602</v>
      </c>
      <c r="CS101" s="410" t="s">
        <v>14603</v>
      </c>
      <c r="CT101" s="410"/>
      <c r="CU101" s="410"/>
      <c r="CV101" s="410"/>
      <c r="CW101" s="410"/>
      <c r="CX101" s="410"/>
      <c r="CY101" s="410"/>
      <c r="CZ101" s="410"/>
      <c r="DA101" s="410" t="s">
        <v>14604</v>
      </c>
      <c r="DB101" s="410"/>
      <c r="DC101" s="410" t="s">
        <v>14605</v>
      </c>
      <c r="DD101" s="410" t="s">
        <v>14606</v>
      </c>
      <c r="DE101" s="410"/>
      <c r="DF101" s="410" t="s">
        <v>14607</v>
      </c>
      <c r="DG101" s="410" t="s">
        <v>14608</v>
      </c>
      <c r="DH101" s="410" t="s">
        <v>14609</v>
      </c>
      <c r="DI101" s="410" t="s">
        <v>14610</v>
      </c>
      <c r="DJ101" s="410"/>
      <c r="DK101" s="410" t="s">
        <v>14611</v>
      </c>
      <c r="DL101" s="410" t="s">
        <v>14612</v>
      </c>
      <c r="DM101" s="410"/>
      <c r="DN101" s="410"/>
      <c r="DO101" s="410" t="s">
        <v>14613</v>
      </c>
      <c r="DP101" s="410"/>
      <c r="DQ101" s="410" t="s">
        <v>14614</v>
      </c>
      <c r="DR101" s="410"/>
      <c r="DS101" s="410" t="s">
        <v>14615</v>
      </c>
      <c r="DT101" s="410" t="s">
        <v>14616</v>
      </c>
      <c r="DU101" s="410" t="s">
        <v>14617</v>
      </c>
      <c r="DV101" s="410" t="s">
        <v>14618</v>
      </c>
      <c r="DW101" s="410" t="s">
        <v>14619</v>
      </c>
      <c r="EX101" s="432">
        <v>2064</v>
      </c>
      <c r="EY101" s="440"/>
      <c r="EZ101" s="440"/>
      <c r="FA101" s="440"/>
      <c r="FB101" s="440"/>
      <c r="FC101" s="440"/>
      <c r="FD101" s="432">
        <v>99</v>
      </c>
      <c r="FE101" s="437"/>
      <c r="FF101" s="437"/>
      <c r="FG101" s="437"/>
      <c r="FH101" s="437"/>
      <c r="FI101" s="437"/>
      <c r="FJ101" s="432"/>
      <c r="FK101" s="432"/>
      <c r="FL101" s="435"/>
      <c r="FM101" s="435"/>
      <c r="FN101" s="435"/>
      <c r="FO101" s="435"/>
      <c r="FP101" s="435"/>
      <c r="FQ101" s="435"/>
      <c r="FR101" s="435"/>
      <c r="FS101" s="435"/>
      <c r="FT101" s="435"/>
    </row>
    <row r="102" spans="53:176">
      <c r="BA102" s="402" t="s">
        <v>17054</v>
      </c>
      <c r="BS102" s="402" t="s">
        <v>15943</v>
      </c>
      <c r="BT102" s="402" t="s">
        <v>17055</v>
      </c>
      <c r="CF102" s="409" t="s">
        <v>8224</v>
      </c>
      <c r="CI102" s="409" t="s">
        <v>14620</v>
      </c>
      <c r="CJ102" s="409" t="s">
        <v>14621</v>
      </c>
      <c r="CL102" s="409" t="s">
        <v>14622</v>
      </c>
      <c r="CM102" s="409" t="s">
        <v>14623</v>
      </c>
      <c r="CR102" s="409" t="s">
        <v>14624</v>
      </c>
      <c r="CS102" s="409" t="s">
        <v>14625</v>
      </c>
      <c r="DA102" s="409" t="s">
        <v>14626</v>
      </c>
      <c r="DC102" s="409" t="s">
        <v>14627</v>
      </c>
      <c r="DD102" s="409" t="s">
        <v>14628</v>
      </c>
      <c r="DF102" s="409" t="s">
        <v>14629</v>
      </c>
      <c r="DG102" s="409" t="s">
        <v>14630</v>
      </c>
      <c r="DH102" s="409" t="s">
        <v>14631</v>
      </c>
      <c r="DI102" s="409" t="s">
        <v>14632</v>
      </c>
      <c r="DK102" s="409" t="s">
        <v>14633</v>
      </c>
      <c r="DL102" s="409" t="s">
        <v>14634</v>
      </c>
      <c r="DO102" s="409" t="s">
        <v>14635</v>
      </c>
      <c r="DQ102" s="409" t="s">
        <v>14636</v>
      </c>
      <c r="DS102" s="409" t="s">
        <v>14637</v>
      </c>
      <c r="DT102" s="409" t="s">
        <v>14638</v>
      </c>
      <c r="DU102" s="409" t="s">
        <v>14639</v>
      </c>
      <c r="DV102" s="409" t="s">
        <v>14640</v>
      </c>
      <c r="DW102" s="409" t="s">
        <v>14641</v>
      </c>
      <c r="EX102" s="428">
        <v>2065</v>
      </c>
      <c r="EY102" s="441"/>
      <c r="EZ102" s="441"/>
      <c r="FA102" s="441"/>
      <c r="FB102" s="441"/>
      <c r="FC102" s="441"/>
      <c r="FD102" s="428">
        <v>100</v>
      </c>
      <c r="FE102" s="439"/>
      <c r="FF102" s="439"/>
      <c r="FG102" s="439"/>
      <c r="FH102" s="439"/>
      <c r="FI102" s="439"/>
      <c r="FJ102" s="428"/>
      <c r="FK102" s="428"/>
      <c r="FL102" s="431"/>
      <c r="FM102" s="431"/>
      <c r="FN102" s="431"/>
      <c r="FO102" s="431"/>
      <c r="FP102" s="431"/>
      <c r="FQ102" s="431"/>
      <c r="FR102" s="431"/>
      <c r="FS102" s="431"/>
      <c r="FT102" s="431"/>
    </row>
    <row r="103" spans="53:176">
      <c r="BA103" s="402" t="s">
        <v>17056</v>
      </c>
      <c r="BS103" s="402" t="s">
        <v>15944</v>
      </c>
      <c r="BT103" s="402" t="s">
        <v>17057</v>
      </c>
      <c r="CF103" s="410" t="s">
        <v>8225</v>
      </c>
      <c r="CG103" s="410"/>
      <c r="CH103" s="410"/>
      <c r="CI103" s="410" t="s">
        <v>14642</v>
      </c>
      <c r="CJ103" s="410" t="s">
        <v>14643</v>
      </c>
      <c r="CK103" s="410"/>
      <c r="CL103" s="410" t="s">
        <v>14644</v>
      </c>
      <c r="CM103" s="410" t="s">
        <v>14645</v>
      </c>
      <c r="CN103" s="410"/>
      <c r="CO103" s="410"/>
      <c r="CP103" s="410"/>
      <c r="CQ103" s="410"/>
      <c r="CR103" s="410"/>
      <c r="CS103" s="410"/>
      <c r="CT103" s="410"/>
      <c r="CU103" s="410"/>
      <c r="CV103" s="410"/>
      <c r="CW103" s="410"/>
      <c r="CX103" s="410"/>
      <c r="CY103" s="410"/>
      <c r="CZ103" s="410"/>
      <c r="DA103" s="410" t="s">
        <v>14646</v>
      </c>
      <c r="DB103" s="410"/>
      <c r="DC103" s="410" t="s">
        <v>14647</v>
      </c>
      <c r="DD103" s="410" t="s">
        <v>14648</v>
      </c>
      <c r="DE103" s="410"/>
      <c r="DF103" s="410" t="s">
        <v>14649</v>
      </c>
      <c r="DG103" s="410" t="s">
        <v>14650</v>
      </c>
      <c r="DH103" s="410" t="s">
        <v>14651</v>
      </c>
      <c r="DI103" s="410" t="s">
        <v>14652</v>
      </c>
      <c r="DJ103" s="410"/>
      <c r="DK103" s="410" t="s">
        <v>14653</v>
      </c>
      <c r="DL103" s="410" t="s">
        <v>14654</v>
      </c>
      <c r="DM103" s="410"/>
      <c r="DN103" s="410"/>
      <c r="DO103" s="410" t="s">
        <v>14655</v>
      </c>
      <c r="DP103" s="410"/>
      <c r="DQ103" s="410" t="s">
        <v>14656</v>
      </c>
      <c r="DR103" s="410"/>
      <c r="DS103" s="410" t="s">
        <v>14657</v>
      </c>
      <c r="DT103" s="410" t="s">
        <v>14658</v>
      </c>
      <c r="DU103" s="410" t="s">
        <v>14659</v>
      </c>
      <c r="DV103" s="410" t="s">
        <v>14660</v>
      </c>
      <c r="DW103" s="410" t="s">
        <v>14661</v>
      </c>
    </row>
    <row r="104" spans="53:176">
      <c r="BA104" s="402" t="s">
        <v>15832</v>
      </c>
      <c r="BS104" s="402" t="s">
        <v>15945</v>
      </c>
      <c r="BT104" s="402" t="s">
        <v>17058</v>
      </c>
      <c r="CF104" s="409" t="s">
        <v>8226</v>
      </c>
      <c r="CI104" s="409" t="s">
        <v>14662</v>
      </c>
      <c r="CJ104" s="409" t="s">
        <v>14663</v>
      </c>
      <c r="CL104" s="409" t="s">
        <v>14664</v>
      </c>
      <c r="CM104" s="409" t="s">
        <v>14665</v>
      </c>
      <c r="DA104" s="409" t="s">
        <v>14666</v>
      </c>
      <c r="DC104" s="409" t="s">
        <v>14667</v>
      </c>
      <c r="DD104" s="409" t="s">
        <v>14668</v>
      </c>
      <c r="DF104" s="409" t="s">
        <v>14669</v>
      </c>
      <c r="DG104" s="409" t="s">
        <v>14670</v>
      </c>
      <c r="DH104" s="409" t="s">
        <v>14671</v>
      </c>
      <c r="DI104" s="409" t="s">
        <v>14672</v>
      </c>
      <c r="DK104" s="409" t="s">
        <v>14673</v>
      </c>
      <c r="DL104" s="409" t="s">
        <v>14674</v>
      </c>
      <c r="DO104" s="409" t="s">
        <v>14675</v>
      </c>
      <c r="DQ104" s="409" t="s">
        <v>14676</v>
      </c>
      <c r="DS104" s="409" t="s">
        <v>14677</v>
      </c>
      <c r="DT104" s="409" t="s">
        <v>14678</v>
      </c>
      <c r="DU104" s="409" t="s">
        <v>14679</v>
      </c>
      <c r="DV104" s="409" t="s">
        <v>14680</v>
      </c>
      <c r="DW104" s="409" t="s">
        <v>14681</v>
      </c>
    </row>
    <row r="105" spans="53:176">
      <c r="BA105" s="402" t="s">
        <v>15958</v>
      </c>
      <c r="BS105" s="402" t="s">
        <v>15946</v>
      </c>
      <c r="BT105" s="402" t="s">
        <v>17059</v>
      </c>
      <c r="CF105" s="410" t="s">
        <v>8227</v>
      </c>
      <c r="CG105" s="410"/>
      <c r="CH105" s="410"/>
      <c r="CI105" s="410" t="s">
        <v>14682</v>
      </c>
      <c r="CJ105" s="410" t="s">
        <v>14683</v>
      </c>
      <c r="CK105" s="410"/>
      <c r="CL105" s="410" t="s">
        <v>14684</v>
      </c>
      <c r="CM105" s="410" t="s">
        <v>14685</v>
      </c>
      <c r="CN105" s="410"/>
      <c r="CO105" s="410"/>
      <c r="CP105" s="410"/>
      <c r="CQ105" s="410"/>
      <c r="CR105" s="410"/>
      <c r="CS105" s="410"/>
      <c r="CT105" s="410"/>
      <c r="CU105" s="410"/>
      <c r="CV105" s="410"/>
      <c r="CW105" s="410"/>
      <c r="CX105" s="410"/>
      <c r="CY105" s="410"/>
      <c r="CZ105" s="410"/>
      <c r="DA105" s="410" t="s">
        <v>14686</v>
      </c>
      <c r="DB105" s="410"/>
      <c r="DC105" s="410" t="s">
        <v>14687</v>
      </c>
      <c r="DD105" s="410" t="s">
        <v>14688</v>
      </c>
      <c r="DE105" s="410"/>
      <c r="DF105" s="410" t="s">
        <v>14689</v>
      </c>
      <c r="DG105" s="410" t="s">
        <v>14690</v>
      </c>
      <c r="DH105" s="410" t="s">
        <v>14691</v>
      </c>
      <c r="DI105" s="410" t="s">
        <v>14692</v>
      </c>
      <c r="DJ105" s="410"/>
      <c r="DK105" s="410" t="s">
        <v>14693</v>
      </c>
      <c r="DL105" s="410" t="s">
        <v>14694</v>
      </c>
      <c r="DM105" s="410"/>
      <c r="DN105" s="410"/>
      <c r="DO105" s="410" t="s">
        <v>14695</v>
      </c>
      <c r="DP105" s="410"/>
      <c r="DQ105" s="410" t="s">
        <v>14696</v>
      </c>
      <c r="DR105" s="410"/>
      <c r="DS105" s="410" t="s">
        <v>14697</v>
      </c>
      <c r="DT105" s="410" t="s">
        <v>14698</v>
      </c>
      <c r="DU105" s="410" t="s">
        <v>14699</v>
      </c>
      <c r="DV105" s="410" t="s">
        <v>14700</v>
      </c>
      <c r="DW105" s="410" t="s">
        <v>14701</v>
      </c>
    </row>
    <row r="106" spans="53:176">
      <c r="BA106" s="402" t="s">
        <v>17060</v>
      </c>
      <c r="BS106" s="402" t="s">
        <v>15947</v>
      </c>
      <c r="BT106" s="402" t="s">
        <v>17061</v>
      </c>
      <c r="CF106" s="409" t="s">
        <v>8228</v>
      </c>
      <c r="CI106" s="409" t="s">
        <v>14702</v>
      </c>
      <c r="CJ106" s="409" t="s">
        <v>14703</v>
      </c>
      <c r="CL106" s="409" t="s">
        <v>14704</v>
      </c>
      <c r="CM106" s="409" t="s">
        <v>14705</v>
      </c>
      <c r="DA106" s="409" t="s">
        <v>14706</v>
      </c>
      <c r="DC106" s="409" t="s">
        <v>14707</v>
      </c>
      <c r="DD106" s="409" t="s">
        <v>14708</v>
      </c>
      <c r="DF106" s="409" t="s">
        <v>14709</v>
      </c>
      <c r="DH106" s="409" t="s">
        <v>14710</v>
      </c>
      <c r="DI106" s="409" t="s">
        <v>14711</v>
      </c>
      <c r="DK106" s="409" t="s">
        <v>14712</v>
      </c>
      <c r="DL106" s="409" t="s">
        <v>14713</v>
      </c>
      <c r="DO106" s="409" t="s">
        <v>14714</v>
      </c>
      <c r="DQ106" s="409" t="s">
        <v>14715</v>
      </c>
      <c r="DS106" s="409" t="s">
        <v>14716</v>
      </c>
      <c r="DT106" s="409" t="s">
        <v>14717</v>
      </c>
      <c r="DU106" s="409" t="s">
        <v>14718</v>
      </c>
      <c r="DV106" s="409" t="s">
        <v>14719</v>
      </c>
      <c r="DW106" s="409" t="s">
        <v>14720</v>
      </c>
    </row>
    <row r="107" spans="53:176">
      <c r="BA107" s="402" t="s">
        <v>17062</v>
      </c>
      <c r="BS107" s="402" t="s">
        <v>15948</v>
      </c>
      <c r="BT107" s="402" t="s">
        <v>17063</v>
      </c>
      <c r="CF107" s="410" t="s">
        <v>8229</v>
      </c>
      <c r="CG107" s="410"/>
      <c r="CH107" s="410"/>
      <c r="CI107" s="410" t="s">
        <v>14721</v>
      </c>
      <c r="CJ107" s="410" t="s">
        <v>14722</v>
      </c>
      <c r="CK107" s="410"/>
      <c r="CL107" s="410" t="s">
        <v>14723</v>
      </c>
      <c r="CM107" s="410" t="s">
        <v>14724</v>
      </c>
      <c r="CN107" s="410"/>
      <c r="CO107" s="410"/>
      <c r="CP107" s="410"/>
      <c r="CQ107" s="410"/>
      <c r="CR107" s="410"/>
      <c r="CS107" s="410"/>
      <c r="CT107" s="410"/>
      <c r="CU107" s="410"/>
      <c r="CV107" s="410"/>
      <c r="CW107" s="410"/>
      <c r="CX107" s="410"/>
      <c r="CY107" s="410"/>
      <c r="CZ107" s="410"/>
      <c r="DA107" s="410" t="s">
        <v>14725</v>
      </c>
      <c r="DB107" s="410"/>
      <c r="DC107" s="410" t="s">
        <v>14726</v>
      </c>
      <c r="DD107" s="410" t="s">
        <v>14727</v>
      </c>
      <c r="DE107" s="410"/>
      <c r="DF107" s="410" t="s">
        <v>14728</v>
      </c>
      <c r="DG107" s="410"/>
      <c r="DH107" s="410" t="s">
        <v>14729</v>
      </c>
      <c r="DI107" s="410" t="s">
        <v>14730</v>
      </c>
      <c r="DJ107" s="410"/>
      <c r="DK107" s="410" t="s">
        <v>14731</v>
      </c>
      <c r="DL107" s="410" t="s">
        <v>14732</v>
      </c>
      <c r="DM107" s="410"/>
      <c r="DN107" s="410"/>
      <c r="DO107" s="410" t="s">
        <v>14733</v>
      </c>
      <c r="DP107" s="410"/>
      <c r="DQ107" s="410" t="s">
        <v>14734</v>
      </c>
      <c r="DR107" s="410"/>
      <c r="DS107" s="410" t="s">
        <v>14735</v>
      </c>
      <c r="DT107" s="410" t="s">
        <v>14736</v>
      </c>
      <c r="DU107" s="410" t="s">
        <v>14737</v>
      </c>
      <c r="DV107" s="410" t="s">
        <v>14738</v>
      </c>
      <c r="DW107" s="410" t="s">
        <v>14739</v>
      </c>
    </row>
    <row r="108" spans="53:176">
      <c r="BA108" s="402" t="s">
        <v>17064</v>
      </c>
      <c r="BS108" s="402" t="s">
        <v>15949</v>
      </c>
      <c r="BT108" s="402" t="s">
        <v>17065</v>
      </c>
      <c r="CF108" s="409" t="s">
        <v>8230</v>
      </c>
      <c r="CI108" s="409" t="s">
        <v>14740</v>
      </c>
      <c r="CJ108" s="409" t="s">
        <v>14741</v>
      </c>
      <c r="CL108" s="409" t="s">
        <v>14742</v>
      </c>
      <c r="CM108" s="409" t="s">
        <v>14743</v>
      </c>
      <c r="DA108" s="409" t="s">
        <v>14744</v>
      </c>
      <c r="DC108" s="409" t="s">
        <v>14745</v>
      </c>
      <c r="DD108" s="409" t="s">
        <v>13254</v>
      </c>
      <c r="DF108" s="409" t="s">
        <v>14746</v>
      </c>
      <c r="DH108" s="409" t="s">
        <v>14747</v>
      </c>
      <c r="DI108" s="409" t="s">
        <v>14748</v>
      </c>
      <c r="DK108" s="409" t="s">
        <v>14749</v>
      </c>
      <c r="DL108" s="409" t="s">
        <v>14750</v>
      </c>
      <c r="DO108" s="409" t="s">
        <v>14751</v>
      </c>
      <c r="DQ108" s="409" t="s">
        <v>14752</v>
      </c>
      <c r="DS108" s="409" t="s">
        <v>14753</v>
      </c>
      <c r="DT108" s="409" t="s">
        <v>14754</v>
      </c>
      <c r="DU108" s="409" t="s">
        <v>14755</v>
      </c>
      <c r="DV108" s="409" t="s">
        <v>14756</v>
      </c>
      <c r="DW108" s="409" t="s">
        <v>14757</v>
      </c>
    </row>
    <row r="109" spans="53:176">
      <c r="BA109" s="402" t="s">
        <v>17066</v>
      </c>
      <c r="BS109" s="402" t="s">
        <v>15950</v>
      </c>
      <c r="BT109" s="402" t="s">
        <v>15962</v>
      </c>
      <c r="CF109" s="410" t="s">
        <v>8231</v>
      </c>
      <c r="CG109" s="410"/>
      <c r="CH109" s="410"/>
      <c r="CI109" s="410" t="s">
        <v>14758</v>
      </c>
      <c r="CJ109" s="410" t="s">
        <v>14759</v>
      </c>
      <c r="CK109" s="410"/>
      <c r="CL109" s="410" t="s">
        <v>14760</v>
      </c>
      <c r="CM109" s="410" t="s">
        <v>14761</v>
      </c>
      <c r="CN109" s="410"/>
      <c r="CO109" s="410"/>
      <c r="CP109" s="410"/>
      <c r="CQ109" s="410"/>
      <c r="CR109" s="410"/>
      <c r="CS109" s="410"/>
      <c r="CT109" s="410"/>
      <c r="CU109" s="410"/>
      <c r="CV109" s="410"/>
      <c r="CW109" s="410"/>
      <c r="CX109" s="410"/>
      <c r="CY109" s="410"/>
      <c r="CZ109" s="410"/>
      <c r="DA109" s="410" t="s">
        <v>14762</v>
      </c>
      <c r="DB109" s="410"/>
      <c r="DC109" s="410" t="s">
        <v>14763</v>
      </c>
      <c r="DD109" s="410" t="s">
        <v>13292</v>
      </c>
      <c r="DE109" s="410"/>
      <c r="DF109" s="410" t="s">
        <v>14764</v>
      </c>
      <c r="DG109" s="410"/>
      <c r="DH109" s="410" t="s">
        <v>14765</v>
      </c>
      <c r="DI109" s="410" t="s">
        <v>14766</v>
      </c>
      <c r="DJ109" s="410"/>
      <c r="DK109" s="410" t="s">
        <v>14767</v>
      </c>
      <c r="DL109" s="410" t="s">
        <v>14768</v>
      </c>
      <c r="DM109" s="410"/>
      <c r="DN109" s="410"/>
      <c r="DO109" s="410" t="s">
        <v>14769</v>
      </c>
      <c r="DP109" s="410"/>
      <c r="DQ109" s="410" t="s">
        <v>14770</v>
      </c>
      <c r="DR109" s="410"/>
      <c r="DS109" s="410" t="s">
        <v>14771</v>
      </c>
      <c r="DT109" s="410" t="s">
        <v>14772</v>
      </c>
      <c r="DU109" s="410" t="s">
        <v>14773</v>
      </c>
      <c r="DV109" s="410" t="s">
        <v>14774</v>
      </c>
      <c r="DW109" s="410" t="s">
        <v>12892</v>
      </c>
    </row>
    <row r="110" spans="53:176">
      <c r="BA110" s="402" t="s">
        <v>17067</v>
      </c>
      <c r="BS110" s="402" t="s">
        <v>15951</v>
      </c>
      <c r="BT110" s="402" t="s">
        <v>17068</v>
      </c>
      <c r="CF110" s="409" t="s">
        <v>8232</v>
      </c>
      <c r="CI110" s="409" t="s">
        <v>14775</v>
      </c>
      <c r="CJ110" s="409" t="s">
        <v>14776</v>
      </c>
      <c r="CL110" s="409" t="s">
        <v>14777</v>
      </c>
      <c r="CM110" s="409" t="s">
        <v>14778</v>
      </c>
      <c r="DA110" s="409" t="s">
        <v>14779</v>
      </c>
      <c r="DC110" s="409" t="s">
        <v>14780</v>
      </c>
      <c r="DD110" s="409" t="s">
        <v>13327</v>
      </c>
      <c r="DH110" s="409" t="s">
        <v>14781</v>
      </c>
      <c r="DI110" s="409" t="s">
        <v>14782</v>
      </c>
      <c r="DK110" s="409" t="s">
        <v>14783</v>
      </c>
      <c r="DL110" s="409" t="s">
        <v>14784</v>
      </c>
      <c r="DO110" s="409" t="s">
        <v>14785</v>
      </c>
      <c r="DQ110" s="409" t="s">
        <v>14786</v>
      </c>
      <c r="DS110" s="409" t="s">
        <v>14787</v>
      </c>
      <c r="DT110" s="409" t="s">
        <v>14788</v>
      </c>
      <c r="DU110" s="409" t="s">
        <v>14789</v>
      </c>
      <c r="DV110" s="409" t="s">
        <v>14790</v>
      </c>
      <c r="DW110" s="409" t="s">
        <v>12933</v>
      </c>
    </row>
    <row r="111" spans="53:176">
      <c r="BA111" s="402" t="s">
        <v>17069</v>
      </c>
      <c r="BS111" s="402" t="s">
        <v>15952</v>
      </c>
      <c r="BT111" s="402" t="s">
        <v>15963</v>
      </c>
      <c r="CF111" s="410" t="s">
        <v>8233</v>
      </c>
      <c r="CG111" s="410"/>
      <c r="CH111" s="410"/>
      <c r="CI111" s="410" t="s">
        <v>14791</v>
      </c>
      <c r="CJ111" s="410" t="s">
        <v>14792</v>
      </c>
      <c r="CK111" s="410"/>
      <c r="CL111" s="410" t="s">
        <v>14793</v>
      </c>
      <c r="CM111" s="410" t="s">
        <v>14794</v>
      </c>
      <c r="CN111" s="410"/>
      <c r="CO111" s="410"/>
      <c r="CP111" s="410"/>
      <c r="CQ111" s="410"/>
      <c r="CR111" s="410"/>
      <c r="CS111" s="410"/>
      <c r="CT111" s="410"/>
      <c r="CU111" s="410"/>
      <c r="CV111" s="410"/>
      <c r="CW111" s="410"/>
      <c r="CX111" s="410"/>
      <c r="CY111" s="410"/>
      <c r="CZ111" s="410"/>
      <c r="DA111" s="410" t="s">
        <v>14795</v>
      </c>
      <c r="DB111" s="410"/>
      <c r="DC111" s="410" t="s">
        <v>14796</v>
      </c>
      <c r="DD111" s="410" t="s">
        <v>14797</v>
      </c>
      <c r="DE111" s="410"/>
      <c r="DF111" s="410"/>
      <c r="DG111" s="410"/>
      <c r="DH111" s="410" t="s">
        <v>14798</v>
      </c>
      <c r="DI111" s="410" t="s">
        <v>14799</v>
      </c>
      <c r="DJ111" s="410"/>
      <c r="DK111" s="410" t="s">
        <v>14800</v>
      </c>
      <c r="DL111" s="410" t="s">
        <v>14801</v>
      </c>
      <c r="DM111" s="410"/>
      <c r="DN111" s="410"/>
      <c r="DO111" s="410" t="s">
        <v>14802</v>
      </c>
      <c r="DP111" s="410"/>
      <c r="DQ111" s="410" t="s">
        <v>14803</v>
      </c>
      <c r="DR111" s="410"/>
      <c r="DS111" s="410" t="s">
        <v>14804</v>
      </c>
      <c r="DT111" s="410" t="s">
        <v>14805</v>
      </c>
      <c r="DU111" s="410" t="s">
        <v>14806</v>
      </c>
      <c r="DV111" s="410" t="s">
        <v>14807</v>
      </c>
      <c r="DW111" s="410" t="s">
        <v>12971</v>
      </c>
    </row>
    <row r="112" spans="53:176">
      <c r="BA112" s="402" t="s">
        <v>17070</v>
      </c>
      <c r="BS112" s="402" t="s">
        <v>17071</v>
      </c>
      <c r="BT112" s="402" t="s">
        <v>17072</v>
      </c>
      <c r="CF112" s="409" t="s">
        <v>8234</v>
      </c>
      <c r="CI112" s="409" t="s">
        <v>14808</v>
      </c>
      <c r="CJ112" s="409" t="s">
        <v>14809</v>
      </c>
      <c r="CL112" s="409" t="s">
        <v>14810</v>
      </c>
      <c r="CM112" s="409" t="s">
        <v>14811</v>
      </c>
      <c r="DA112" s="409" t="s">
        <v>14812</v>
      </c>
      <c r="DC112" s="409" t="s">
        <v>14813</v>
      </c>
      <c r="DD112" s="409" t="s">
        <v>14814</v>
      </c>
      <c r="DH112" s="409" t="s">
        <v>14815</v>
      </c>
      <c r="DI112" s="409" t="s">
        <v>14816</v>
      </c>
      <c r="DK112" s="409" t="s">
        <v>14817</v>
      </c>
      <c r="DL112" s="409" t="s">
        <v>14818</v>
      </c>
      <c r="DO112" s="409" t="s">
        <v>14819</v>
      </c>
      <c r="DQ112" s="409" t="s">
        <v>14820</v>
      </c>
      <c r="DS112" s="409" t="s">
        <v>14821</v>
      </c>
      <c r="DT112" s="409" t="s">
        <v>14822</v>
      </c>
      <c r="DU112" s="409" t="s">
        <v>14823</v>
      </c>
      <c r="DV112" s="409" t="s">
        <v>14824</v>
      </c>
      <c r="DW112" s="409" t="s">
        <v>13009</v>
      </c>
    </row>
    <row r="113" spans="53:127">
      <c r="BA113" s="402" t="s">
        <v>15959</v>
      </c>
      <c r="BS113" s="402" t="s">
        <v>17044</v>
      </c>
      <c r="BT113" s="402" t="s">
        <v>17073</v>
      </c>
      <c r="CF113" s="410" t="s">
        <v>8235</v>
      </c>
      <c r="CG113" s="410"/>
      <c r="CH113" s="410"/>
      <c r="CI113" s="410" t="s">
        <v>14825</v>
      </c>
      <c r="CJ113" s="410" t="s">
        <v>14826</v>
      </c>
      <c r="CK113" s="410"/>
      <c r="CL113" s="410" t="s">
        <v>14827</v>
      </c>
      <c r="CM113" s="410" t="s">
        <v>14828</v>
      </c>
      <c r="CN113" s="410"/>
      <c r="CO113" s="410"/>
      <c r="CP113" s="410"/>
      <c r="CQ113" s="410"/>
      <c r="CR113" s="410"/>
      <c r="CS113" s="410"/>
      <c r="CT113" s="410"/>
      <c r="CU113" s="410"/>
      <c r="CV113" s="410"/>
      <c r="CW113" s="410"/>
      <c r="CX113" s="410"/>
      <c r="CY113" s="410"/>
      <c r="CZ113" s="410"/>
      <c r="DA113" s="410" t="s">
        <v>14829</v>
      </c>
      <c r="DB113" s="410"/>
      <c r="DC113" s="410" t="s">
        <v>14830</v>
      </c>
      <c r="DD113" s="410" t="s">
        <v>14831</v>
      </c>
      <c r="DE113" s="410"/>
      <c r="DF113" s="410"/>
      <c r="DG113" s="410"/>
      <c r="DH113" s="410" t="s">
        <v>14832</v>
      </c>
      <c r="DI113" s="410" t="s">
        <v>14833</v>
      </c>
      <c r="DJ113" s="410"/>
      <c r="DK113" s="410" t="s">
        <v>14834</v>
      </c>
      <c r="DL113" s="410" t="s">
        <v>14835</v>
      </c>
      <c r="DM113" s="410"/>
      <c r="DN113" s="410"/>
      <c r="DO113" s="410" t="s">
        <v>14836</v>
      </c>
      <c r="DP113" s="410"/>
      <c r="DQ113" s="410" t="s">
        <v>14837</v>
      </c>
      <c r="DR113" s="410"/>
      <c r="DS113" s="410" t="s">
        <v>14838</v>
      </c>
      <c r="DT113" s="410" t="s">
        <v>14839</v>
      </c>
      <c r="DU113" s="410" t="s">
        <v>14840</v>
      </c>
      <c r="DV113" s="410" t="s">
        <v>14841</v>
      </c>
      <c r="DW113" s="410" t="s">
        <v>14842</v>
      </c>
    </row>
    <row r="114" spans="53:127">
      <c r="BA114" s="402" t="s">
        <v>17074</v>
      </c>
      <c r="BS114" s="402" t="s">
        <v>15953</v>
      </c>
      <c r="BT114" s="402" t="s">
        <v>17075</v>
      </c>
      <c r="CF114" s="409" t="s">
        <v>8236</v>
      </c>
      <c r="CI114" s="409" t="s">
        <v>14843</v>
      </c>
      <c r="CJ114" s="409" t="s">
        <v>14844</v>
      </c>
      <c r="CL114" s="409" t="s">
        <v>14845</v>
      </c>
      <c r="CM114" s="409" t="s">
        <v>14846</v>
      </c>
      <c r="DA114" s="409" t="s">
        <v>14847</v>
      </c>
      <c r="DC114" s="409" t="s">
        <v>14848</v>
      </c>
      <c r="DD114" s="409" t="s">
        <v>14849</v>
      </c>
      <c r="DH114" s="409" t="s">
        <v>14850</v>
      </c>
      <c r="DI114" s="409" t="s">
        <v>14851</v>
      </c>
      <c r="DK114" s="409" t="s">
        <v>14852</v>
      </c>
      <c r="DL114" s="409" t="s">
        <v>14853</v>
      </c>
      <c r="DO114" s="409" t="s">
        <v>14854</v>
      </c>
      <c r="DQ114" s="409" t="s">
        <v>14855</v>
      </c>
      <c r="DS114" s="409" t="s">
        <v>14856</v>
      </c>
      <c r="DT114" s="409" t="s">
        <v>14857</v>
      </c>
      <c r="DU114" s="409" t="s">
        <v>14858</v>
      </c>
      <c r="DV114" s="409" t="s">
        <v>14859</v>
      </c>
      <c r="DW114" s="409" t="s">
        <v>14860</v>
      </c>
    </row>
    <row r="115" spans="53:127">
      <c r="BA115" s="402" t="s">
        <v>15960</v>
      </c>
      <c r="BS115" s="402" t="s">
        <v>15954</v>
      </c>
      <c r="BT115" s="402" t="s">
        <v>15964</v>
      </c>
      <c r="CF115" s="410" t="s">
        <v>8237</v>
      </c>
      <c r="CG115" s="410"/>
      <c r="CH115" s="410"/>
      <c r="CI115" s="410" t="s">
        <v>14861</v>
      </c>
      <c r="CJ115" s="410" t="s">
        <v>14862</v>
      </c>
      <c r="CK115" s="410"/>
      <c r="CL115" s="410" t="s">
        <v>14863</v>
      </c>
      <c r="CM115" s="410" t="s">
        <v>14864</v>
      </c>
      <c r="CN115" s="410"/>
      <c r="CO115" s="410"/>
      <c r="CP115" s="410"/>
      <c r="CQ115" s="410"/>
      <c r="CR115" s="410"/>
      <c r="CS115" s="410"/>
      <c r="CT115" s="410"/>
      <c r="CU115" s="410"/>
      <c r="CV115" s="410"/>
      <c r="CW115" s="410"/>
      <c r="CX115" s="410"/>
      <c r="CY115" s="410"/>
      <c r="CZ115" s="410"/>
      <c r="DA115" s="410" t="s">
        <v>14865</v>
      </c>
      <c r="DB115" s="410"/>
      <c r="DC115" s="410" t="s">
        <v>14866</v>
      </c>
      <c r="DD115" s="410" t="s">
        <v>14867</v>
      </c>
      <c r="DE115" s="410"/>
      <c r="DF115" s="410"/>
      <c r="DG115" s="410"/>
      <c r="DH115" s="410" t="s">
        <v>14868</v>
      </c>
      <c r="DI115" s="410" t="s">
        <v>14869</v>
      </c>
      <c r="DJ115" s="410"/>
      <c r="DK115" s="410" t="s">
        <v>14870</v>
      </c>
      <c r="DL115" s="410" t="s">
        <v>14871</v>
      </c>
      <c r="DM115" s="410"/>
      <c r="DN115" s="410"/>
      <c r="DO115" s="410" t="s">
        <v>14872</v>
      </c>
      <c r="DP115" s="410"/>
      <c r="DQ115" s="410"/>
      <c r="DR115" s="410"/>
      <c r="DS115" s="410" t="s">
        <v>14873</v>
      </c>
      <c r="DT115" s="410" t="s">
        <v>14874</v>
      </c>
      <c r="DU115" s="410" t="s">
        <v>14875</v>
      </c>
      <c r="DV115" s="410" t="s">
        <v>14876</v>
      </c>
      <c r="DW115" s="410" t="s">
        <v>14877</v>
      </c>
    </row>
    <row r="116" spans="53:127">
      <c r="BA116" s="402" t="s">
        <v>17076</v>
      </c>
      <c r="BS116" s="402" t="s">
        <v>17077</v>
      </c>
      <c r="BT116" s="402" t="s">
        <v>17078</v>
      </c>
      <c r="CF116" s="409" t="s">
        <v>8238</v>
      </c>
      <c r="CI116" s="409" t="s">
        <v>14878</v>
      </c>
      <c r="CJ116" s="409" t="s">
        <v>14879</v>
      </c>
      <c r="CL116" s="409" t="s">
        <v>14880</v>
      </c>
      <c r="CM116" s="409" t="s">
        <v>14881</v>
      </c>
      <c r="DC116" s="409" t="s">
        <v>14882</v>
      </c>
      <c r="DD116" s="409" t="s">
        <v>14883</v>
      </c>
      <c r="DH116" s="409" t="s">
        <v>14884</v>
      </c>
      <c r="DI116" s="409" t="s">
        <v>14885</v>
      </c>
      <c r="DK116" s="409" t="s">
        <v>14886</v>
      </c>
      <c r="DL116" s="409" t="s">
        <v>14887</v>
      </c>
      <c r="DO116" s="409" t="s">
        <v>14888</v>
      </c>
      <c r="DS116" s="409" t="s">
        <v>14889</v>
      </c>
      <c r="DT116" s="409" t="s">
        <v>14890</v>
      </c>
      <c r="DU116" s="409" t="s">
        <v>14891</v>
      </c>
      <c r="DV116" s="409" t="s">
        <v>14892</v>
      </c>
      <c r="DW116" s="409" t="s">
        <v>14893</v>
      </c>
    </row>
    <row r="117" spans="53:127">
      <c r="BA117" s="402" t="s">
        <v>15961</v>
      </c>
      <c r="BS117" s="402" t="s">
        <v>17048</v>
      </c>
      <c r="BT117" s="402" t="s">
        <v>15965</v>
      </c>
      <c r="CF117" s="410" t="s">
        <v>8239</v>
      </c>
      <c r="CG117" s="410"/>
      <c r="CH117" s="410"/>
      <c r="CI117" s="410" t="s">
        <v>14894</v>
      </c>
      <c r="CJ117" s="410" t="s">
        <v>14895</v>
      </c>
      <c r="CK117" s="410"/>
      <c r="CL117" s="410" t="s">
        <v>14896</v>
      </c>
      <c r="CM117" s="410" t="s">
        <v>14897</v>
      </c>
      <c r="CN117" s="410"/>
      <c r="CO117" s="410"/>
      <c r="CP117" s="410"/>
      <c r="CQ117" s="410"/>
      <c r="CR117" s="410"/>
      <c r="CS117" s="410"/>
      <c r="CT117" s="410"/>
      <c r="CU117" s="410"/>
      <c r="CV117" s="410"/>
      <c r="CW117" s="410"/>
      <c r="CX117" s="410"/>
      <c r="CY117" s="410"/>
      <c r="CZ117" s="410"/>
      <c r="DA117" s="410"/>
      <c r="DB117" s="410"/>
      <c r="DC117" s="410" t="s">
        <v>14898</v>
      </c>
      <c r="DD117" s="410" t="s">
        <v>14899</v>
      </c>
      <c r="DE117" s="410"/>
      <c r="DF117" s="410"/>
      <c r="DG117" s="410"/>
      <c r="DH117" s="410" t="s">
        <v>14900</v>
      </c>
      <c r="DI117" s="410" t="s">
        <v>14901</v>
      </c>
      <c r="DJ117" s="410"/>
      <c r="DK117" s="410" t="s">
        <v>14902</v>
      </c>
      <c r="DL117" s="410" t="s">
        <v>14903</v>
      </c>
      <c r="DM117" s="410"/>
      <c r="DN117" s="410"/>
      <c r="DO117" s="410" t="s">
        <v>14904</v>
      </c>
      <c r="DP117" s="410"/>
      <c r="DQ117" s="410"/>
      <c r="DR117" s="410"/>
      <c r="DS117" s="410" t="s">
        <v>14905</v>
      </c>
      <c r="DT117" s="410" t="s">
        <v>14906</v>
      </c>
      <c r="DU117" s="410" t="s">
        <v>14907</v>
      </c>
      <c r="DV117" s="410" t="s">
        <v>14908</v>
      </c>
      <c r="DW117" s="410" t="s">
        <v>14909</v>
      </c>
    </row>
    <row r="118" spans="53:127">
      <c r="BA118" s="402" t="s">
        <v>17079</v>
      </c>
      <c r="BS118" s="402" t="s">
        <v>15955</v>
      </c>
      <c r="BT118" s="402" t="s">
        <v>15966</v>
      </c>
      <c r="CF118" s="409" t="s">
        <v>8240</v>
      </c>
      <c r="CI118" s="409" t="s">
        <v>14910</v>
      </c>
      <c r="CJ118" s="409" t="s">
        <v>14911</v>
      </c>
      <c r="CL118" s="409" t="s">
        <v>14912</v>
      </c>
      <c r="CM118" s="409" t="s">
        <v>14913</v>
      </c>
      <c r="DC118" s="409" t="s">
        <v>14914</v>
      </c>
      <c r="DD118" s="409" t="s">
        <v>14915</v>
      </c>
      <c r="DH118" s="409" t="s">
        <v>14916</v>
      </c>
      <c r="DI118" s="409" t="s">
        <v>14917</v>
      </c>
      <c r="DK118" s="409" t="s">
        <v>14918</v>
      </c>
      <c r="DL118" s="409" t="s">
        <v>14919</v>
      </c>
      <c r="DO118" s="409" t="s">
        <v>14920</v>
      </c>
      <c r="DS118" s="409" t="s">
        <v>14921</v>
      </c>
      <c r="DT118" s="409" t="s">
        <v>14922</v>
      </c>
      <c r="DU118" s="409" t="s">
        <v>14923</v>
      </c>
      <c r="DV118" s="409" t="s">
        <v>14924</v>
      </c>
      <c r="DW118" s="409" t="s">
        <v>14925</v>
      </c>
    </row>
    <row r="119" spans="53:127">
      <c r="BA119" s="402" t="s">
        <v>17080</v>
      </c>
      <c r="BS119" s="402" t="s">
        <v>15956</v>
      </c>
      <c r="BT119" s="402" t="s">
        <v>15967</v>
      </c>
      <c r="CF119" s="410" t="s">
        <v>8241</v>
      </c>
      <c r="CG119" s="410"/>
      <c r="CH119" s="410"/>
      <c r="CI119" s="410" t="s">
        <v>14926</v>
      </c>
      <c r="CJ119" s="410" t="s">
        <v>14927</v>
      </c>
      <c r="CK119" s="410"/>
      <c r="CL119" s="410" t="s">
        <v>14928</v>
      </c>
      <c r="CM119" s="410" t="s">
        <v>14929</v>
      </c>
      <c r="CN119" s="410"/>
      <c r="CO119" s="410"/>
      <c r="CP119" s="410"/>
      <c r="CQ119" s="410"/>
      <c r="CR119" s="410"/>
      <c r="CS119" s="410"/>
      <c r="CT119" s="410"/>
      <c r="CU119" s="410"/>
      <c r="CV119" s="410"/>
      <c r="CW119" s="410"/>
      <c r="CX119" s="410"/>
      <c r="CY119" s="410"/>
      <c r="CZ119" s="410"/>
      <c r="DA119" s="410"/>
      <c r="DB119" s="410"/>
      <c r="DC119" s="410" t="s">
        <v>14930</v>
      </c>
      <c r="DD119" s="410" t="s">
        <v>14931</v>
      </c>
      <c r="DE119" s="410"/>
      <c r="DF119" s="410"/>
      <c r="DG119" s="410"/>
      <c r="DH119" s="410" t="s">
        <v>14932</v>
      </c>
      <c r="DI119" s="410" t="s">
        <v>14933</v>
      </c>
      <c r="DJ119" s="410"/>
      <c r="DK119" s="410" t="s">
        <v>12892</v>
      </c>
      <c r="DL119" s="410" t="s">
        <v>14934</v>
      </c>
      <c r="DM119" s="410"/>
      <c r="DN119" s="410"/>
      <c r="DO119" s="410" t="s">
        <v>14935</v>
      </c>
      <c r="DP119" s="410"/>
      <c r="DQ119" s="410"/>
      <c r="DR119" s="410"/>
      <c r="DS119" s="410" t="s">
        <v>14936</v>
      </c>
      <c r="DT119" s="410" t="s">
        <v>14937</v>
      </c>
      <c r="DU119" s="410" t="s">
        <v>14938</v>
      </c>
      <c r="DV119" s="410" t="s">
        <v>14939</v>
      </c>
      <c r="DW119" s="410" t="s">
        <v>14940</v>
      </c>
    </row>
    <row r="120" spans="53:127">
      <c r="BA120" s="402" t="s">
        <v>17081</v>
      </c>
      <c r="BS120" s="402" t="s">
        <v>17082</v>
      </c>
      <c r="BT120" s="402" t="s">
        <v>15968</v>
      </c>
      <c r="CF120" s="409" t="s">
        <v>8242</v>
      </c>
      <c r="CI120" s="409" t="s">
        <v>14941</v>
      </c>
      <c r="CJ120" s="409" t="s">
        <v>14942</v>
      </c>
      <c r="CL120" s="409" t="s">
        <v>13945</v>
      </c>
      <c r="CM120" s="409" t="s">
        <v>14943</v>
      </c>
      <c r="DD120" s="409" t="s">
        <v>14944</v>
      </c>
      <c r="DH120" s="409" t="s">
        <v>14945</v>
      </c>
      <c r="DI120" s="409" t="s">
        <v>14946</v>
      </c>
      <c r="DK120" s="409" t="s">
        <v>12933</v>
      </c>
      <c r="DL120" s="409" t="s">
        <v>14947</v>
      </c>
      <c r="DO120" s="409" t="s">
        <v>14948</v>
      </c>
      <c r="DS120" s="409" t="s">
        <v>14949</v>
      </c>
      <c r="DT120" s="409" t="s">
        <v>14950</v>
      </c>
      <c r="DU120" s="409" t="s">
        <v>14951</v>
      </c>
      <c r="DV120" s="409" t="s">
        <v>14952</v>
      </c>
      <c r="DW120" s="409" t="s">
        <v>14953</v>
      </c>
    </row>
    <row r="121" spans="53:127">
      <c r="BA121" s="402" t="s">
        <v>17083</v>
      </c>
      <c r="BS121" s="402" t="s">
        <v>17027</v>
      </c>
      <c r="BT121" s="402" t="s">
        <v>15969</v>
      </c>
      <c r="CF121" s="410" t="s">
        <v>8243</v>
      </c>
      <c r="CG121" s="410"/>
      <c r="CH121" s="410"/>
      <c r="CI121" s="410" t="s">
        <v>14954</v>
      </c>
      <c r="CJ121" s="410" t="s">
        <v>14955</v>
      </c>
      <c r="CK121" s="410"/>
      <c r="CL121" s="410" t="s">
        <v>13976</v>
      </c>
      <c r="CM121" s="410" t="s">
        <v>14956</v>
      </c>
      <c r="CN121" s="410"/>
      <c r="CO121" s="410"/>
      <c r="CP121" s="410"/>
      <c r="CQ121" s="410"/>
      <c r="CR121" s="410"/>
      <c r="CS121" s="410"/>
      <c r="CT121" s="410"/>
      <c r="CU121" s="410"/>
      <c r="CV121" s="410"/>
      <c r="CW121" s="410"/>
      <c r="CX121" s="410"/>
      <c r="CY121" s="410"/>
      <c r="CZ121" s="410"/>
      <c r="DA121" s="410"/>
      <c r="DB121" s="410"/>
      <c r="DC121" s="410"/>
      <c r="DD121" s="410" t="s">
        <v>14957</v>
      </c>
      <c r="DE121" s="410"/>
      <c r="DF121" s="410"/>
      <c r="DG121" s="410"/>
      <c r="DH121" s="410" t="s">
        <v>14958</v>
      </c>
      <c r="DI121" s="410" t="s">
        <v>14959</v>
      </c>
      <c r="DJ121" s="410"/>
      <c r="DK121" s="410" t="s">
        <v>12971</v>
      </c>
      <c r="DL121" s="410" t="s">
        <v>14960</v>
      </c>
      <c r="DM121" s="410"/>
      <c r="DN121" s="410"/>
      <c r="DO121" s="410" t="s">
        <v>14961</v>
      </c>
      <c r="DP121" s="410"/>
      <c r="DQ121" s="410"/>
      <c r="DR121" s="410"/>
      <c r="DS121" s="410" t="s">
        <v>14962</v>
      </c>
      <c r="DT121" s="410" t="s">
        <v>14963</v>
      </c>
      <c r="DU121" s="410" t="s">
        <v>14964</v>
      </c>
      <c r="DV121" s="410" t="s">
        <v>14965</v>
      </c>
      <c r="DW121" s="410" t="s">
        <v>14966</v>
      </c>
    </row>
    <row r="122" spans="53:127">
      <c r="BA122" s="402" t="s">
        <v>17084</v>
      </c>
      <c r="BS122" s="402" t="s">
        <v>17029</v>
      </c>
      <c r="BT122" s="402" t="s">
        <v>15970</v>
      </c>
      <c r="CF122" s="409" t="s">
        <v>8244</v>
      </c>
      <c r="CI122" s="409" t="s">
        <v>14967</v>
      </c>
      <c r="CJ122" s="409" t="s">
        <v>14968</v>
      </c>
      <c r="CL122" s="409" t="s">
        <v>14969</v>
      </c>
      <c r="CM122" s="409" t="s">
        <v>14970</v>
      </c>
      <c r="DD122" s="409" t="s">
        <v>14623</v>
      </c>
      <c r="DH122" s="409" t="s">
        <v>14971</v>
      </c>
      <c r="DI122" s="409" t="s">
        <v>14972</v>
      </c>
      <c r="DK122" s="409" t="s">
        <v>13009</v>
      </c>
      <c r="DL122" s="409" t="s">
        <v>14973</v>
      </c>
      <c r="DO122" s="409" t="s">
        <v>14974</v>
      </c>
      <c r="DS122" s="409" t="s">
        <v>14975</v>
      </c>
      <c r="DT122" s="409" t="s">
        <v>14976</v>
      </c>
      <c r="DU122" s="409" t="s">
        <v>14977</v>
      </c>
      <c r="DV122" s="409" t="s">
        <v>14978</v>
      </c>
      <c r="DW122" s="409" t="s">
        <v>14979</v>
      </c>
    </row>
    <row r="123" spans="53:127">
      <c r="BA123" s="402" t="s">
        <v>17085</v>
      </c>
      <c r="BS123" s="402" t="s">
        <v>17086</v>
      </c>
      <c r="BT123" s="402" t="s">
        <v>15971</v>
      </c>
      <c r="CF123" s="410" t="s">
        <v>8246</v>
      </c>
      <c r="CG123" s="410"/>
      <c r="CH123" s="410"/>
      <c r="CI123" s="410" t="s">
        <v>14980</v>
      </c>
      <c r="CJ123" s="410" t="s">
        <v>14981</v>
      </c>
      <c r="CK123" s="410"/>
      <c r="CL123" s="410" t="s">
        <v>14982</v>
      </c>
      <c r="CM123" s="410" t="s">
        <v>14983</v>
      </c>
      <c r="CN123" s="410"/>
      <c r="CO123" s="410"/>
      <c r="CP123" s="410"/>
      <c r="CQ123" s="410"/>
      <c r="CR123" s="410"/>
      <c r="CS123" s="410"/>
      <c r="CT123" s="410"/>
      <c r="CU123" s="410"/>
      <c r="CV123" s="410"/>
      <c r="CW123" s="410"/>
      <c r="CX123" s="410"/>
      <c r="CY123" s="410"/>
      <c r="CZ123" s="410"/>
      <c r="DA123" s="410"/>
      <c r="DB123" s="410"/>
      <c r="DC123" s="410"/>
      <c r="DD123" s="410" t="s">
        <v>14984</v>
      </c>
      <c r="DE123" s="410"/>
      <c r="DF123" s="410"/>
      <c r="DG123" s="410"/>
      <c r="DH123" s="410" t="s">
        <v>14985</v>
      </c>
      <c r="DI123" s="410" t="s">
        <v>14986</v>
      </c>
      <c r="DJ123" s="410"/>
      <c r="DK123" s="410" t="s">
        <v>13047</v>
      </c>
      <c r="DL123" s="410" t="s">
        <v>14987</v>
      </c>
      <c r="DM123" s="410"/>
      <c r="DN123" s="410"/>
      <c r="DO123" s="410" t="s">
        <v>14988</v>
      </c>
      <c r="DP123" s="410"/>
      <c r="DQ123" s="410"/>
      <c r="DR123" s="410"/>
      <c r="DS123" s="410" t="s">
        <v>14989</v>
      </c>
      <c r="DT123" s="410" t="s">
        <v>14990</v>
      </c>
      <c r="DU123" s="410" t="s">
        <v>14991</v>
      </c>
      <c r="DV123" s="410" t="s">
        <v>14992</v>
      </c>
      <c r="DW123" s="410" t="s">
        <v>14993</v>
      </c>
    </row>
    <row r="124" spans="53:127">
      <c r="BA124" s="402" t="s">
        <v>17087</v>
      </c>
      <c r="BS124" s="402" t="s">
        <v>17054</v>
      </c>
      <c r="BT124" s="402" t="s">
        <v>15972</v>
      </c>
      <c r="CF124" s="409" t="s">
        <v>8247</v>
      </c>
      <c r="CI124" s="409" t="s">
        <v>14994</v>
      </c>
      <c r="CJ124" s="409" t="s">
        <v>14995</v>
      </c>
      <c r="CL124" s="409" t="s">
        <v>14996</v>
      </c>
      <c r="CM124" s="409" t="s">
        <v>14997</v>
      </c>
      <c r="DD124" s="409" t="s">
        <v>14998</v>
      </c>
      <c r="DH124" s="409" t="s">
        <v>14999</v>
      </c>
      <c r="DI124" s="409" t="s">
        <v>15000</v>
      </c>
      <c r="DK124" s="409" t="s">
        <v>15001</v>
      </c>
      <c r="DL124" s="409" t="s">
        <v>15002</v>
      </c>
      <c r="DO124" s="409" t="s">
        <v>15003</v>
      </c>
      <c r="DS124" s="409" t="s">
        <v>15004</v>
      </c>
      <c r="DT124" s="409" t="s">
        <v>15005</v>
      </c>
      <c r="DU124" s="409" t="s">
        <v>15006</v>
      </c>
      <c r="DV124" s="409" t="s">
        <v>15007</v>
      </c>
      <c r="DW124" s="409" t="s">
        <v>15008</v>
      </c>
    </row>
    <row r="125" spans="53:127">
      <c r="BA125" s="402" t="s">
        <v>17088</v>
      </c>
      <c r="BS125" s="402" t="s">
        <v>17056</v>
      </c>
      <c r="BT125" s="402" t="s">
        <v>15973</v>
      </c>
      <c r="CF125" s="410" t="s">
        <v>8248</v>
      </c>
      <c r="CG125" s="410"/>
      <c r="CH125" s="410"/>
      <c r="CI125" s="410" t="s">
        <v>15009</v>
      </c>
      <c r="CJ125" s="410" t="s">
        <v>15010</v>
      </c>
      <c r="CK125" s="410"/>
      <c r="CL125" s="410" t="s">
        <v>15011</v>
      </c>
      <c r="CM125" s="410" t="s">
        <v>15012</v>
      </c>
      <c r="CN125" s="410"/>
      <c r="CO125" s="410"/>
      <c r="CP125" s="410"/>
      <c r="CQ125" s="410"/>
      <c r="CR125" s="410"/>
      <c r="CS125" s="410"/>
      <c r="CT125" s="410"/>
      <c r="CU125" s="410"/>
      <c r="CV125" s="410"/>
      <c r="CW125" s="410"/>
      <c r="CX125" s="410"/>
      <c r="CY125" s="410"/>
      <c r="CZ125" s="410"/>
      <c r="DA125" s="410"/>
      <c r="DB125" s="410"/>
      <c r="DC125" s="410"/>
      <c r="DD125" s="410" t="s">
        <v>15013</v>
      </c>
      <c r="DE125" s="410"/>
      <c r="DF125" s="410"/>
      <c r="DG125" s="410"/>
      <c r="DH125" s="410" t="s">
        <v>15014</v>
      </c>
      <c r="DI125" s="410" t="s">
        <v>15015</v>
      </c>
      <c r="DJ125" s="410"/>
      <c r="DK125" s="410" t="s">
        <v>15016</v>
      </c>
      <c r="DL125" s="410" t="s">
        <v>15017</v>
      </c>
      <c r="DM125" s="410"/>
      <c r="DN125" s="410"/>
      <c r="DO125" s="410" t="s">
        <v>15018</v>
      </c>
      <c r="DP125" s="410"/>
      <c r="DQ125" s="410"/>
      <c r="DR125" s="410"/>
      <c r="DS125" s="410" t="s">
        <v>15019</v>
      </c>
      <c r="DT125" s="410" t="s">
        <v>15020</v>
      </c>
      <c r="DU125" s="410" t="s">
        <v>15021</v>
      </c>
      <c r="DV125" s="410" t="s">
        <v>15022</v>
      </c>
      <c r="DW125" s="410" t="s">
        <v>15023</v>
      </c>
    </row>
    <row r="126" spans="53:127">
      <c r="BA126" s="402" t="s">
        <v>17089</v>
      </c>
      <c r="BS126" s="402" t="s">
        <v>15957</v>
      </c>
      <c r="BT126" s="402" t="s">
        <v>15974</v>
      </c>
      <c r="CF126" s="409" t="s">
        <v>8249</v>
      </c>
      <c r="CI126" s="409" t="s">
        <v>15024</v>
      </c>
      <c r="CJ126" s="409" t="s">
        <v>15025</v>
      </c>
      <c r="CL126" s="409" t="s">
        <v>15026</v>
      </c>
      <c r="CM126" s="409" t="s">
        <v>15027</v>
      </c>
      <c r="DD126" s="409" t="s">
        <v>15028</v>
      </c>
      <c r="DH126" s="409" t="s">
        <v>15029</v>
      </c>
      <c r="DI126" s="409" t="s">
        <v>15030</v>
      </c>
      <c r="DK126" s="409" t="s">
        <v>15031</v>
      </c>
      <c r="DL126" s="409" t="s">
        <v>15032</v>
      </c>
      <c r="DO126" s="409" t="s">
        <v>15033</v>
      </c>
      <c r="DS126" s="409" t="s">
        <v>15034</v>
      </c>
      <c r="DT126" s="409" t="s">
        <v>15035</v>
      </c>
      <c r="DU126" s="409" t="s">
        <v>15036</v>
      </c>
      <c r="DV126" s="409" t="s">
        <v>15037</v>
      </c>
      <c r="DW126" s="409" t="s">
        <v>15038</v>
      </c>
    </row>
    <row r="127" spans="53:127">
      <c r="BA127" s="402" t="s">
        <v>17090</v>
      </c>
      <c r="BS127" s="402" t="s">
        <v>15832</v>
      </c>
      <c r="BT127" s="402" t="s">
        <v>15975</v>
      </c>
      <c r="CF127" s="410" t="s">
        <v>8250</v>
      </c>
      <c r="CG127" s="410"/>
      <c r="CH127" s="410"/>
      <c r="CI127" s="410" t="s">
        <v>15039</v>
      </c>
      <c r="CJ127" s="410" t="s">
        <v>15040</v>
      </c>
      <c r="CK127" s="410"/>
      <c r="CL127" s="410" t="s">
        <v>15041</v>
      </c>
      <c r="CM127" s="410" t="s">
        <v>15042</v>
      </c>
      <c r="CN127" s="410"/>
      <c r="CO127" s="410"/>
      <c r="CP127" s="410"/>
      <c r="CQ127" s="410"/>
      <c r="CR127" s="410"/>
      <c r="CS127" s="410"/>
      <c r="CT127" s="410"/>
      <c r="CU127" s="410"/>
      <c r="CV127" s="410"/>
      <c r="CW127" s="410"/>
      <c r="CX127" s="410"/>
      <c r="CY127" s="410"/>
      <c r="CZ127" s="410"/>
      <c r="DA127" s="410"/>
      <c r="DB127" s="410"/>
      <c r="DC127" s="410"/>
      <c r="DD127" s="410" t="s">
        <v>15043</v>
      </c>
      <c r="DE127" s="410"/>
      <c r="DF127" s="410"/>
      <c r="DG127" s="410"/>
      <c r="DH127" s="410" t="s">
        <v>15044</v>
      </c>
      <c r="DI127" s="410" t="s">
        <v>15045</v>
      </c>
      <c r="DJ127" s="410"/>
      <c r="DK127" s="410" t="s">
        <v>15046</v>
      </c>
      <c r="DL127" s="410" t="s">
        <v>15047</v>
      </c>
      <c r="DM127" s="410"/>
      <c r="DN127" s="410"/>
      <c r="DO127" s="410" t="s">
        <v>15048</v>
      </c>
      <c r="DP127" s="410"/>
      <c r="DQ127" s="410"/>
      <c r="DR127" s="410"/>
      <c r="DS127" s="410" t="s">
        <v>15049</v>
      </c>
      <c r="DT127" s="410" t="s">
        <v>15050</v>
      </c>
      <c r="DU127" s="410" t="s">
        <v>15051</v>
      </c>
      <c r="DV127" s="410" t="s">
        <v>15052</v>
      </c>
      <c r="DW127" s="410" t="s">
        <v>15053</v>
      </c>
    </row>
    <row r="128" spans="53:127">
      <c r="BA128" s="402" t="s">
        <v>17091</v>
      </c>
      <c r="BS128" s="402" t="s">
        <v>15958</v>
      </c>
      <c r="BT128" s="402" t="s">
        <v>15976</v>
      </c>
      <c r="CF128" s="409" t="s">
        <v>8251</v>
      </c>
      <c r="CI128" s="409" t="s">
        <v>15054</v>
      </c>
      <c r="CL128" s="409" t="s">
        <v>15055</v>
      </c>
      <c r="CM128" s="409" t="s">
        <v>15056</v>
      </c>
      <c r="DD128" s="409" t="s">
        <v>15057</v>
      </c>
      <c r="DH128" s="409" t="s">
        <v>15058</v>
      </c>
      <c r="DI128" s="409" t="s">
        <v>15059</v>
      </c>
      <c r="DK128" s="409" t="s">
        <v>15060</v>
      </c>
      <c r="DL128" s="409" t="s">
        <v>15061</v>
      </c>
      <c r="DO128" s="409" t="s">
        <v>15062</v>
      </c>
      <c r="DS128" s="409" t="s">
        <v>15063</v>
      </c>
      <c r="DT128" s="409" t="s">
        <v>15064</v>
      </c>
      <c r="DU128" s="409" t="s">
        <v>15065</v>
      </c>
      <c r="DV128" s="409" t="s">
        <v>15066</v>
      </c>
      <c r="DW128" s="409" t="s">
        <v>15067</v>
      </c>
    </row>
    <row r="129" spans="53:127">
      <c r="BA129" s="402" t="s">
        <v>17092</v>
      </c>
      <c r="BS129" s="402" t="s">
        <v>17060</v>
      </c>
      <c r="BT129" s="402" t="s">
        <v>15977</v>
      </c>
      <c r="CF129" s="410" t="s">
        <v>8252</v>
      </c>
      <c r="CG129" s="410"/>
      <c r="CH129" s="410"/>
      <c r="CI129" s="410" t="s">
        <v>15068</v>
      </c>
      <c r="CJ129" s="410"/>
      <c r="CK129" s="410"/>
      <c r="CL129" s="410" t="s">
        <v>15069</v>
      </c>
      <c r="CM129" s="410" t="s">
        <v>15070</v>
      </c>
      <c r="CN129" s="410"/>
      <c r="CO129" s="410"/>
      <c r="CP129" s="410"/>
      <c r="CQ129" s="410"/>
      <c r="CR129" s="410"/>
      <c r="CS129" s="410"/>
      <c r="CT129" s="410"/>
      <c r="CU129" s="410"/>
      <c r="CV129" s="410"/>
      <c r="CW129" s="410"/>
      <c r="CX129" s="410"/>
      <c r="CY129" s="410"/>
      <c r="CZ129" s="410"/>
      <c r="DA129" s="410"/>
      <c r="DB129" s="410"/>
      <c r="DC129" s="410"/>
      <c r="DD129" s="410" t="s">
        <v>15071</v>
      </c>
      <c r="DE129" s="410"/>
      <c r="DF129" s="410"/>
      <c r="DG129" s="410"/>
      <c r="DH129" s="410" t="s">
        <v>15072</v>
      </c>
      <c r="DI129" s="410" t="s">
        <v>15073</v>
      </c>
      <c r="DJ129" s="410"/>
      <c r="DK129" s="410" t="s">
        <v>15074</v>
      </c>
      <c r="DL129" s="410" t="s">
        <v>15075</v>
      </c>
      <c r="DM129" s="410"/>
      <c r="DN129" s="410"/>
      <c r="DO129" s="410" t="s">
        <v>15076</v>
      </c>
      <c r="DP129" s="410"/>
      <c r="DQ129" s="410"/>
      <c r="DR129" s="410"/>
      <c r="DS129" s="410" t="s">
        <v>15077</v>
      </c>
      <c r="DT129" s="410" t="s">
        <v>15078</v>
      </c>
      <c r="DU129" s="410" t="s">
        <v>15079</v>
      </c>
      <c r="DV129" s="410" t="s">
        <v>15080</v>
      </c>
      <c r="DW129" s="410" t="s">
        <v>15081</v>
      </c>
    </row>
    <row r="130" spans="53:127">
      <c r="BA130" s="402" t="s">
        <v>17093</v>
      </c>
      <c r="BS130" s="402" t="s">
        <v>17062</v>
      </c>
      <c r="BT130" s="402" t="s">
        <v>15978</v>
      </c>
      <c r="CF130" s="409" t="s">
        <v>8253</v>
      </c>
      <c r="CI130" s="409" t="s">
        <v>15082</v>
      </c>
      <c r="CL130" s="409" t="s">
        <v>15083</v>
      </c>
      <c r="CM130" s="409" t="s">
        <v>15084</v>
      </c>
      <c r="DD130" s="409" t="s">
        <v>15085</v>
      </c>
      <c r="DH130" s="409" t="s">
        <v>15086</v>
      </c>
      <c r="DI130" s="409" t="s">
        <v>15087</v>
      </c>
      <c r="DK130" s="409" t="s">
        <v>15088</v>
      </c>
      <c r="DL130" s="409" t="s">
        <v>15089</v>
      </c>
      <c r="DO130" s="409" t="s">
        <v>15090</v>
      </c>
      <c r="DS130" s="409" t="s">
        <v>15091</v>
      </c>
      <c r="DT130" s="409" t="s">
        <v>15092</v>
      </c>
      <c r="DU130" s="409" t="s">
        <v>15093</v>
      </c>
      <c r="DV130" s="409" t="s">
        <v>15094</v>
      </c>
      <c r="DW130" s="409" t="s">
        <v>15095</v>
      </c>
    </row>
    <row r="131" spans="53:127">
      <c r="BA131" s="402" t="s">
        <v>17094</v>
      </c>
      <c r="BS131" s="402" t="s">
        <v>17064</v>
      </c>
      <c r="BT131" s="402" t="s">
        <v>15979</v>
      </c>
      <c r="CF131" s="410" t="s">
        <v>8254</v>
      </c>
      <c r="CG131" s="410"/>
      <c r="CH131" s="410"/>
      <c r="CI131" s="410" t="s">
        <v>15096</v>
      </c>
      <c r="CJ131" s="410"/>
      <c r="CK131" s="410"/>
      <c r="CL131" s="410" t="s">
        <v>15097</v>
      </c>
      <c r="CM131" s="410" t="s">
        <v>15098</v>
      </c>
      <c r="CN131" s="410"/>
      <c r="CO131" s="410"/>
      <c r="CP131" s="410"/>
      <c r="CQ131" s="410"/>
      <c r="CR131" s="410"/>
      <c r="CS131" s="410"/>
      <c r="CT131" s="410"/>
      <c r="CU131" s="410"/>
      <c r="CV131" s="410"/>
      <c r="CW131" s="410"/>
      <c r="CX131" s="410"/>
      <c r="CY131" s="410"/>
      <c r="CZ131" s="410"/>
      <c r="DA131" s="410"/>
      <c r="DB131" s="410"/>
      <c r="DC131" s="410"/>
      <c r="DD131" s="410" t="s">
        <v>14989</v>
      </c>
      <c r="DE131" s="410"/>
      <c r="DF131" s="410"/>
      <c r="DG131" s="410"/>
      <c r="DH131" s="410" t="s">
        <v>15099</v>
      </c>
      <c r="DI131" s="410" t="s">
        <v>15100</v>
      </c>
      <c r="DJ131" s="410"/>
      <c r="DK131" s="410" t="s">
        <v>15101</v>
      </c>
      <c r="DL131" s="410" t="s">
        <v>15102</v>
      </c>
      <c r="DM131" s="410"/>
      <c r="DN131" s="410"/>
      <c r="DO131" s="410" t="s">
        <v>15103</v>
      </c>
      <c r="DP131" s="410"/>
      <c r="DQ131" s="410"/>
      <c r="DR131" s="410"/>
      <c r="DS131" s="410" t="s">
        <v>15104</v>
      </c>
      <c r="DT131" s="410" t="s">
        <v>15105</v>
      </c>
      <c r="DU131" s="410" t="s">
        <v>15106</v>
      </c>
      <c r="DV131" s="410" t="s">
        <v>15107</v>
      </c>
      <c r="DW131" s="410" t="s">
        <v>15108</v>
      </c>
    </row>
    <row r="132" spans="53:127">
      <c r="BA132" s="402" t="s">
        <v>17095</v>
      </c>
      <c r="BS132" s="402" t="s">
        <v>17066</v>
      </c>
      <c r="BT132" s="402" t="s">
        <v>15980</v>
      </c>
      <c r="CF132" s="409" t="s">
        <v>8255</v>
      </c>
      <c r="CL132" s="409" t="s">
        <v>15109</v>
      </c>
      <c r="CM132" s="409" t="s">
        <v>15110</v>
      </c>
      <c r="DD132" s="409" t="s">
        <v>15111</v>
      </c>
      <c r="DH132" s="409" t="s">
        <v>15112</v>
      </c>
      <c r="DK132" s="409" t="s">
        <v>15113</v>
      </c>
      <c r="DL132" s="409" t="s">
        <v>15114</v>
      </c>
      <c r="DO132" s="409" t="s">
        <v>15115</v>
      </c>
      <c r="DS132" s="409" t="s">
        <v>15116</v>
      </c>
      <c r="DT132" s="409" t="s">
        <v>15117</v>
      </c>
      <c r="DU132" s="409" t="s">
        <v>15118</v>
      </c>
      <c r="DV132" s="409" t="s">
        <v>15119</v>
      </c>
      <c r="DW132" s="409" t="s">
        <v>15120</v>
      </c>
    </row>
    <row r="133" spans="53:127">
      <c r="BA133" s="402" t="s">
        <v>17096</v>
      </c>
      <c r="BS133" s="402" t="s">
        <v>17067</v>
      </c>
      <c r="BT133" s="402" t="s">
        <v>15981</v>
      </c>
      <c r="CF133" s="410" t="s">
        <v>8256</v>
      </c>
      <c r="CG133" s="410"/>
      <c r="CH133" s="410"/>
      <c r="CI133" s="410"/>
      <c r="CJ133" s="410"/>
      <c r="CK133" s="410"/>
      <c r="CL133" s="410" t="s">
        <v>15121</v>
      </c>
      <c r="CM133" s="410" t="s">
        <v>15122</v>
      </c>
      <c r="CN133" s="410"/>
      <c r="CO133" s="410"/>
      <c r="CP133" s="410"/>
      <c r="CQ133" s="410"/>
      <c r="CR133" s="410"/>
      <c r="CS133" s="410"/>
      <c r="CT133" s="410"/>
      <c r="CU133" s="410"/>
      <c r="CV133" s="410"/>
      <c r="CW133" s="410"/>
      <c r="CX133" s="410"/>
      <c r="CY133" s="410"/>
      <c r="CZ133" s="410"/>
      <c r="DA133" s="410"/>
      <c r="DB133" s="410"/>
      <c r="DC133" s="410"/>
      <c r="DD133" s="410" t="s">
        <v>15123</v>
      </c>
      <c r="DE133" s="410"/>
      <c r="DF133" s="410"/>
      <c r="DG133" s="410"/>
      <c r="DH133" s="410" t="s">
        <v>15124</v>
      </c>
      <c r="DI133" s="410"/>
      <c r="DJ133" s="410"/>
      <c r="DK133" s="410" t="s">
        <v>15125</v>
      </c>
      <c r="DL133" s="410" t="s">
        <v>15126</v>
      </c>
      <c r="DM133" s="410"/>
      <c r="DN133" s="410"/>
      <c r="DO133" s="410" t="s">
        <v>15127</v>
      </c>
      <c r="DP133" s="410"/>
      <c r="DQ133" s="410"/>
      <c r="DR133" s="410"/>
      <c r="DS133" s="410" t="s">
        <v>15128</v>
      </c>
      <c r="DT133" s="410" t="s">
        <v>15129</v>
      </c>
      <c r="DU133" s="410" t="s">
        <v>15130</v>
      </c>
      <c r="DV133" s="410" t="s">
        <v>15131</v>
      </c>
      <c r="DW133" s="410" t="s">
        <v>15132</v>
      </c>
    </row>
    <row r="134" spans="53:127">
      <c r="BA134" s="402" t="s">
        <v>17097</v>
      </c>
      <c r="BS134" s="402" t="s">
        <v>17069</v>
      </c>
      <c r="BT134" s="402" t="s">
        <v>15982</v>
      </c>
      <c r="CF134" s="409" t="s">
        <v>8257</v>
      </c>
      <c r="CL134" s="409" t="s">
        <v>15133</v>
      </c>
      <c r="CM134" s="409" t="s">
        <v>15134</v>
      </c>
      <c r="DD134" s="409" t="s">
        <v>15135</v>
      </c>
      <c r="DH134" s="409" t="s">
        <v>15136</v>
      </c>
      <c r="DK134" s="409" t="s">
        <v>15137</v>
      </c>
      <c r="DL134" s="409" t="s">
        <v>15138</v>
      </c>
      <c r="DO134" s="409" t="s">
        <v>15139</v>
      </c>
      <c r="DS134" s="409" t="s">
        <v>15140</v>
      </c>
      <c r="DT134" s="409" t="s">
        <v>15141</v>
      </c>
      <c r="DU134" s="409" t="s">
        <v>15142</v>
      </c>
      <c r="DV134" s="409" t="s">
        <v>15143</v>
      </c>
      <c r="DW134" s="409" t="s">
        <v>15144</v>
      </c>
    </row>
    <row r="135" spans="53:127">
      <c r="BA135" s="402" t="s">
        <v>15962</v>
      </c>
      <c r="BS135" s="402" t="s">
        <v>17070</v>
      </c>
      <c r="BT135" s="402" t="s">
        <v>15983</v>
      </c>
      <c r="CF135" s="410" t="s">
        <v>17098</v>
      </c>
      <c r="CG135" s="410"/>
      <c r="CH135" s="410"/>
      <c r="CI135" s="410"/>
      <c r="CJ135" s="410"/>
      <c r="CK135" s="410"/>
      <c r="CL135" s="410" t="s">
        <v>15145</v>
      </c>
      <c r="CM135" s="410" t="s">
        <v>15146</v>
      </c>
      <c r="CN135" s="410"/>
      <c r="CO135" s="410"/>
      <c r="CP135" s="410"/>
      <c r="CQ135" s="410"/>
      <c r="CR135" s="410"/>
      <c r="CS135" s="410"/>
      <c r="CT135" s="410"/>
      <c r="CU135" s="410"/>
      <c r="CV135" s="410"/>
      <c r="CW135" s="410"/>
      <c r="CX135" s="410"/>
      <c r="CY135" s="410"/>
      <c r="CZ135" s="410"/>
      <c r="DA135" s="410"/>
      <c r="DB135" s="410"/>
      <c r="DC135" s="410"/>
      <c r="DD135" s="410" t="s">
        <v>15147</v>
      </c>
      <c r="DE135" s="410"/>
      <c r="DF135" s="410"/>
      <c r="DG135" s="410"/>
      <c r="DH135" s="410" t="s">
        <v>15148</v>
      </c>
      <c r="DI135" s="410"/>
      <c r="DJ135" s="410"/>
      <c r="DK135" s="410" t="s">
        <v>15149</v>
      </c>
      <c r="DL135" s="410" t="s">
        <v>15150</v>
      </c>
      <c r="DM135" s="410"/>
      <c r="DN135" s="410"/>
      <c r="DO135" s="410" t="s">
        <v>15151</v>
      </c>
      <c r="DP135" s="410"/>
      <c r="DQ135" s="410"/>
      <c r="DR135" s="410"/>
      <c r="DS135" s="410" t="s">
        <v>15152</v>
      </c>
      <c r="DT135" s="410" t="s">
        <v>15153</v>
      </c>
      <c r="DU135" s="410" t="s">
        <v>15154</v>
      </c>
      <c r="DV135" s="410" t="s">
        <v>15155</v>
      </c>
      <c r="DW135" s="410" t="s">
        <v>15156</v>
      </c>
    </row>
    <row r="136" spans="53:127">
      <c r="BA136" s="402" t="s">
        <v>17099</v>
      </c>
      <c r="BS136" s="402" t="s">
        <v>15959</v>
      </c>
      <c r="BT136" s="402" t="s">
        <v>15984</v>
      </c>
      <c r="CF136" s="409" t="s">
        <v>8258</v>
      </c>
      <c r="CL136" s="409" t="s">
        <v>15157</v>
      </c>
      <c r="CM136" s="409" t="s">
        <v>15158</v>
      </c>
      <c r="DD136" s="409" t="s">
        <v>15159</v>
      </c>
      <c r="DH136" s="409" t="s">
        <v>15160</v>
      </c>
      <c r="DK136" s="409" t="s">
        <v>15161</v>
      </c>
      <c r="DL136" s="409" t="s">
        <v>15162</v>
      </c>
      <c r="DO136" s="409" t="s">
        <v>15163</v>
      </c>
      <c r="DT136" s="409" t="s">
        <v>15164</v>
      </c>
      <c r="DU136" s="409" t="s">
        <v>15165</v>
      </c>
      <c r="DV136" s="409" t="s">
        <v>15166</v>
      </c>
      <c r="DW136" s="409" t="s">
        <v>15167</v>
      </c>
    </row>
    <row r="137" spans="53:127">
      <c r="BA137" s="402" t="s">
        <v>15963</v>
      </c>
      <c r="BS137" s="402" t="s">
        <v>17074</v>
      </c>
      <c r="BT137" s="402" t="s">
        <v>15985</v>
      </c>
      <c r="CF137" s="410" t="s">
        <v>8259</v>
      </c>
      <c r="CG137" s="410"/>
      <c r="CH137" s="410"/>
      <c r="CI137" s="410"/>
      <c r="CJ137" s="410"/>
      <c r="CK137" s="410"/>
      <c r="CL137" s="410" t="s">
        <v>15168</v>
      </c>
      <c r="CM137" s="410" t="s">
        <v>15169</v>
      </c>
      <c r="CN137" s="410"/>
      <c r="CO137" s="410"/>
      <c r="CP137" s="410"/>
      <c r="CQ137" s="410"/>
      <c r="CR137" s="410"/>
      <c r="CS137" s="410"/>
      <c r="CT137" s="410"/>
      <c r="CU137" s="410"/>
      <c r="CV137" s="410"/>
      <c r="CW137" s="410"/>
      <c r="CX137" s="410"/>
      <c r="CY137" s="410"/>
      <c r="CZ137" s="410"/>
      <c r="DA137" s="410"/>
      <c r="DB137" s="410"/>
      <c r="DC137" s="410"/>
      <c r="DD137" s="410" t="s">
        <v>15170</v>
      </c>
      <c r="DE137" s="410"/>
      <c r="DF137" s="410"/>
      <c r="DG137" s="410"/>
      <c r="DH137" s="410" t="s">
        <v>15171</v>
      </c>
      <c r="DI137" s="410"/>
      <c r="DJ137" s="410"/>
      <c r="DK137" s="410" t="s">
        <v>15172</v>
      </c>
      <c r="DL137" s="410" t="s">
        <v>15173</v>
      </c>
      <c r="DM137" s="410"/>
      <c r="DN137" s="410"/>
      <c r="DO137" s="410" t="s">
        <v>15174</v>
      </c>
      <c r="DP137" s="410"/>
      <c r="DQ137" s="410"/>
      <c r="DR137" s="410"/>
      <c r="DS137" s="410"/>
      <c r="DT137" s="410" t="s">
        <v>15175</v>
      </c>
      <c r="DU137" s="410" t="s">
        <v>15176</v>
      </c>
      <c r="DV137" s="410" t="s">
        <v>15177</v>
      </c>
      <c r="DW137" s="410" t="s">
        <v>15178</v>
      </c>
    </row>
    <row r="138" spans="53:127">
      <c r="BA138" s="402" t="s">
        <v>17100</v>
      </c>
      <c r="BS138" s="402" t="s">
        <v>15960</v>
      </c>
      <c r="BT138" s="402" t="s">
        <v>15986</v>
      </c>
      <c r="CF138" s="409" t="s">
        <v>8260</v>
      </c>
      <c r="CL138" s="409" t="s">
        <v>15179</v>
      </c>
      <c r="CM138" s="409" t="s">
        <v>15180</v>
      </c>
      <c r="DD138" s="409" t="s">
        <v>15181</v>
      </c>
      <c r="DH138" s="409" t="s">
        <v>15182</v>
      </c>
      <c r="DK138" s="409" t="s">
        <v>15183</v>
      </c>
      <c r="DL138" s="409" t="s">
        <v>15184</v>
      </c>
      <c r="DO138" s="409" t="s">
        <v>13538</v>
      </c>
      <c r="DT138" s="409" t="s">
        <v>15185</v>
      </c>
      <c r="DU138" s="409" t="s">
        <v>15186</v>
      </c>
      <c r="DV138" s="409" t="s">
        <v>15187</v>
      </c>
      <c r="DW138" s="409" t="s">
        <v>15188</v>
      </c>
    </row>
    <row r="139" spans="53:127">
      <c r="BA139" s="402" t="s">
        <v>17101</v>
      </c>
      <c r="BS139" s="402" t="s">
        <v>17076</v>
      </c>
      <c r="BT139" s="402" t="s">
        <v>15987</v>
      </c>
      <c r="CF139" s="410" t="s">
        <v>8261</v>
      </c>
      <c r="CG139" s="410"/>
      <c r="CH139" s="410"/>
      <c r="CI139" s="410"/>
      <c r="CJ139" s="410"/>
      <c r="CK139" s="410"/>
      <c r="CL139" s="410" t="s">
        <v>15189</v>
      </c>
      <c r="CM139" s="410" t="s">
        <v>15190</v>
      </c>
      <c r="CN139" s="410"/>
      <c r="CO139" s="410"/>
      <c r="CP139" s="410"/>
      <c r="CQ139" s="410"/>
      <c r="CR139" s="410"/>
      <c r="CS139" s="410"/>
      <c r="CT139" s="410"/>
      <c r="CU139" s="410"/>
      <c r="CV139" s="410"/>
      <c r="CW139" s="410"/>
      <c r="CX139" s="410"/>
      <c r="CY139" s="410"/>
      <c r="CZ139" s="410"/>
      <c r="DA139" s="410"/>
      <c r="DB139" s="410"/>
      <c r="DC139" s="410"/>
      <c r="DD139" s="410" t="s">
        <v>15191</v>
      </c>
      <c r="DE139" s="410"/>
      <c r="DF139" s="410"/>
      <c r="DG139" s="410"/>
      <c r="DH139" s="410" t="s">
        <v>15192</v>
      </c>
      <c r="DI139" s="410"/>
      <c r="DJ139" s="410"/>
      <c r="DK139" s="410" t="s">
        <v>15193</v>
      </c>
      <c r="DL139" s="410" t="s">
        <v>15194</v>
      </c>
      <c r="DM139" s="410"/>
      <c r="DN139" s="410"/>
      <c r="DO139" s="410" t="s">
        <v>13574</v>
      </c>
      <c r="DP139" s="410"/>
      <c r="DQ139" s="410"/>
      <c r="DR139" s="410"/>
      <c r="DS139" s="410"/>
      <c r="DT139" s="410" t="s">
        <v>15195</v>
      </c>
      <c r="DU139" s="410" t="s">
        <v>15196</v>
      </c>
      <c r="DV139" s="410" t="s">
        <v>15197</v>
      </c>
      <c r="DW139" s="410" t="s">
        <v>15198</v>
      </c>
    </row>
    <row r="140" spans="53:127">
      <c r="BA140" s="402" t="s">
        <v>17102</v>
      </c>
      <c r="BS140" s="402" t="s">
        <v>15961</v>
      </c>
      <c r="BT140" s="402" t="s">
        <v>15988</v>
      </c>
      <c r="CF140" s="409" t="s">
        <v>8262</v>
      </c>
      <c r="CL140" s="409" t="s">
        <v>15199</v>
      </c>
      <c r="CM140" s="409" t="s">
        <v>15200</v>
      </c>
      <c r="DD140" s="409" t="s">
        <v>15201</v>
      </c>
      <c r="DH140" s="409" t="s">
        <v>15202</v>
      </c>
      <c r="DK140" s="409" t="s">
        <v>15203</v>
      </c>
      <c r="DL140" s="409" t="s">
        <v>15204</v>
      </c>
      <c r="DO140" s="409" t="s">
        <v>15205</v>
      </c>
      <c r="DT140" s="409" t="s">
        <v>15206</v>
      </c>
      <c r="DU140" s="409" t="s">
        <v>15207</v>
      </c>
      <c r="DV140" s="409" t="s">
        <v>15208</v>
      </c>
      <c r="DW140" s="409" t="s">
        <v>15209</v>
      </c>
    </row>
    <row r="141" spans="53:127">
      <c r="BA141" s="402" t="s">
        <v>15964</v>
      </c>
      <c r="BS141" s="402" t="s">
        <v>17079</v>
      </c>
      <c r="BT141" s="402" t="s">
        <v>15989</v>
      </c>
      <c r="CF141" s="410" t="s">
        <v>8263</v>
      </c>
      <c r="CG141" s="410"/>
      <c r="CH141" s="410"/>
      <c r="CI141" s="410"/>
      <c r="CJ141" s="410"/>
      <c r="CK141" s="410"/>
      <c r="CL141" s="410" t="s">
        <v>15210</v>
      </c>
      <c r="CM141" s="410" t="s">
        <v>15211</v>
      </c>
      <c r="CN141" s="410"/>
      <c r="CO141" s="410"/>
      <c r="CP141" s="410"/>
      <c r="CQ141" s="410"/>
      <c r="CR141" s="410"/>
      <c r="CS141" s="410"/>
      <c r="CT141" s="410"/>
      <c r="CU141" s="410"/>
      <c r="CV141" s="410"/>
      <c r="CW141" s="410"/>
      <c r="CX141" s="410"/>
      <c r="CY141" s="410"/>
      <c r="CZ141" s="410"/>
      <c r="DA141" s="410"/>
      <c r="DB141" s="410"/>
      <c r="DC141" s="410"/>
      <c r="DD141" s="410" t="s">
        <v>15212</v>
      </c>
      <c r="DE141" s="410"/>
      <c r="DF141" s="410"/>
      <c r="DG141" s="410"/>
      <c r="DH141" s="410" t="s">
        <v>15213</v>
      </c>
      <c r="DI141" s="410"/>
      <c r="DJ141" s="410"/>
      <c r="DK141" s="410" t="s">
        <v>15214</v>
      </c>
      <c r="DL141" s="410" t="s">
        <v>15215</v>
      </c>
      <c r="DM141" s="410"/>
      <c r="DN141" s="410"/>
      <c r="DO141" s="410"/>
      <c r="DP141" s="410"/>
      <c r="DQ141" s="410"/>
      <c r="DR141" s="410"/>
      <c r="DS141" s="410"/>
      <c r="DT141" s="410" t="s">
        <v>15216</v>
      </c>
      <c r="DU141" s="410" t="s">
        <v>15217</v>
      </c>
      <c r="DV141" s="410" t="s">
        <v>15218</v>
      </c>
      <c r="DW141" s="410" t="s">
        <v>15219</v>
      </c>
    </row>
    <row r="142" spans="53:127">
      <c r="BA142" s="402" t="s">
        <v>17103</v>
      </c>
      <c r="BS142" s="402" t="s">
        <v>17080</v>
      </c>
      <c r="BT142" s="402" t="s">
        <v>17104</v>
      </c>
      <c r="CF142" s="409" t="s">
        <v>8264</v>
      </c>
      <c r="CL142" s="409" t="s">
        <v>15220</v>
      </c>
      <c r="CM142" s="409" t="s">
        <v>15221</v>
      </c>
      <c r="DD142" s="409" t="s">
        <v>15222</v>
      </c>
      <c r="DH142" s="409" t="s">
        <v>15223</v>
      </c>
      <c r="DK142" s="409" t="s">
        <v>15224</v>
      </c>
      <c r="DL142" s="409" t="s">
        <v>15225</v>
      </c>
      <c r="DT142" s="409" t="s">
        <v>15226</v>
      </c>
      <c r="DU142" s="409" t="s">
        <v>15227</v>
      </c>
      <c r="DV142" s="409" t="s">
        <v>15228</v>
      </c>
      <c r="DW142" s="409" t="s">
        <v>15229</v>
      </c>
    </row>
    <row r="143" spans="53:127">
      <c r="BA143" s="402" t="s">
        <v>15965</v>
      </c>
      <c r="BS143" s="402" t="s">
        <v>17081</v>
      </c>
      <c r="BT143" s="402" t="s">
        <v>17105</v>
      </c>
      <c r="CF143" s="410" t="s">
        <v>8265</v>
      </c>
      <c r="CG143" s="410"/>
      <c r="CH143" s="410"/>
      <c r="CI143" s="410"/>
      <c r="CJ143" s="410"/>
      <c r="CK143" s="410"/>
      <c r="CL143" s="410" t="s">
        <v>15230</v>
      </c>
      <c r="CM143" s="410" t="s">
        <v>15231</v>
      </c>
      <c r="CN143" s="410"/>
      <c r="CO143" s="410"/>
      <c r="CP143" s="410"/>
      <c r="CQ143" s="410"/>
      <c r="CR143" s="410"/>
      <c r="CS143" s="410"/>
      <c r="CT143" s="410"/>
      <c r="CU143" s="410"/>
      <c r="CV143" s="410"/>
      <c r="CW143" s="410"/>
      <c r="CX143" s="410"/>
      <c r="CY143" s="410"/>
      <c r="CZ143" s="410"/>
      <c r="DA143" s="410"/>
      <c r="DB143" s="410"/>
      <c r="DC143" s="410"/>
      <c r="DD143" s="410" t="s">
        <v>14791</v>
      </c>
      <c r="DE143" s="410"/>
      <c r="DF143" s="410"/>
      <c r="DG143" s="410"/>
      <c r="DH143" s="410" t="s">
        <v>15232</v>
      </c>
      <c r="DI143" s="410"/>
      <c r="DJ143" s="410"/>
      <c r="DK143" s="410" t="s">
        <v>15233</v>
      </c>
      <c r="DL143" s="410" t="s">
        <v>15234</v>
      </c>
      <c r="DM143" s="410"/>
      <c r="DN143" s="410"/>
      <c r="DO143" s="410"/>
      <c r="DP143" s="410"/>
      <c r="DQ143" s="410"/>
      <c r="DR143" s="410"/>
      <c r="DS143" s="410"/>
      <c r="DT143" s="410" t="s">
        <v>15235</v>
      </c>
      <c r="DU143" s="410" t="s">
        <v>15236</v>
      </c>
      <c r="DV143" s="410" t="s">
        <v>15237</v>
      </c>
      <c r="DW143" s="410" t="s">
        <v>15238</v>
      </c>
    </row>
    <row r="144" spans="53:127">
      <c r="BA144" s="402" t="s">
        <v>15966</v>
      </c>
      <c r="BS144" s="402" t="s">
        <v>17083</v>
      </c>
      <c r="BT144" s="402" t="s">
        <v>17106</v>
      </c>
      <c r="CF144" s="409" t="s">
        <v>8266</v>
      </c>
      <c r="CL144" s="409" t="s">
        <v>15239</v>
      </c>
      <c r="CM144" s="409" t="s">
        <v>15240</v>
      </c>
      <c r="DD144" s="409" t="s">
        <v>15241</v>
      </c>
      <c r="DH144" s="409" t="s">
        <v>15242</v>
      </c>
      <c r="DK144" s="409" t="s">
        <v>15243</v>
      </c>
      <c r="DL144" s="409" t="s">
        <v>15244</v>
      </c>
      <c r="DT144" s="409" t="s">
        <v>15245</v>
      </c>
      <c r="DU144" s="409" t="s">
        <v>15246</v>
      </c>
      <c r="DV144" s="409" t="s">
        <v>15247</v>
      </c>
      <c r="DW144" s="409" t="s">
        <v>15248</v>
      </c>
    </row>
    <row r="145" spans="53:127">
      <c r="BA145" s="402" t="s">
        <v>15967</v>
      </c>
      <c r="BS145" s="402" t="s">
        <v>17084</v>
      </c>
      <c r="BT145" s="402" t="s">
        <v>17107</v>
      </c>
      <c r="CF145" s="410" t="s">
        <v>8267</v>
      </c>
      <c r="CG145" s="410"/>
      <c r="CH145" s="410"/>
      <c r="CI145" s="410"/>
      <c r="CJ145" s="410"/>
      <c r="CK145" s="410"/>
      <c r="CL145" s="410" t="s">
        <v>15249</v>
      </c>
      <c r="CM145" s="410" t="s">
        <v>15250</v>
      </c>
      <c r="CN145" s="410"/>
      <c r="CO145" s="410"/>
      <c r="CP145" s="410"/>
      <c r="CQ145" s="410"/>
      <c r="CR145" s="410"/>
      <c r="CS145" s="410"/>
      <c r="CT145" s="410"/>
      <c r="CU145" s="410"/>
      <c r="CV145" s="410"/>
      <c r="CW145" s="410"/>
      <c r="CX145" s="410"/>
      <c r="CY145" s="410"/>
      <c r="CZ145" s="410"/>
      <c r="DA145" s="410"/>
      <c r="DB145" s="410"/>
      <c r="DC145" s="410"/>
      <c r="DD145" s="410" t="s">
        <v>15251</v>
      </c>
      <c r="DE145" s="410"/>
      <c r="DF145" s="410"/>
      <c r="DG145" s="410"/>
      <c r="DH145" s="410" t="s">
        <v>15252</v>
      </c>
      <c r="DI145" s="410"/>
      <c r="DJ145" s="410"/>
      <c r="DK145" s="410" t="s">
        <v>15253</v>
      </c>
      <c r="DL145" s="410" t="s">
        <v>15254</v>
      </c>
      <c r="DM145" s="410"/>
      <c r="DN145" s="410"/>
      <c r="DO145" s="410"/>
      <c r="DP145" s="410"/>
      <c r="DQ145" s="410"/>
      <c r="DR145" s="410"/>
      <c r="DS145" s="410"/>
      <c r="DT145" s="410" t="s">
        <v>15255</v>
      </c>
      <c r="DU145" s="410" t="s">
        <v>15256</v>
      </c>
      <c r="DV145" s="410" t="s">
        <v>15257</v>
      </c>
      <c r="DW145" s="410" t="s">
        <v>15258</v>
      </c>
    </row>
    <row r="146" spans="53:127">
      <c r="BA146" s="402" t="s">
        <v>15968</v>
      </c>
      <c r="BS146" s="402" t="s">
        <v>17085</v>
      </c>
      <c r="BT146" s="402" t="s">
        <v>17108</v>
      </c>
      <c r="CF146" s="409" t="s">
        <v>8268</v>
      </c>
      <c r="CL146" s="409" t="s">
        <v>15259</v>
      </c>
      <c r="CM146" s="409" t="s">
        <v>15260</v>
      </c>
      <c r="DD146" s="409" t="s">
        <v>15261</v>
      </c>
      <c r="DH146" s="409" t="s">
        <v>15262</v>
      </c>
      <c r="DK146" s="409" t="s">
        <v>15263</v>
      </c>
      <c r="DL146" s="409" t="s">
        <v>15264</v>
      </c>
      <c r="DT146" s="409" t="s">
        <v>15265</v>
      </c>
      <c r="DU146" s="409" t="s">
        <v>15266</v>
      </c>
      <c r="DV146" s="409" t="s">
        <v>15267</v>
      </c>
      <c r="DW146" s="409" t="s">
        <v>15268</v>
      </c>
    </row>
    <row r="147" spans="53:127">
      <c r="BA147" s="402" t="s">
        <v>15969</v>
      </c>
      <c r="BS147" s="402" t="s">
        <v>17087</v>
      </c>
      <c r="BT147" s="402" t="s">
        <v>17109</v>
      </c>
      <c r="CF147" s="410" t="s">
        <v>8269</v>
      </c>
      <c r="CG147" s="410"/>
      <c r="CH147" s="410"/>
      <c r="CI147" s="410"/>
      <c r="CJ147" s="410"/>
      <c r="CK147" s="410"/>
      <c r="CL147" s="410" t="s">
        <v>15269</v>
      </c>
      <c r="CM147" s="410" t="s">
        <v>15270</v>
      </c>
      <c r="CN147" s="410"/>
      <c r="CO147" s="410"/>
      <c r="CP147" s="410"/>
      <c r="CQ147" s="410"/>
      <c r="CR147" s="410"/>
      <c r="CS147" s="410"/>
      <c r="CT147" s="410"/>
      <c r="CU147" s="410"/>
      <c r="CV147" s="410"/>
      <c r="CW147" s="410"/>
      <c r="CX147" s="410"/>
      <c r="CY147" s="410"/>
      <c r="CZ147" s="410"/>
      <c r="DA147" s="410"/>
      <c r="DB147" s="410"/>
      <c r="DC147" s="410"/>
      <c r="DD147" s="410" t="s">
        <v>15271</v>
      </c>
      <c r="DE147" s="410"/>
      <c r="DF147" s="410"/>
      <c r="DG147" s="410"/>
      <c r="DH147" s="410" t="s">
        <v>15272</v>
      </c>
      <c r="DI147" s="410"/>
      <c r="DJ147" s="410"/>
      <c r="DK147" s="410" t="s">
        <v>15273</v>
      </c>
      <c r="DL147" s="410" t="s">
        <v>15274</v>
      </c>
      <c r="DM147" s="410"/>
      <c r="DN147" s="410"/>
      <c r="DO147" s="410"/>
      <c r="DP147" s="410"/>
      <c r="DQ147" s="410"/>
      <c r="DR147" s="410"/>
      <c r="DS147" s="410"/>
      <c r="DT147" s="410" t="s">
        <v>15275</v>
      </c>
      <c r="DU147" s="410" t="s">
        <v>15276</v>
      </c>
      <c r="DV147" s="410" t="s">
        <v>15277</v>
      </c>
      <c r="DW147" s="410" t="s">
        <v>15278</v>
      </c>
    </row>
    <row r="148" spans="53:127">
      <c r="BA148" s="402" t="s">
        <v>15970</v>
      </c>
      <c r="BS148" s="402" t="s">
        <v>17088</v>
      </c>
      <c r="BT148" s="402" t="s">
        <v>15990</v>
      </c>
      <c r="CF148" s="409" t="s">
        <v>8270</v>
      </c>
      <c r="CL148" s="409" t="s">
        <v>15279</v>
      </c>
      <c r="CM148" s="409" t="s">
        <v>15280</v>
      </c>
      <c r="DD148" s="409" t="s">
        <v>15281</v>
      </c>
      <c r="DH148" s="409" t="s">
        <v>15282</v>
      </c>
      <c r="DK148" s="409" t="s">
        <v>15283</v>
      </c>
      <c r="DL148" s="409" t="s">
        <v>15284</v>
      </c>
      <c r="DT148" s="409" t="s">
        <v>15285</v>
      </c>
      <c r="DU148" s="409" t="s">
        <v>15286</v>
      </c>
      <c r="DV148" s="409" t="s">
        <v>15287</v>
      </c>
      <c r="DW148" s="409" t="s">
        <v>15288</v>
      </c>
    </row>
    <row r="149" spans="53:127">
      <c r="BA149" s="402" t="s">
        <v>15971</v>
      </c>
      <c r="BS149" s="402" t="s">
        <v>17089</v>
      </c>
      <c r="BT149" s="402" t="s">
        <v>15991</v>
      </c>
      <c r="CF149" s="410" t="s">
        <v>8271</v>
      </c>
      <c r="CG149" s="410"/>
      <c r="CH149" s="410"/>
      <c r="CI149" s="410"/>
      <c r="CJ149" s="410"/>
      <c r="CK149" s="410"/>
      <c r="CL149" s="410" t="s">
        <v>15289</v>
      </c>
      <c r="CM149" s="410" t="s">
        <v>15290</v>
      </c>
      <c r="CN149" s="410"/>
      <c r="CO149" s="410"/>
      <c r="CP149" s="410"/>
      <c r="CQ149" s="410"/>
      <c r="CR149" s="410"/>
      <c r="CS149" s="410"/>
      <c r="CT149" s="410"/>
      <c r="CU149" s="410"/>
      <c r="CV149" s="410"/>
      <c r="CW149" s="410"/>
      <c r="CX149" s="410"/>
      <c r="CY149" s="410"/>
      <c r="CZ149" s="410"/>
      <c r="DA149" s="410"/>
      <c r="DB149" s="410"/>
      <c r="DC149" s="410"/>
      <c r="DD149" s="410" t="s">
        <v>13264</v>
      </c>
      <c r="DE149" s="410"/>
      <c r="DF149" s="410"/>
      <c r="DG149" s="410"/>
      <c r="DH149" s="410" t="s">
        <v>15291</v>
      </c>
      <c r="DI149" s="410"/>
      <c r="DJ149" s="410"/>
      <c r="DK149" s="410" t="s">
        <v>15292</v>
      </c>
      <c r="DL149" s="410" t="s">
        <v>15293</v>
      </c>
      <c r="DM149" s="410"/>
      <c r="DN149" s="410"/>
      <c r="DO149" s="410"/>
      <c r="DP149" s="410"/>
      <c r="DQ149" s="410"/>
      <c r="DR149" s="410"/>
      <c r="DS149" s="410"/>
      <c r="DT149" s="410" t="s">
        <v>15294</v>
      </c>
      <c r="DU149" s="410" t="s">
        <v>15295</v>
      </c>
      <c r="DV149" s="410" t="s">
        <v>15296</v>
      </c>
      <c r="DW149" s="410" t="s">
        <v>15297</v>
      </c>
    </row>
    <row r="150" spans="53:127">
      <c r="BA150" s="402" t="s">
        <v>15972</v>
      </c>
      <c r="BS150" s="402" t="s">
        <v>17090</v>
      </c>
      <c r="BT150" s="402" t="s">
        <v>15992</v>
      </c>
      <c r="CF150" s="409" t="s">
        <v>8272</v>
      </c>
      <c r="CL150" s="409" t="s">
        <v>15298</v>
      </c>
      <c r="CM150" s="409" t="s">
        <v>15299</v>
      </c>
      <c r="DD150" s="409" t="s">
        <v>15300</v>
      </c>
      <c r="DH150" s="409" t="s">
        <v>15301</v>
      </c>
      <c r="DK150" s="409" t="s">
        <v>15302</v>
      </c>
      <c r="DL150" s="409" t="s">
        <v>15303</v>
      </c>
      <c r="DT150" s="409" t="s">
        <v>15304</v>
      </c>
      <c r="DU150" s="409" t="s">
        <v>15305</v>
      </c>
      <c r="DV150" s="409" t="s">
        <v>15306</v>
      </c>
      <c r="DW150" s="409" t="s">
        <v>15307</v>
      </c>
    </row>
    <row r="151" spans="53:127">
      <c r="BA151" s="402" t="s">
        <v>15973</v>
      </c>
      <c r="BS151" s="402" t="s">
        <v>17091</v>
      </c>
      <c r="BT151" s="402" t="s">
        <v>15993</v>
      </c>
      <c r="CF151" s="410" t="s">
        <v>8273</v>
      </c>
      <c r="CG151" s="410"/>
      <c r="CH151" s="410"/>
      <c r="CI151" s="410"/>
      <c r="CJ151" s="410"/>
      <c r="CK151" s="410"/>
      <c r="CL151" s="410" t="s">
        <v>12729</v>
      </c>
      <c r="CM151" s="410" t="s">
        <v>15308</v>
      </c>
      <c r="CN151" s="410"/>
      <c r="CO151" s="410"/>
      <c r="CP151" s="410"/>
      <c r="CQ151" s="410"/>
      <c r="CR151" s="410"/>
      <c r="CS151" s="410"/>
      <c r="CT151" s="410"/>
      <c r="CU151" s="410"/>
      <c r="CV151" s="410"/>
      <c r="CW151" s="410"/>
      <c r="CX151" s="410"/>
      <c r="CY151" s="410"/>
      <c r="CZ151" s="410"/>
      <c r="DA151" s="410"/>
      <c r="DB151" s="410"/>
      <c r="DC151" s="410"/>
      <c r="DD151" s="410" t="s">
        <v>15309</v>
      </c>
      <c r="DE151" s="410"/>
      <c r="DF151" s="410"/>
      <c r="DG151" s="410"/>
      <c r="DH151" s="410"/>
      <c r="DI151" s="410"/>
      <c r="DJ151" s="410"/>
      <c r="DK151" s="410" t="s">
        <v>15310</v>
      </c>
      <c r="DL151" s="410" t="s">
        <v>15311</v>
      </c>
      <c r="DM151" s="410"/>
      <c r="DN151" s="410"/>
      <c r="DO151" s="410"/>
      <c r="DP151" s="410"/>
      <c r="DQ151" s="410"/>
      <c r="DR151" s="410"/>
      <c r="DS151" s="410"/>
      <c r="DT151" s="410" t="s">
        <v>15312</v>
      </c>
      <c r="DU151" s="410" t="s">
        <v>15313</v>
      </c>
      <c r="DV151" s="410" t="s">
        <v>15314</v>
      </c>
      <c r="DW151" s="410" t="s">
        <v>15315</v>
      </c>
    </row>
    <row r="152" spans="53:127">
      <c r="BA152" s="402" t="s">
        <v>15974</v>
      </c>
      <c r="BS152" s="402" t="s">
        <v>17092</v>
      </c>
      <c r="BT152" s="402" t="s">
        <v>15994</v>
      </c>
      <c r="CF152" s="409" t="s">
        <v>8275</v>
      </c>
      <c r="CL152" s="409" t="s">
        <v>12770</v>
      </c>
      <c r="CM152" s="409" t="s">
        <v>15316</v>
      </c>
      <c r="DD152" s="409" t="s">
        <v>15317</v>
      </c>
      <c r="DK152" s="409" t="s">
        <v>15318</v>
      </c>
      <c r="DL152" s="409" t="s">
        <v>15319</v>
      </c>
      <c r="DT152" s="409" t="s">
        <v>15320</v>
      </c>
      <c r="DU152" s="409" t="s">
        <v>15321</v>
      </c>
      <c r="DV152" s="409" t="s">
        <v>15322</v>
      </c>
      <c r="DW152" s="409" t="s">
        <v>15323</v>
      </c>
    </row>
    <row r="153" spans="53:127">
      <c r="BA153" s="402" t="s">
        <v>15975</v>
      </c>
      <c r="BS153" s="402" t="s">
        <v>17093</v>
      </c>
      <c r="BT153" s="402" t="s">
        <v>15995</v>
      </c>
      <c r="CF153" s="410" t="s">
        <v>8276</v>
      </c>
      <c r="CG153" s="410"/>
      <c r="CH153" s="410"/>
      <c r="CI153" s="410"/>
      <c r="CJ153" s="410"/>
      <c r="CK153" s="410"/>
      <c r="CL153" s="410" t="s">
        <v>15324</v>
      </c>
      <c r="CM153" s="410" t="s">
        <v>15325</v>
      </c>
      <c r="CN153" s="410"/>
      <c r="CO153" s="410"/>
      <c r="CP153" s="410"/>
      <c r="CQ153" s="410"/>
      <c r="CR153" s="410"/>
      <c r="CS153" s="410"/>
      <c r="CT153" s="410"/>
      <c r="CU153" s="410"/>
      <c r="CV153" s="410"/>
      <c r="CW153" s="410"/>
      <c r="CX153" s="410"/>
      <c r="CY153" s="410"/>
      <c r="CZ153" s="410"/>
      <c r="DA153" s="410"/>
      <c r="DB153" s="410"/>
      <c r="DC153" s="410"/>
      <c r="DD153" s="410" t="s">
        <v>15326</v>
      </c>
      <c r="DE153" s="410"/>
      <c r="DF153" s="410"/>
      <c r="DG153" s="410"/>
      <c r="DH153" s="410"/>
      <c r="DI153" s="410"/>
      <c r="DJ153" s="410"/>
      <c r="DK153" s="410" t="s">
        <v>15327</v>
      </c>
      <c r="DL153" s="410" t="s">
        <v>15328</v>
      </c>
      <c r="DM153" s="410"/>
      <c r="DN153" s="410"/>
      <c r="DO153" s="410"/>
      <c r="DP153" s="410"/>
      <c r="DQ153" s="410"/>
      <c r="DR153" s="410"/>
      <c r="DS153" s="410"/>
      <c r="DT153" s="410" t="s">
        <v>15329</v>
      </c>
      <c r="DU153" s="410" t="s">
        <v>15330</v>
      </c>
      <c r="DV153" s="410" t="s">
        <v>15331</v>
      </c>
      <c r="DW153" s="410" t="s">
        <v>15332</v>
      </c>
    </row>
    <row r="154" spans="53:127">
      <c r="BA154" s="402" t="s">
        <v>15976</v>
      </c>
      <c r="BS154" s="402" t="s">
        <v>17094</v>
      </c>
      <c r="BT154" s="402" t="s">
        <v>15996</v>
      </c>
      <c r="CF154" s="409" t="s">
        <v>8277</v>
      </c>
      <c r="CL154" s="409" t="s">
        <v>15333</v>
      </c>
      <c r="CM154" s="409" t="s">
        <v>15334</v>
      </c>
      <c r="DK154" s="409" t="s">
        <v>15335</v>
      </c>
      <c r="DL154" s="409" t="s">
        <v>15336</v>
      </c>
      <c r="DT154" s="409" t="s">
        <v>15337</v>
      </c>
      <c r="DU154" s="409" t="s">
        <v>15338</v>
      </c>
      <c r="DV154" s="409" t="s">
        <v>15339</v>
      </c>
      <c r="DW154" s="409" t="s">
        <v>15340</v>
      </c>
    </row>
    <row r="155" spans="53:127">
      <c r="BA155" s="402" t="s">
        <v>15977</v>
      </c>
      <c r="BS155" s="402" t="s">
        <v>17095</v>
      </c>
      <c r="BT155" s="402" t="s">
        <v>15997</v>
      </c>
      <c r="CF155" s="410" t="s">
        <v>8278</v>
      </c>
      <c r="CG155" s="410"/>
      <c r="CH155" s="410"/>
      <c r="CI155" s="410"/>
      <c r="CJ155" s="410"/>
      <c r="CK155" s="410"/>
      <c r="CL155" s="410" t="s">
        <v>15341</v>
      </c>
      <c r="CM155" s="410"/>
      <c r="CN155" s="410"/>
      <c r="CO155" s="410"/>
      <c r="CP155" s="410"/>
      <c r="CQ155" s="410"/>
      <c r="CR155" s="410"/>
      <c r="CS155" s="410"/>
      <c r="CT155" s="410"/>
      <c r="CU155" s="410"/>
      <c r="CV155" s="410"/>
      <c r="CW155" s="410"/>
      <c r="CX155" s="410"/>
      <c r="CY155" s="410"/>
      <c r="CZ155" s="410"/>
      <c r="DA155" s="410"/>
      <c r="DB155" s="410"/>
      <c r="DC155" s="410"/>
      <c r="DD155" s="410"/>
      <c r="DE155" s="410"/>
      <c r="DF155" s="410"/>
      <c r="DG155" s="410"/>
      <c r="DH155" s="410"/>
      <c r="DI155" s="410"/>
      <c r="DJ155" s="410"/>
      <c r="DK155" s="410" t="s">
        <v>15342</v>
      </c>
      <c r="DL155" s="410" t="s">
        <v>15343</v>
      </c>
      <c r="DM155" s="410"/>
      <c r="DN155" s="410"/>
      <c r="DO155" s="410"/>
      <c r="DP155" s="410"/>
      <c r="DQ155" s="410"/>
      <c r="DR155" s="410"/>
      <c r="DS155" s="410"/>
      <c r="DT155" s="410" t="s">
        <v>15344</v>
      </c>
      <c r="DU155" s="410" t="s">
        <v>15345</v>
      </c>
      <c r="DV155" s="410" t="s">
        <v>15346</v>
      </c>
      <c r="DW155" s="410" t="s">
        <v>15347</v>
      </c>
    </row>
    <row r="156" spans="53:127">
      <c r="BA156" s="402" t="s">
        <v>15978</v>
      </c>
      <c r="BS156" s="402" t="s">
        <v>17096</v>
      </c>
      <c r="BT156" s="402" t="s">
        <v>15998</v>
      </c>
      <c r="CF156" s="409" t="s">
        <v>8279</v>
      </c>
      <c r="CL156" s="409" t="s">
        <v>15348</v>
      </c>
      <c r="DK156" s="409" t="s">
        <v>15349</v>
      </c>
      <c r="DL156" s="409" t="s">
        <v>15350</v>
      </c>
      <c r="DT156" s="409" t="s">
        <v>15351</v>
      </c>
      <c r="DU156" s="409" t="s">
        <v>15352</v>
      </c>
      <c r="DV156" s="409" t="s">
        <v>15353</v>
      </c>
      <c r="DW156" s="409" t="s">
        <v>15354</v>
      </c>
    </row>
    <row r="157" spans="53:127">
      <c r="BA157" s="402" t="s">
        <v>15979</v>
      </c>
      <c r="BS157" s="402" t="s">
        <v>17097</v>
      </c>
      <c r="BT157" s="402" t="s">
        <v>15999</v>
      </c>
      <c r="CF157" s="410" t="s">
        <v>8280</v>
      </c>
      <c r="CG157" s="410"/>
      <c r="CH157" s="410"/>
      <c r="CI157" s="410"/>
      <c r="CJ157" s="410"/>
      <c r="CK157" s="410"/>
      <c r="CL157" s="410" t="s">
        <v>15355</v>
      </c>
      <c r="CM157" s="410"/>
      <c r="CN157" s="410"/>
      <c r="CO157" s="410"/>
      <c r="CP157" s="410"/>
      <c r="CQ157" s="410"/>
      <c r="CR157" s="410"/>
      <c r="CS157" s="410"/>
      <c r="CT157" s="410"/>
      <c r="CU157" s="410"/>
      <c r="CV157" s="410"/>
      <c r="CW157" s="410"/>
      <c r="CX157" s="410"/>
      <c r="CY157" s="410"/>
      <c r="CZ157" s="410"/>
      <c r="DA157" s="410"/>
      <c r="DB157" s="410"/>
      <c r="DC157" s="410"/>
      <c r="DD157" s="410"/>
      <c r="DE157" s="410"/>
      <c r="DF157" s="410"/>
      <c r="DG157" s="410"/>
      <c r="DH157" s="410"/>
      <c r="DI157" s="410"/>
      <c r="DJ157" s="410"/>
      <c r="DK157" s="410" t="s">
        <v>15356</v>
      </c>
      <c r="DL157" s="410" t="s">
        <v>15357</v>
      </c>
      <c r="DM157" s="410"/>
      <c r="DN157" s="410"/>
      <c r="DO157" s="410"/>
      <c r="DP157" s="410"/>
      <c r="DQ157" s="410"/>
      <c r="DR157" s="410"/>
      <c r="DS157" s="410"/>
      <c r="DT157" s="410" t="s">
        <v>15358</v>
      </c>
      <c r="DU157" s="410" t="s">
        <v>15359</v>
      </c>
      <c r="DV157" s="410"/>
      <c r="DW157" s="410" t="s">
        <v>15360</v>
      </c>
    </row>
    <row r="158" spans="53:127">
      <c r="BA158" s="402" t="s">
        <v>15980</v>
      </c>
      <c r="BS158" s="402" t="s">
        <v>15962</v>
      </c>
      <c r="BT158" s="402" t="s">
        <v>16000</v>
      </c>
      <c r="CF158" s="409" t="s">
        <v>8281</v>
      </c>
      <c r="CL158" s="409" t="s">
        <v>15361</v>
      </c>
      <c r="DK158" s="409" t="s">
        <v>15362</v>
      </c>
      <c r="DL158" s="409" t="s">
        <v>15363</v>
      </c>
      <c r="DT158" s="409" t="s">
        <v>15364</v>
      </c>
      <c r="DU158" s="409" t="s">
        <v>15365</v>
      </c>
      <c r="DW158" s="409" t="s">
        <v>15366</v>
      </c>
    </row>
    <row r="159" spans="53:127">
      <c r="BA159" s="402" t="s">
        <v>15981</v>
      </c>
      <c r="BS159" s="402" t="s">
        <v>17099</v>
      </c>
      <c r="BT159" s="402" t="s">
        <v>16001</v>
      </c>
      <c r="CF159" s="410" t="s">
        <v>8282</v>
      </c>
      <c r="CG159" s="410"/>
      <c r="CH159" s="410"/>
      <c r="CI159" s="410"/>
      <c r="CJ159" s="410"/>
      <c r="CK159" s="410"/>
      <c r="CL159" s="410" t="s">
        <v>15367</v>
      </c>
      <c r="CM159" s="410"/>
      <c r="CN159" s="410"/>
      <c r="CO159" s="410"/>
      <c r="CP159" s="410"/>
      <c r="CQ159" s="410"/>
      <c r="CR159" s="410"/>
      <c r="CS159" s="410"/>
      <c r="CT159" s="410"/>
      <c r="CU159" s="410"/>
      <c r="CV159" s="410"/>
      <c r="CW159" s="410"/>
      <c r="CX159" s="410"/>
      <c r="CY159" s="410"/>
      <c r="CZ159" s="410"/>
      <c r="DA159" s="410"/>
      <c r="DB159" s="410"/>
      <c r="DC159" s="410"/>
      <c r="DD159" s="410"/>
      <c r="DE159" s="410"/>
      <c r="DF159" s="410"/>
      <c r="DG159" s="410"/>
      <c r="DH159" s="410"/>
      <c r="DI159" s="410"/>
      <c r="DJ159" s="410"/>
      <c r="DK159" s="410" t="s">
        <v>15368</v>
      </c>
      <c r="DL159" s="410" t="s">
        <v>15369</v>
      </c>
      <c r="DM159" s="410"/>
      <c r="DN159" s="410"/>
      <c r="DO159" s="410"/>
      <c r="DP159" s="410"/>
      <c r="DQ159" s="410"/>
      <c r="DR159" s="410"/>
      <c r="DS159" s="410"/>
      <c r="DT159" s="410" t="s">
        <v>15370</v>
      </c>
      <c r="DU159" s="410" t="s">
        <v>15371</v>
      </c>
      <c r="DV159" s="410"/>
      <c r="DW159" s="410" t="s">
        <v>15372</v>
      </c>
    </row>
    <row r="160" spans="53:127">
      <c r="BA160" s="402" t="s">
        <v>15982</v>
      </c>
      <c r="BS160" s="402" t="s">
        <v>15963</v>
      </c>
      <c r="BT160" s="402" t="s">
        <v>16002</v>
      </c>
      <c r="CF160" s="409" t="s">
        <v>8283</v>
      </c>
      <c r="CL160" s="409" t="s">
        <v>15373</v>
      </c>
      <c r="DK160" s="409" t="s">
        <v>15374</v>
      </c>
      <c r="DL160" s="409" t="s">
        <v>15375</v>
      </c>
      <c r="DT160" s="409" t="s">
        <v>15376</v>
      </c>
      <c r="DU160" s="409" t="s">
        <v>15377</v>
      </c>
      <c r="DW160" s="409" t="s">
        <v>15378</v>
      </c>
    </row>
    <row r="161" spans="53:127">
      <c r="BA161" s="402" t="s">
        <v>15983</v>
      </c>
      <c r="BS161" s="402" t="s">
        <v>17100</v>
      </c>
      <c r="BT161" s="402" t="s">
        <v>16003</v>
      </c>
      <c r="CF161" s="410" t="s">
        <v>8284</v>
      </c>
      <c r="CG161" s="410"/>
      <c r="CH161" s="410"/>
      <c r="CI161" s="410"/>
      <c r="CJ161" s="410"/>
      <c r="CK161" s="410"/>
      <c r="CL161" s="410" t="s">
        <v>15379</v>
      </c>
      <c r="CM161" s="410"/>
      <c r="CN161" s="410"/>
      <c r="CO161" s="410"/>
      <c r="CP161" s="410"/>
      <c r="CQ161" s="410"/>
      <c r="CR161" s="410"/>
      <c r="CS161" s="410"/>
      <c r="CT161" s="410"/>
      <c r="CU161" s="410"/>
      <c r="CV161" s="410"/>
      <c r="CW161" s="410"/>
      <c r="CX161" s="410"/>
      <c r="CY161" s="410"/>
      <c r="CZ161" s="410"/>
      <c r="DA161" s="410"/>
      <c r="DB161" s="410"/>
      <c r="DC161" s="410"/>
      <c r="DD161" s="410"/>
      <c r="DE161" s="410"/>
      <c r="DF161" s="410"/>
      <c r="DG161" s="410"/>
      <c r="DH161" s="410"/>
      <c r="DI161" s="410"/>
      <c r="DJ161" s="410"/>
      <c r="DK161" s="410" t="s">
        <v>15380</v>
      </c>
      <c r="DL161" s="410" t="s">
        <v>15381</v>
      </c>
      <c r="DM161" s="410"/>
      <c r="DN161" s="410"/>
      <c r="DO161" s="410"/>
      <c r="DP161" s="410"/>
      <c r="DQ161" s="410"/>
      <c r="DR161" s="410"/>
      <c r="DS161" s="410"/>
      <c r="DT161" s="410" t="s">
        <v>15382</v>
      </c>
      <c r="DU161" s="410" t="s">
        <v>15383</v>
      </c>
      <c r="DV161" s="410"/>
      <c r="DW161" s="410" t="s">
        <v>15384</v>
      </c>
    </row>
    <row r="162" spans="53:127">
      <c r="BA162" s="402" t="s">
        <v>15984</v>
      </c>
      <c r="BS162" s="402" t="s">
        <v>17101</v>
      </c>
      <c r="BT162" s="402" t="s">
        <v>16004</v>
      </c>
      <c r="CF162" s="409" t="s">
        <v>8285</v>
      </c>
      <c r="CL162" s="409" t="s">
        <v>15385</v>
      </c>
      <c r="DK162" s="409" t="s">
        <v>15386</v>
      </c>
      <c r="DL162" s="409" t="s">
        <v>15387</v>
      </c>
      <c r="DT162" s="409" t="s">
        <v>15388</v>
      </c>
      <c r="DU162" s="409" t="s">
        <v>15389</v>
      </c>
      <c r="DW162" s="409" t="s">
        <v>15390</v>
      </c>
    </row>
    <row r="163" spans="53:127">
      <c r="BA163" s="402" t="s">
        <v>15985</v>
      </c>
      <c r="BS163" s="402" t="s">
        <v>17102</v>
      </c>
      <c r="BT163" s="402" t="s">
        <v>16005</v>
      </c>
      <c r="CF163" s="410" t="s">
        <v>8287</v>
      </c>
      <c r="CG163" s="410"/>
      <c r="CH163" s="410"/>
      <c r="CI163" s="410"/>
      <c r="CJ163" s="410"/>
      <c r="CK163" s="410"/>
      <c r="CL163" s="410" t="s">
        <v>15391</v>
      </c>
      <c r="CM163" s="410"/>
      <c r="CN163" s="410"/>
      <c r="CO163" s="410"/>
      <c r="CP163" s="410"/>
      <c r="CQ163" s="410"/>
      <c r="CR163" s="410"/>
      <c r="CS163" s="410"/>
      <c r="CT163" s="410"/>
      <c r="CU163" s="410"/>
      <c r="CV163" s="410"/>
      <c r="CW163" s="410"/>
      <c r="CX163" s="410"/>
      <c r="CY163" s="410"/>
      <c r="CZ163" s="410"/>
      <c r="DA163" s="410"/>
      <c r="DB163" s="410"/>
      <c r="DC163" s="410"/>
      <c r="DD163" s="410"/>
      <c r="DE163" s="410"/>
      <c r="DF163" s="410"/>
      <c r="DG163" s="410"/>
      <c r="DH163" s="410"/>
      <c r="DI163" s="410"/>
      <c r="DJ163" s="410"/>
      <c r="DK163" s="410" t="s">
        <v>15392</v>
      </c>
      <c r="DL163" s="410" t="s">
        <v>15393</v>
      </c>
      <c r="DM163" s="410"/>
      <c r="DN163" s="410"/>
      <c r="DO163" s="410"/>
      <c r="DP163" s="410"/>
      <c r="DQ163" s="410"/>
      <c r="DR163" s="410"/>
      <c r="DS163" s="410"/>
      <c r="DT163" s="410" t="s">
        <v>15394</v>
      </c>
      <c r="DU163" s="410" t="s">
        <v>15395</v>
      </c>
      <c r="DV163" s="410"/>
      <c r="DW163" s="410" t="s">
        <v>15396</v>
      </c>
    </row>
    <row r="164" spans="53:127">
      <c r="BA164" s="402" t="s">
        <v>15986</v>
      </c>
      <c r="BS164" s="402" t="s">
        <v>15964</v>
      </c>
      <c r="BT164" s="402" t="s">
        <v>17110</v>
      </c>
      <c r="CF164" s="409" t="s">
        <v>8288</v>
      </c>
      <c r="CL164" s="409" t="s">
        <v>15397</v>
      </c>
      <c r="DK164" s="409" t="s">
        <v>15398</v>
      </c>
      <c r="DL164" s="409" t="s">
        <v>15399</v>
      </c>
      <c r="DT164" s="409" t="s">
        <v>15400</v>
      </c>
      <c r="DU164" s="409" t="s">
        <v>15401</v>
      </c>
      <c r="DW164" s="409" t="s">
        <v>15402</v>
      </c>
    </row>
    <row r="165" spans="53:127">
      <c r="BA165" s="402" t="s">
        <v>15987</v>
      </c>
      <c r="BS165" s="402" t="s">
        <v>17103</v>
      </c>
      <c r="BT165" s="402" t="s">
        <v>16006</v>
      </c>
      <c r="CF165" s="410" t="s">
        <v>8289</v>
      </c>
      <c r="CG165" s="410"/>
      <c r="CH165" s="410"/>
      <c r="CI165" s="410"/>
      <c r="CJ165" s="410"/>
      <c r="CK165" s="410"/>
      <c r="CL165" s="410" t="s">
        <v>15403</v>
      </c>
      <c r="CM165" s="410"/>
      <c r="CN165" s="410"/>
      <c r="CO165" s="410"/>
      <c r="CP165" s="410"/>
      <c r="CQ165" s="410"/>
      <c r="CR165" s="410"/>
      <c r="CS165" s="410"/>
      <c r="CT165" s="410"/>
      <c r="CU165" s="410"/>
      <c r="CV165" s="410"/>
      <c r="CW165" s="410"/>
      <c r="CX165" s="410"/>
      <c r="CY165" s="410"/>
      <c r="CZ165" s="410"/>
      <c r="DA165" s="410"/>
      <c r="DB165" s="410"/>
      <c r="DC165" s="410"/>
      <c r="DD165" s="410"/>
      <c r="DE165" s="410"/>
      <c r="DF165" s="410"/>
      <c r="DG165" s="410"/>
      <c r="DH165" s="410"/>
      <c r="DI165" s="410"/>
      <c r="DJ165" s="410"/>
      <c r="DK165" s="410" t="s">
        <v>15404</v>
      </c>
      <c r="DL165" s="410" t="s">
        <v>15405</v>
      </c>
      <c r="DM165" s="410"/>
      <c r="DN165" s="410"/>
      <c r="DO165" s="410"/>
      <c r="DP165" s="410"/>
      <c r="DQ165" s="410"/>
      <c r="DR165" s="410"/>
      <c r="DS165" s="410"/>
      <c r="DT165" s="410" t="s">
        <v>15406</v>
      </c>
      <c r="DU165" s="410" t="s">
        <v>15407</v>
      </c>
      <c r="DV165" s="410"/>
      <c r="DW165" s="410" t="s">
        <v>15408</v>
      </c>
    </row>
    <row r="166" spans="53:127">
      <c r="BA166" s="402" t="s">
        <v>15988</v>
      </c>
      <c r="BS166" s="402" t="s">
        <v>15965</v>
      </c>
      <c r="BT166" s="402" t="s">
        <v>16007</v>
      </c>
      <c r="CF166" s="409" t="s">
        <v>8290</v>
      </c>
      <c r="CL166" s="409" t="s">
        <v>15409</v>
      </c>
      <c r="DK166" s="409" t="s">
        <v>15410</v>
      </c>
      <c r="DL166" s="409" t="s">
        <v>15411</v>
      </c>
      <c r="DT166" s="409" t="s">
        <v>15412</v>
      </c>
      <c r="DU166" s="409" t="s">
        <v>15413</v>
      </c>
      <c r="DW166" s="409" t="s">
        <v>15414</v>
      </c>
    </row>
    <row r="167" spans="53:127">
      <c r="BA167" s="402" t="s">
        <v>15989</v>
      </c>
      <c r="BS167" s="402" t="s">
        <v>15966</v>
      </c>
      <c r="BT167" s="402" t="s">
        <v>16008</v>
      </c>
      <c r="CF167" s="410" t="s">
        <v>8291</v>
      </c>
      <c r="CG167" s="410"/>
      <c r="CH167" s="410"/>
      <c r="CI167" s="410"/>
      <c r="CJ167" s="410"/>
      <c r="CK167" s="410"/>
      <c r="CL167" s="410" t="s">
        <v>15415</v>
      </c>
      <c r="CM167" s="410"/>
      <c r="CN167" s="410"/>
      <c r="CO167" s="410"/>
      <c r="CP167" s="410"/>
      <c r="CQ167" s="410"/>
      <c r="CR167" s="410"/>
      <c r="CS167" s="410"/>
      <c r="CT167" s="410"/>
      <c r="CU167" s="410"/>
      <c r="CV167" s="410"/>
      <c r="CW167" s="410"/>
      <c r="CX167" s="410"/>
      <c r="CY167" s="410"/>
      <c r="CZ167" s="410"/>
      <c r="DA167" s="410"/>
      <c r="DB167" s="410"/>
      <c r="DC167" s="410"/>
      <c r="DD167" s="410"/>
      <c r="DE167" s="410"/>
      <c r="DF167" s="410"/>
      <c r="DG167" s="410"/>
      <c r="DH167" s="410"/>
      <c r="DI167" s="410"/>
      <c r="DJ167" s="410"/>
      <c r="DK167" s="410" t="s">
        <v>15416</v>
      </c>
      <c r="DL167" s="410" t="s">
        <v>15417</v>
      </c>
      <c r="DM167" s="410"/>
      <c r="DN167" s="410"/>
      <c r="DO167" s="410"/>
      <c r="DP167" s="410"/>
      <c r="DQ167" s="410"/>
      <c r="DR167" s="410"/>
      <c r="DS167" s="410"/>
      <c r="DT167" s="410" t="s">
        <v>15418</v>
      </c>
      <c r="DU167" s="410" t="s">
        <v>15419</v>
      </c>
      <c r="DV167" s="410"/>
      <c r="DW167" s="410" t="s">
        <v>15420</v>
      </c>
    </row>
    <row r="168" spans="53:127">
      <c r="BA168" s="402" t="s">
        <v>17104</v>
      </c>
      <c r="BS168" s="402" t="s">
        <v>15967</v>
      </c>
      <c r="BT168" s="402" t="s">
        <v>15833</v>
      </c>
      <c r="CF168" s="409" t="s">
        <v>8292</v>
      </c>
      <c r="CL168" s="409" t="s">
        <v>15421</v>
      </c>
      <c r="DK168" s="409" t="s">
        <v>15422</v>
      </c>
      <c r="DL168" s="409" t="s">
        <v>15423</v>
      </c>
      <c r="DT168" s="409" t="s">
        <v>15424</v>
      </c>
      <c r="DU168" s="409" t="s">
        <v>15425</v>
      </c>
      <c r="DW168" s="409" t="s">
        <v>15426</v>
      </c>
    </row>
    <row r="169" spans="53:127">
      <c r="BA169" s="402" t="s">
        <v>17105</v>
      </c>
      <c r="BS169" s="402" t="s">
        <v>15968</v>
      </c>
      <c r="BT169" s="402" t="s">
        <v>15834</v>
      </c>
      <c r="CF169" s="410" t="s">
        <v>8294</v>
      </c>
      <c r="CG169" s="410"/>
      <c r="CH169" s="410"/>
      <c r="CI169" s="410"/>
      <c r="CJ169" s="410"/>
      <c r="CK169" s="410"/>
      <c r="CL169" s="410" t="s">
        <v>15427</v>
      </c>
      <c r="CM169" s="410"/>
      <c r="CN169" s="410"/>
      <c r="CO169" s="410"/>
      <c r="CP169" s="410"/>
      <c r="CQ169" s="410"/>
      <c r="CR169" s="410"/>
      <c r="CS169" s="410"/>
      <c r="CT169" s="410"/>
      <c r="CU169" s="410"/>
      <c r="CV169" s="410"/>
      <c r="CW169" s="410"/>
      <c r="CX169" s="410"/>
      <c r="CY169" s="410"/>
      <c r="CZ169" s="410"/>
      <c r="DA169" s="410"/>
      <c r="DB169" s="410"/>
      <c r="DC169" s="410"/>
      <c r="DD169" s="410"/>
      <c r="DE169" s="410"/>
      <c r="DF169" s="410"/>
      <c r="DG169" s="410"/>
      <c r="DH169" s="410"/>
      <c r="DI169" s="410"/>
      <c r="DJ169" s="410"/>
      <c r="DK169" s="410" t="s">
        <v>15428</v>
      </c>
      <c r="DL169" s="410" t="s">
        <v>15429</v>
      </c>
      <c r="DM169" s="410"/>
      <c r="DN169" s="410"/>
      <c r="DO169" s="410"/>
      <c r="DP169" s="410"/>
      <c r="DQ169" s="410"/>
      <c r="DR169" s="410"/>
      <c r="DS169" s="410"/>
      <c r="DT169" s="410" t="s">
        <v>15430</v>
      </c>
      <c r="DU169" s="410" t="s">
        <v>15431</v>
      </c>
      <c r="DV169" s="410"/>
      <c r="DW169" s="410" t="s">
        <v>15432</v>
      </c>
    </row>
    <row r="170" spans="53:127">
      <c r="BA170" s="402" t="s">
        <v>17106</v>
      </c>
      <c r="BS170" s="402" t="s">
        <v>15969</v>
      </c>
      <c r="BT170" s="402" t="s">
        <v>15835</v>
      </c>
      <c r="CF170" s="409" t="s">
        <v>8295</v>
      </c>
      <c r="CL170" s="409" t="s">
        <v>15433</v>
      </c>
      <c r="DK170" s="409" t="s">
        <v>15434</v>
      </c>
      <c r="DL170" s="409" t="s">
        <v>15435</v>
      </c>
      <c r="DT170" s="409" t="s">
        <v>15436</v>
      </c>
      <c r="DU170" s="409" t="s">
        <v>15437</v>
      </c>
      <c r="DW170" s="409" t="s">
        <v>15438</v>
      </c>
    </row>
    <row r="171" spans="53:127">
      <c r="BA171" s="402" t="s">
        <v>17107</v>
      </c>
      <c r="BS171" s="402" t="s">
        <v>15970</v>
      </c>
      <c r="BT171" s="402" t="s">
        <v>15836</v>
      </c>
      <c r="CF171" s="410" t="s">
        <v>8297</v>
      </c>
      <c r="CG171" s="410"/>
      <c r="CH171" s="410"/>
      <c r="CI171" s="410"/>
      <c r="CJ171" s="410"/>
      <c r="CK171" s="410"/>
      <c r="CL171" s="410" t="s">
        <v>15439</v>
      </c>
      <c r="CM171" s="410"/>
      <c r="CN171" s="410"/>
      <c r="CO171" s="410"/>
      <c r="CP171" s="410"/>
      <c r="CQ171" s="410"/>
      <c r="CR171" s="410"/>
      <c r="CS171" s="410"/>
      <c r="CT171" s="410"/>
      <c r="CU171" s="410"/>
      <c r="CV171" s="410"/>
      <c r="CW171" s="410"/>
      <c r="CX171" s="410"/>
      <c r="CY171" s="410"/>
      <c r="CZ171" s="410"/>
      <c r="DA171" s="410"/>
      <c r="DB171" s="410"/>
      <c r="DC171" s="410"/>
      <c r="DD171" s="410"/>
      <c r="DE171" s="410"/>
      <c r="DF171" s="410"/>
      <c r="DG171" s="410"/>
      <c r="DH171" s="410"/>
      <c r="DI171" s="410"/>
      <c r="DJ171" s="410"/>
      <c r="DK171" s="410" t="s">
        <v>15440</v>
      </c>
      <c r="DL171" s="410" t="s">
        <v>15441</v>
      </c>
      <c r="DM171" s="410"/>
      <c r="DN171" s="410"/>
      <c r="DO171" s="410"/>
      <c r="DP171" s="410"/>
      <c r="DQ171" s="410"/>
      <c r="DR171" s="410"/>
      <c r="DS171" s="410"/>
      <c r="DT171" s="410" t="s">
        <v>15442</v>
      </c>
      <c r="DU171" s="410" t="s">
        <v>15443</v>
      </c>
      <c r="DV171" s="410"/>
      <c r="DW171" s="410" t="s">
        <v>15444</v>
      </c>
    </row>
    <row r="172" spans="53:127">
      <c r="BA172" s="402" t="s">
        <v>17108</v>
      </c>
      <c r="BS172" s="402" t="s">
        <v>15971</v>
      </c>
      <c r="BT172" s="402" t="s">
        <v>15837</v>
      </c>
      <c r="CF172" s="409" t="s">
        <v>8298</v>
      </c>
      <c r="CL172" s="409" t="s">
        <v>15445</v>
      </c>
      <c r="DK172" s="409" t="s">
        <v>15446</v>
      </c>
      <c r="DL172" s="409" t="s">
        <v>15447</v>
      </c>
      <c r="DT172" s="409" t="s">
        <v>15448</v>
      </c>
      <c r="DU172" s="409" t="s">
        <v>13971</v>
      </c>
      <c r="DW172" s="409" t="s">
        <v>15449</v>
      </c>
    </row>
    <row r="173" spans="53:127">
      <c r="BA173" s="402" t="s">
        <v>17109</v>
      </c>
      <c r="BS173" s="402" t="s">
        <v>15972</v>
      </c>
      <c r="BT173" s="402" t="s">
        <v>15838</v>
      </c>
      <c r="CF173" s="410" t="s">
        <v>8299</v>
      </c>
      <c r="CG173" s="410"/>
      <c r="CH173" s="410"/>
      <c r="CI173" s="410"/>
      <c r="CJ173" s="410"/>
      <c r="CK173" s="410"/>
      <c r="CL173" s="410" t="s">
        <v>15450</v>
      </c>
      <c r="CM173" s="410"/>
      <c r="CN173" s="410"/>
      <c r="CO173" s="410"/>
      <c r="CP173" s="410"/>
      <c r="CQ173" s="410"/>
      <c r="CR173" s="410"/>
      <c r="CS173" s="410"/>
      <c r="CT173" s="410"/>
      <c r="CU173" s="410"/>
      <c r="CV173" s="410"/>
      <c r="CW173" s="410"/>
      <c r="CX173" s="410"/>
      <c r="CY173" s="410"/>
      <c r="CZ173" s="410"/>
      <c r="DA173" s="410"/>
      <c r="DB173" s="410"/>
      <c r="DC173" s="410"/>
      <c r="DD173" s="410"/>
      <c r="DE173" s="410"/>
      <c r="DF173" s="410"/>
      <c r="DG173" s="410"/>
      <c r="DH173" s="410"/>
      <c r="DI173" s="410"/>
      <c r="DJ173" s="410"/>
      <c r="DK173" s="410" t="s">
        <v>15451</v>
      </c>
      <c r="DL173" s="410" t="s">
        <v>15452</v>
      </c>
      <c r="DM173" s="410"/>
      <c r="DN173" s="410"/>
      <c r="DO173" s="410"/>
      <c r="DP173" s="410"/>
      <c r="DQ173" s="410"/>
      <c r="DR173" s="410"/>
      <c r="DS173" s="410"/>
      <c r="DT173" s="410" t="s">
        <v>15453</v>
      </c>
      <c r="DU173" s="410" t="s">
        <v>14001</v>
      </c>
      <c r="DV173" s="410"/>
      <c r="DW173" s="410" t="s">
        <v>15454</v>
      </c>
    </row>
    <row r="174" spans="53:127">
      <c r="BA174" s="402" t="s">
        <v>15990</v>
      </c>
      <c r="BS174" s="402" t="s">
        <v>15973</v>
      </c>
      <c r="BT174" s="402" t="s">
        <v>15839</v>
      </c>
      <c r="CF174" s="409" t="s">
        <v>8301</v>
      </c>
      <c r="CL174" s="409" t="s">
        <v>15455</v>
      </c>
      <c r="DK174" s="409" t="s">
        <v>15456</v>
      </c>
      <c r="DL174" s="409" t="s">
        <v>15457</v>
      </c>
      <c r="DT174" s="409" t="s">
        <v>15458</v>
      </c>
      <c r="DU174" s="409" t="s">
        <v>14030</v>
      </c>
      <c r="DW174" s="409" t="s">
        <v>15459</v>
      </c>
    </row>
    <row r="175" spans="53:127">
      <c r="BA175" s="402" t="s">
        <v>15991</v>
      </c>
      <c r="BS175" s="402" t="s">
        <v>15974</v>
      </c>
      <c r="BT175" s="402" t="s">
        <v>15840</v>
      </c>
      <c r="CF175" s="410" t="s">
        <v>8302</v>
      </c>
      <c r="CG175" s="410"/>
      <c r="CH175" s="410"/>
      <c r="CI175" s="410"/>
      <c r="CJ175" s="410"/>
      <c r="CK175" s="410"/>
      <c r="CL175" s="410" t="s">
        <v>15460</v>
      </c>
      <c r="CM175" s="410"/>
      <c r="CN175" s="410"/>
      <c r="CO175" s="410"/>
      <c r="CP175" s="410"/>
      <c r="CQ175" s="410"/>
      <c r="CR175" s="410"/>
      <c r="CS175" s="410"/>
      <c r="CT175" s="410"/>
      <c r="CU175" s="410"/>
      <c r="CV175" s="410"/>
      <c r="CW175" s="410"/>
      <c r="CX175" s="410"/>
      <c r="CY175" s="410"/>
      <c r="CZ175" s="410"/>
      <c r="DA175" s="410"/>
      <c r="DB175" s="410"/>
      <c r="DC175" s="410"/>
      <c r="DD175" s="410"/>
      <c r="DE175" s="410"/>
      <c r="DF175" s="410"/>
      <c r="DG175" s="410"/>
      <c r="DH175" s="410"/>
      <c r="DI175" s="410"/>
      <c r="DJ175" s="410"/>
      <c r="DK175" s="410" t="s">
        <v>15461</v>
      </c>
      <c r="DL175" s="410" t="s">
        <v>15462</v>
      </c>
      <c r="DM175" s="410"/>
      <c r="DN175" s="410"/>
      <c r="DO175" s="410"/>
      <c r="DP175" s="410"/>
      <c r="DQ175" s="410"/>
      <c r="DR175" s="410"/>
      <c r="DS175" s="410"/>
      <c r="DT175" s="410" t="s">
        <v>15463</v>
      </c>
      <c r="DU175" s="410" t="s">
        <v>14059</v>
      </c>
      <c r="DV175" s="410"/>
      <c r="DW175" s="410" t="s">
        <v>15464</v>
      </c>
    </row>
    <row r="176" spans="53:127">
      <c r="BA176" s="402" t="s">
        <v>15992</v>
      </c>
      <c r="BS176" s="402" t="s">
        <v>15975</v>
      </c>
      <c r="BT176" s="402" t="s">
        <v>15841</v>
      </c>
      <c r="CF176" s="409" t="s">
        <v>8303</v>
      </c>
      <c r="CL176" s="409" t="s">
        <v>15465</v>
      </c>
      <c r="DK176" s="409" t="s">
        <v>15466</v>
      </c>
      <c r="DL176" s="409" t="s">
        <v>15467</v>
      </c>
      <c r="DT176" s="409" t="s">
        <v>15468</v>
      </c>
      <c r="DU176" s="409" t="s">
        <v>14088</v>
      </c>
      <c r="DW176" s="409" t="s">
        <v>15469</v>
      </c>
    </row>
    <row r="177" spans="53:127">
      <c r="BA177" s="402" t="s">
        <v>15993</v>
      </c>
      <c r="BS177" s="402" t="s">
        <v>15976</v>
      </c>
      <c r="BT177" s="402" t="s">
        <v>15842</v>
      </c>
      <c r="CF177" s="410" t="s">
        <v>8305</v>
      </c>
      <c r="CG177" s="410"/>
      <c r="CH177" s="410"/>
      <c r="CI177" s="410"/>
      <c r="CJ177" s="410"/>
      <c r="CK177" s="410"/>
      <c r="CL177" s="410" t="s">
        <v>15470</v>
      </c>
      <c r="CM177" s="410"/>
      <c r="CN177" s="410"/>
      <c r="CO177" s="410"/>
      <c r="CP177" s="410"/>
      <c r="CQ177" s="410"/>
      <c r="CR177" s="410"/>
      <c r="CS177" s="410"/>
      <c r="CT177" s="410"/>
      <c r="CU177" s="410"/>
      <c r="CV177" s="410"/>
      <c r="CW177" s="410"/>
      <c r="CX177" s="410"/>
      <c r="CY177" s="410"/>
      <c r="CZ177" s="410"/>
      <c r="DA177" s="410"/>
      <c r="DB177" s="410"/>
      <c r="DC177" s="410"/>
      <c r="DD177" s="410"/>
      <c r="DE177" s="410"/>
      <c r="DF177" s="410"/>
      <c r="DG177" s="410"/>
      <c r="DH177" s="410"/>
      <c r="DI177" s="410"/>
      <c r="DJ177" s="410"/>
      <c r="DK177" s="410" t="s">
        <v>15471</v>
      </c>
      <c r="DL177" s="410" t="s">
        <v>15472</v>
      </c>
      <c r="DM177" s="410"/>
      <c r="DN177" s="410"/>
      <c r="DO177" s="410"/>
      <c r="DP177" s="410"/>
      <c r="DQ177" s="410"/>
      <c r="DR177" s="410"/>
      <c r="DS177" s="410"/>
      <c r="DT177" s="410" t="s">
        <v>15473</v>
      </c>
      <c r="DU177" s="410" t="s">
        <v>15474</v>
      </c>
      <c r="DV177" s="410"/>
      <c r="DW177" s="410" t="s">
        <v>15475</v>
      </c>
    </row>
    <row r="178" spans="53:127">
      <c r="BA178" s="402" t="s">
        <v>15994</v>
      </c>
      <c r="BS178" s="402" t="s">
        <v>15977</v>
      </c>
      <c r="BT178" s="402" t="s">
        <v>15843</v>
      </c>
      <c r="CF178" s="409" t="s">
        <v>8306</v>
      </c>
      <c r="CL178" s="409" t="s">
        <v>15476</v>
      </c>
      <c r="DK178" s="409" t="s">
        <v>15477</v>
      </c>
      <c r="DL178" s="409" t="s">
        <v>15478</v>
      </c>
      <c r="DT178" s="409" t="s">
        <v>15479</v>
      </c>
      <c r="DU178" s="409" t="s">
        <v>15480</v>
      </c>
      <c r="DW178" s="409" t="s">
        <v>15481</v>
      </c>
    </row>
    <row r="179" spans="53:127">
      <c r="BA179" s="402" t="s">
        <v>15995</v>
      </c>
      <c r="BS179" s="402" t="s">
        <v>15978</v>
      </c>
      <c r="BT179" s="402" t="s">
        <v>15844</v>
      </c>
      <c r="CF179" s="410" t="s">
        <v>8307</v>
      </c>
      <c r="CG179" s="410"/>
      <c r="CH179" s="410"/>
      <c r="CI179" s="410"/>
      <c r="CJ179" s="410"/>
      <c r="CK179" s="410"/>
      <c r="CL179" s="410" t="s">
        <v>15482</v>
      </c>
      <c r="CM179" s="410"/>
      <c r="CN179" s="410"/>
      <c r="CO179" s="410"/>
      <c r="CP179" s="410"/>
      <c r="CQ179" s="410"/>
      <c r="CR179" s="410"/>
      <c r="CS179" s="410"/>
      <c r="CT179" s="410"/>
      <c r="CU179" s="410"/>
      <c r="CV179" s="410"/>
      <c r="CW179" s="410"/>
      <c r="CX179" s="410"/>
      <c r="CY179" s="410"/>
      <c r="CZ179" s="410"/>
      <c r="DA179" s="410"/>
      <c r="DB179" s="410"/>
      <c r="DC179" s="410"/>
      <c r="DD179" s="410"/>
      <c r="DE179" s="410"/>
      <c r="DF179" s="410"/>
      <c r="DG179" s="410"/>
      <c r="DH179" s="410"/>
      <c r="DI179" s="410"/>
      <c r="DJ179" s="410"/>
      <c r="DK179" s="410" t="s">
        <v>15483</v>
      </c>
      <c r="DL179" s="410" t="s">
        <v>15484</v>
      </c>
      <c r="DM179" s="410"/>
      <c r="DN179" s="410"/>
      <c r="DO179" s="410"/>
      <c r="DP179" s="410"/>
      <c r="DQ179" s="410"/>
      <c r="DR179" s="410"/>
      <c r="DS179" s="410"/>
      <c r="DT179" s="410" t="s">
        <v>15485</v>
      </c>
      <c r="DU179" s="410" t="s">
        <v>15486</v>
      </c>
      <c r="DV179" s="410"/>
      <c r="DW179" s="410" t="s">
        <v>15487</v>
      </c>
    </row>
    <row r="180" spans="53:127">
      <c r="BA180" s="402" t="s">
        <v>15996</v>
      </c>
      <c r="BS180" s="402" t="s">
        <v>15979</v>
      </c>
      <c r="BT180" s="402" t="s">
        <v>15845</v>
      </c>
      <c r="CF180" s="409" t="s">
        <v>8308</v>
      </c>
      <c r="CL180" s="409" t="s">
        <v>15488</v>
      </c>
      <c r="DK180" s="409" t="s">
        <v>15489</v>
      </c>
      <c r="DL180" s="409" t="s">
        <v>15490</v>
      </c>
      <c r="DT180" s="409" t="s">
        <v>15491</v>
      </c>
      <c r="DU180" s="409" t="s">
        <v>15492</v>
      </c>
      <c r="DW180" s="409" t="s">
        <v>15493</v>
      </c>
    </row>
    <row r="181" spans="53:127">
      <c r="BA181" s="402" t="s">
        <v>15997</v>
      </c>
      <c r="BS181" s="402" t="s">
        <v>15980</v>
      </c>
      <c r="BT181" s="402" t="s">
        <v>15846</v>
      </c>
      <c r="CF181" s="410" t="s">
        <v>8309</v>
      </c>
      <c r="CG181" s="410"/>
      <c r="CH181" s="410"/>
      <c r="CI181" s="410"/>
      <c r="CJ181" s="410"/>
      <c r="CK181" s="410"/>
      <c r="CL181" s="410" t="s">
        <v>15494</v>
      </c>
      <c r="CM181" s="410"/>
      <c r="CN181" s="410"/>
      <c r="CO181" s="410"/>
      <c r="CP181" s="410"/>
      <c r="CQ181" s="410"/>
      <c r="CR181" s="410"/>
      <c r="CS181" s="410"/>
      <c r="CT181" s="410"/>
      <c r="CU181" s="410"/>
      <c r="CV181" s="410"/>
      <c r="CW181" s="410"/>
      <c r="CX181" s="410"/>
      <c r="CY181" s="410"/>
      <c r="CZ181" s="410"/>
      <c r="DA181" s="410"/>
      <c r="DB181" s="410"/>
      <c r="DC181" s="410"/>
      <c r="DD181" s="410"/>
      <c r="DE181" s="410"/>
      <c r="DF181" s="410"/>
      <c r="DG181" s="410"/>
      <c r="DH181" s="410"/>
      <c r="DI181" s="410"/>
      <c r="DJ181" s="410"/>
      <c r="DK181" s="410" t="s">
        <v>15495</v>
      </c>
      <c r="DL181" s="410" t="s">
        <v>15496</v>
      </c>
      <c r="DM181" s="410"/>
      <c r="DN181" s="410"/>
      <c r="DO181" s="410"/>
      <c r="DP181" s="410"/>
      <c r="DQ181" s="410"/>
      <c r="DR181" s="410"/>
      <c r="DS181" s="410"/>
      <c r="DT181" s="410" t="s">
        <v>15497</v>
      </c>
      <c r="DU181" s="410" t="s">
        <v>15498</v>
      </c>
      <c r="DV181" s="410"/>
      <c r="DW181" s="410" t="s">
        <v>15499</v>
      </c>
    </row>
    <row r="182" spans="53:127">
      <c r="BA182" s="402" t="s">
        <v>15998</v>
      </c>
      <c r="BS182" s="402" t="s">
        <v>15981</v>
      </c>
      <c r="BT182" s="402" t="s">
        <v>15847</v>
      </c>
      <c r="CF182" s="409" t="s">
        <v>8310</v>
      </c>
      <c r="CL182" s="409" t="s">
        <v>15500</v>
      </c>
      <c r="DK182" s="409" t="s">
        <v>15501</v>
      </c>
      <c r="DL182" s="409" t="s">
        <v>15502</v>
      </c>
      <c r="DT182" s="409" t="s">
        <v>15503</v>
      </c>
      <c r="DU182" s="409" t="s">
        <v>15504</v>
      </c>
      <c r="DW182" s="409" t="s">
        <v>15505</v>
      </c>
    </row>
    <row r="183" spans="53:127">
      <c r="BA183" s="402" t="s">
        <v>15999</v>
      </c>
      <c r="BS183" s="402" t="s">
        <v>15982</v>
      </c>
      <c r="BT183" s="402" t="s">
        <v>15848</v>
      </c>
      <c r="CF183" s="410" t="s">
        <v>8312</v>
      </c>
      <c r="CG183" s="410"/>
      <c r="CH183" s="410"/>
      <c r="CI183" s="410"/>
      <c r="CJ183" s="410"/>
      <c r="CK183" s="410"/>
      <c r="CL183" s="410" t="s">
        <v>15506</v>
      </c>
      <c r="CM183" s="410"/>
      <c r="CN183" s="410"/>
      <c r="CO183" s="410"/>
      <c r="CP183" s="410"/>
      <c r="CQ183" s="410"/>
      <c r="CR183" s="410"/>
      <c r="CS183" s="410"/>
      <c r="CT183" s="410"/>
      <c r="CU183" s="410"/>
      <c r="CV183" s="410"/>
      <c r="CW183" s="410"/>
      <c r="CX183" s="410"/>
      <c r="CY183" s="410"/>
      <c r="CZ183" s="410"/>
      <c r="DA183" s="410"/>
      <c r="DB183" s="410"/>
      <c r="DC183" s="410"/>
      <c r="DD183" s="410"/>
      <c r="DE183" s="410"/>
      <c r="DF183" s="410"/>
      <c r="DG183" s="410"/>
      <c r="DH183" s="410"/>
      <c r="DI183" s="410"/>
      <c r="DJ183" s="410"/>
      <c r="DK183" s="410" t="s">
        <v>15507</v>
      </c>
      <c r="DL183" s="410" t="s">
        <v>15508</v>
      </c>
      <c r="DM183" s="410"/>
      <c r="DN183" s="410"/>
      <c r="DO183" s="410"/>
      <c r="DP183" s="410"/>
      <c r="DQ183" s="410"/>
      <c r="DR183" s="410"/>
      <c r="DS183" s="410"/>
      <c r="DT183" s="410" t="s">
        <v>15509</v>
      </c>
      <c r="DU183" s="410" t="s">
        <v>15510</v>
      </c>
      <c r="DV183" s="410"/>
      <c r="DW183" s="410" t="s">
        <v>15511</v>
      </c>
    </row>
    <row r="184" spans="53:127">
      <c r="BA184" s="402" t="s">
        <v>16000</v>
      </c>
      <c r="BS184" s="402" t="s">
        <v>15983</v>
      </c>
      <c r="BT184" s="402" t="s">
        <v>15849</v>
      </c>
      <c r="CF184" s="409" t="s">
        <v>8314</v>
      </c>
      <c r="CL184" s="409" t="s">
        <v>15512</v>
      </c>
      <c r="DK184" s="409" t="s">
        <v>15513</v>
      </c>
      <c r="DL184" s="409" t="s">
        <v>15514</v>
      </c>
      <c r="DT184" s="409" t="s">
        <v>15515</v>
      </c>
      <c r="DU184" s="409" t="s">
        <v>15516</v>
      </c>
      <c r="DW184" s="409" t="s">
        <v>15517</v>
      </c>
    </row>
    <row r="185" spans="53:127">
      <c r="BA185" s="402" t="s">
        <v>16001</v>
      </c>
      <c r="BS185" s="402" t="s">
        <v>15984</v>
      </c>
      <c r="BT185" s="402" t="s">
        <v>15850</v>
      </c>
      <c r="CF185" s="410" t="s">
        <v>8315</v>
      </c>
      <c r="CG185" s="410"/>
      <c r="CH185" s="410"/>
      <c r="CI185" s="410"/>
      <c r="CJ185" s="410"/>
      <c r="CK185" s="410"/>
      <c r="CL185" s="410" t="s">
        <v>15518</v>
      </c>
      <c r="CM185" s="410"/>
      <c r="CN185" s="410"/>
      <c r="CO185" s="410"/>
      <c r="CP185" s="410"/>
      <c r="CQ185" s="410"/>
      <c r="CR185" s="410"/>
      <c r="CS185" s="410"/>
      <c r="CT185" s="410"/>
      <c r="CU185" s="410"/>
      <c r="CV185" s="410"/>
      <c r="CW185" s="410"/>
      <c r="CX185" s="410"/>
      <c r="CY185" s="410"/>
      <c r="CZ185" s="410"/>
      <c r="DA185" s="410"/>
      <c r="DB185" s="410"/>
      <c r="DC185" s="410"/>
      <c r="DD185" s="410"/>
      <c r="DE185" s="410"/>
      <c r="DF185" s="410"/>
      <c r="DG185" s="410"/>
      <c r="DH185" s="410"/>
      <c r="DI185" s="410"/>
      <c r="DJ185" s="410"/>
      <c r="DK185" s="410" t="s">
        <v>15519</v>
      </c>
      <c r="DL185" s="410" t="s">
        <v>15520</v>
      </c>
      <c r="DM185" s="410"/>
      <c r="DN185" s="410"/>
      <c r="DO185" s="410"/>
      <c r="DP185" s="410"/>
      <c r="DQ185" s="410"/>
      <c r="DR185" s="410"/>
      <c r="DS185" s="410"/>
      <c r="DT185" s="410" t="s">
        <v>15521</v>
      </c>
      <c r="DU185" s="410" t="s">
        <v>15522</v>
      </c>
      <c r="DV185" s="410"/>
      <c r="DW185" s="410" t="s">
        <v>15523</v>
      </c>
    </row>
    <row r="186" spans="53:127">
      <c r="BA186" s="402" t="s">
        <v>16002</v>
      </c>
      <c r="BS186" s="402" t="s">
        <v>15985</v>
      </c>
      <c r="BT186" s="402" t="s">
        <v>15851</v>
      </c>
      <c r="CF186" s="409" t="s">
        <v>8316</v>
      </c>
      <c r="CL186" s="409" t="s">
        <v>15524</v>
      </c>
      <c r="DK186" s="409" t="s">
        <v>15525</v>
      </c>
      <c r="DL186" s="409" t="s">
        <v>15526</v>
      </c>
      <c r="DT186" s="409" t="s">
        <v>15527</v>
      </c>
      <c r="DU186" s="409" t="s">
        <v>15528</v>
      </c>
      <c r="DW186" s="409" t="s">
        <v>15529</v>
      </c>
    </row>
    <row r="187" spans="53:127">
      <c r="BA187" s="402" t="s">
        <v>16003</v>
      </c>
      <c r="BS187" s="402" t="s">
        <v>15986</v>
      </c>
      <c r="BT187" s="402" t="s">
        <v>15852</v>
      </c>
      <c r="CF187" s="410" t="s">
        <v>8317</v>
      </c>
      <c r="CG187" s="410"/>
      <c r="CH187" s="410"/>
      <c r="CI187" s="410"/>
      <c r="CJ187" s="410"/>
      <c r="CK187" s="410"/>
      <c r="CL187" s="410" t="s">
        <v>15530</v>
      </c>
      <c r="CM187" s="410"/>
      <c r="CN187" s="410"/>
      <c r="CO187" s="410"/>
      <c r="CP187" s="410"/>
      <c r="CQ187" s="410"/>
      <c r="CR187" s="410"/>
      <c r="CS187" s="410"/>
      <c r="CT187" s="410"/>
      <c r="CU187" s="410"/>
      <c r="CV187" s="410"/>
      <c r="CW187" s="410"/>
      <c r="CX187" s="410"/>
      <c r="CY187" s="410"/>
      <c r="CZ187" s="410"/>
      <c r="DA187" s="410"/>
      <c r="DB187" s="410"/>
      <c r="DC187" s="410"/>
      <c r="DD187" s="410"/>
      <c r="DE187" s="410"/>
      <c r="DF187" s="410"/>
      <c r="DG187" s="410"/>
      <c r="DH187" s="410"/>
      <c r="DI187" s="410"/>
      <c r="DJ187" s="410"/>
      <c r="DK187" s="410" t="s">
        <v>15531</v>
      </c>
      <c r="DL187" s="410" t="s">
        <v>15532</v>
      </c>
      <c r="DM187" s="410"/>
      <c r="DN187" s="410"/>
      <c r="DO187" s="410"/>
      <c r="DP187" s="410"/>
      <c r="DQ187" s="410"/>
      <c r="DR187" s="410"/>
      <c r="DS187" s="410"/>
      <c r="DT187" s="410" t="s">
        <v>15533</v>
      </c>
      <c r="DU187" s="410" t="s">
        <v>15534</v>
      </c>
      <c r="DV187" s="410"/>
      <c r="DW187" s="410" t="s">
        <v>15535</v>
      </c>
    </row>
    <row r="188" spans="53:127">
      <c r="BA188" s="402" t="s">
        <v>16004</v>
      </c>
      <c r="BS188" s="402" t="s">
        <v>15987</v>
      </c>
      <c r="BT188" s="402" t="s">
        <v>15853</v>
      </c>
      <c r="CF188" s="409" t="s">
        <v>8319</v>
      </c>
      <c r="CL188" s="409" t="s">
        <v>15536</v>
      </c>
      <c r="DK188" s="409" t="s">
        <v>15537</v>
      </c>
      <c r="DL188" s="409" t="s">
        <v>15538</v>
      </c>
      <c r="DT188" s="409" t="s">
        <v>15539</v>
      </c>
      <c r="DU188" s="409" t="s">
        <v>15540</v>
      </c>
      <c r="DW188" s="409" t="s">
        <v>15541</v>
      </c>
    </row>
    <row r="189" spans="53:127">
      <c r="BA189" s="402" t="s">
        <v>16005</v>
      </c>
      <c r="BS189" s="402" t="s">
        <v>15988</v>
      </c>
      <c r="BT189" s="402" t="s">
        <v>15854</v>
      </c>
      <c r="CF189" s="410" t="s">
        <v>8320</v>
      </c>
      <c r="CG189" s="410"/>
      <c r="CH189" s="410"/>
      <c r="CI189" s="410"/>
      <c r="CJ189" s="410"/>
      <c r="CK189" s="410"/>
      <c r="CL189" s="410" t="s">
        <v>15542</v>
      </c>
      <c r="CM189" s="410"/>
      <c r="CN189" s="410"/>
      <c r="CO189" s="410"/>
      <c r="CP189" s="410"/>
      <c r="CQ189" s="410"/>
      <c r="CR189" s="410"/>
      <c r="CS189" s="410"/>
      <c r="CT189" s="410"/>
      <c r="CU189" s="410"/>
      <c r="CV189" s="410"/>
      <c r="CW189" s="410"/>
      <c r="CX189" s="410"/>
      <c r="CY189" s="410"/>
      <c r="CZ189" s="410"/>
      <c r="DA189" s="410"/>
      <c r="DB189" s="410"/>
      <c r="DC189" s="410"/>
      <c r="DD189" s="410"/>
      <c r="DE189" s="410"/>
      <c r="DF189" s="410"/>
      <c r="DG189" s="410"/>
      <c r="DH189" s="410"/>
      <c r="DI189" s="410"/>
      <c r="DJ189" s="410"/>
      <c r="DK189" s="410" t="s">
        <v>15543</v>
      </c>
      <c r="DL189" s="410" t="s">
        <v>15544</v>
      </c>
      <c r="DM189" s="410"/>
      <c r="DN189" s="410"/>
      <c r="DO189" s="410"/>
      <c r="DP189" s="410"/>
      <c r="DQ189" s="410"/>
      <c r="DR189" s="410"/>
      <c r="DS189" s="410"/>
      <c r="DT189" s="410" t="s">
        <v>15545</v>
      </c>
      <c r="DU189" s="410" t="s">
        <v>15546</v>
      </c>
      <c r="DV189" s="410"/>
      <c r="DW189" s="410" t="s">
        <v>15547</v>
      </c>
    </row>
    <row r="190" spans="53:127">
      <c r="BA190" s="402" t="s">
        <v>17111</v>
      </c>
      <c r="BS190" s="402" t="s">
        <v>15989</v>
      </c>
      <c r="BT190" s="402" t="s">
        <v>15855</v>
      </c>
      <c r="CF190" s="409" t="s">
        <v>8321</v>
      </c>
      <c r="CL190" s="409" t="s">
        <v>15548</v>
      </c>
      <c r="DK190" s="409" t="s">
        <v>15549</v>
      </c>
      <c r="DL190" s="409" t="s">
        <v>15550</v>
      </c>
      <c r="DT190" s="409" t="s">
        <v>15551</v>
      </c>
      <c r="DU190" s="409" t="s">
        <v>13475</v>
      </c>
      <c r="DW190" s="409" t="s">
        <v>15552</v>
      </c>
    </row>
    <row r="191" spans="53:127">
      <c r="BA191" s="402" t="s">
        <v>16006</v>
      </c>
      <c r="BS191" s="402" t="s">
        <v>17104</v>
      </c>
      <c r="BT191" s="402" t="s">
        <v>15856</v>
      </c>
      <c r="CF191" s="410" t="s">
        <v>8322</v>
      </c>
      <c r="CG191" s="410"/>
      <c r="CH191" s="410"/>
      <c r="CI191" s="410"/>
      <c r="CJ191" s="410"/>
      <c r="CK191" s="410"/>
      <c r="CL191" s="410" t="s">
        <v>15553</v>
      </c>
      <c r="CM191" s="410"/>
      <c r="CN191" s="410"/>
      <c r="CO191" s="410"/>
      <c r="CP191" s="410"/>
      <c r="CQ191" s="410"/>
      <c r="CR191" s="410"/>
      <c r="CS191" s="410"/>
      <c r="CT191" s="410"/>
      <c r="CU191" s="410"/>
      <c r="CV191" s="410"/>
      <c r="CW191" s="410"/>
      <c r="CX191" s="410"/>
      <c r="CY191" s="410"/>
      <c r="CZ191" s="410"/>
      <c r="DA191" s="410"/>
      <c r="DB191" s="410"/>
      <c r="DC191" s="410"/>
      <c r="DD191" s="410"/>
      <c r="DE191" s="410"/>
      <c r="DF191" s="410"/>
      <c r="DG191" s="410"/>
      <c r="DH191" s="410"/>
      <c r="DI191" s="410"/>
      <c r="DJ191" s="410"/>
      <c r="DK191" s="410" t="s">
        <v>15554</v>
      </c>
      <c r="DL191" s="410" t="s">
        <v>15555</v>
      </c>
      <c r="DM191" s="410"/>
      <c r="DN191" s="410"/>
      <c r="DO191" s="410"/>
      <c r="DP191" s="410"/>
      <c r="DQ191" s="410"/>
      <c r="DR191" s="410"/>
      <c r="DS191" s="410"/>
      <c r="DT191" s="410" t="s">
        <v>15556</v>
      </c>
      <c r="DU191" s="410" t="s">
        <v>13510</v>
      </c>
      <c r="DV191" s="410"/>
      <c r="DW191" s="410" t="s">
        <v>15557</v>
      </c>
    </row>
    <row r="192" spans="53:127">
      <c r="BA192" s="402" t="s">
        <v>16007</v>
      </c>
      <c r="BS192" s="402" t="s">
        <v>17105</v>
      </c>
      <c r="BT192" s="402" t="s">
        <v>15857</v>
      </c>
      <c r="CF192" s="409" t="s">
        <v>8323</v>
      </c>
      <c r="CL192" s="409" t="s">
        <v>15077</v>
      </c>
      <c r="DK192" s="409" t="s">
        <v>15558</v>
      </c>
      <c r="DL192" s="409" t="s">
        <v>15559</v>
      </c>
      <c r="DT192" s="409" t="s">
        <v>15560</v>
      </c>
      <c r="DU192" s="409" t="s">
        <v>13545</v>
      </c>
      <c r="DW192" s="409" t="s">
        <v>15561</v>
      </c>
    </row>
    <row r="193" spans="53:127">
      <c r="BA193" s="402" t="s">
        <v>16008</v>
      </c>
      <c r="BS193" s="402" t="s">
        <v>17106</v>
      </c>
      <c r="BT193" s="402" t="s">
        <v>15858</v>
      </c>
      <c r="CF193" s="410" t="s">
        <v>8324</v>
      </c>
      <c r="CG193" s="410"/>
      <c r="CH193" s="410"/>
      <c r="CI193" s="410"/>
      <c r="CJ193" s="410"/>
      <c r="CK193" s="410"/>
      <c r="CL193" s="410" t="s">
        <v>15562</v>
      </c>
      <c r="CM193" s="410"/>
      <c r="CN193" s="410"/>
      <c r="CO193" s="410"/>
      <c r="CP193" s="410"/>
      <c r="CQ193" s="410"/>
      <c r="CR193" s="410"/>
      <c r="CS193" s="410"/>
      <c r="CT193" s="410"/>
      <c r="CU193" s="410"/>
      <c r="CV193" s="410"/>
      <c r="CW193" s="410"/>
      <c r="CX193" s="410"/>
      <c r="CY193" s="410"/>
      <c r="CZ193" s="410"/>
      <c r="DA193" s="410"/>
      <c r="DB193" s="410"/>
      <c r="DC193" s="410"/>
      <c r="DD193" s="410"/>
      <c r="DE193" s="410"/>
      <c r="DF193" s="410"/>
      <c r="DG193" s="410"/>
      <c r="DH193" s="410"/>
      <c r="DI193" s="410"/>
      <c r="DJ193" s="410"/>
      <c r="DK193" s="410" t="s">
        <v>15563</v>
      </c>
      <c r="DL193" s="410" t="s">
        <v>15564</v>
      </c>
      <c r="DM193" s="410"/>
      <c r="DN193" s="410"/>
      <c r="DO193" s="410"/>
      <c r="DP193" s="410"/>
      <c r="DQ193" s="410"/>
      <c r="DR193" s="410"/>
      <c r="DS193" s="410"/>
      <c r="DT193" s="410" t="s">
        <v>15565</v>
      </c>
      <c r="DU193" s="410" t="s">
        <v>13581</v>
      </c>
      <c r="DV193" s="410"/>
      <c r="DW193" s="410" t="s">
        <v>15566</v>
      </c>
    </row>
    <row r="194" spans="53:127">
      <c r="BA194" s="402" t="s">
        <v>15833</v>
      </c>
      <c r="BS194" s="402" t="s">
        <v>17107</v>
      </c>
      <c r="BT194" s="402" t="s">
        <v>15859</v>
      </c>
      <c r="CF194" s="409" t="s">
        <v>8325</v>
      </c>
      <c r="CL194" s="409" t="s">
        <v>15567</v>
      </c>
      <c r="DK194" s="409" t="s">
        <v>15568</v>
      </c>
      <c r="DL194" s="409" t="s">
        <v>15569</v>
      </c>
      <c r="DT194" s="409" t="s">
        <v>15570</v>
      </c>
      <c r="DU194" s="409" t="s">
        <v>13617</v>
      </c>
      <c r="DW194" s="409" t="s">
        <v>15571</v>
      </c>
    </row>
    <row r="195" spans="53:127">
      <c r="BA195" s="402" t="s">
        <v>15834</v>
      </c>
      <c r="BS195" s="402" t="s">
        <v>17108</v>
      </c>
      <c r="BT195" s="402" t="s">
        <v>15860</v>
      </c>
      <c r="CF195" s="410" t="s">
        <v>8327</v>
      </c>
      <c r="CG195" s="410"/>
      <c r="CH195" s="410"/>
      <c r="CI195" s="410"/>
      <c r="CJ195" s="410"/>
      <c r="CK195" s="410"/>
      <c r="CL195" s="410" t="s">
        <v>15572</v>
      </c>
      <c r="CM195" s="410"/>
      <c r="CN195" s="410"/>
      <c r="CO195" s="410"/>
      <c r="CP195" s="410"/>
      <c r="CQ195" s="410"/>
      <c r="CR195" s="410"/>
      <c r="CS195" s="410"/>
      <c r="CT195" s="410"/>
      <c r="CU195" s="410"/>
      <c r="CV195" s="410"/>
      <c r="CW195" s="410"/>
      <c r="CX195" s="410"/>
      <c r="CY195" s="410"/>
      <c r="CZ195" s="410"/>
      <c r="DA195" s="410"/>
      <c r="DB195" s="410"/>
      <c r="DC195" s="410"/>
      <c r="DD195" s="410"/>
      <c r="DE195" s="410"/>
      <c r="DF195" s="410"/>
      <c r="DG195" s="410"/>
      <c r="DH195" s="410"/>
      <c r="DI195" s="410"/>
      <c r="DJ195" s="410"/>
      <c r="DK195" s="410" t="s">
        <v>15573</v>
      </c>
      <c r="DL195" s="410" t="s">
        <v>15574</v>
      </c>
      <c r="DM195" s="410"/>
      <c r="DN195" s="410"/>
      <c r="DO195" s="410"/>
      <c r="DP195" s="410"/>
      <c r="DQ195" s="410"/>
      <c r="DR195" s="410"/>
      <c r="DS195" s="410"/>
      <c r="DT195" s="410" t="s">
        <v>15575</v>
      </c>
      <c r="DU195" s="410" t="s">
        <v>15576</v>
      </c>
      <c r="DV195" s="410"/>
      <c r="DW195" s="410" t="s">
        <v>15577</v>
      </c>
    </row>
    <row r="196" spans="53:127">
      <c r="BA196" s="402" t="s">
        <v>15835</v>
      </c>
      <c r="BS196" s="402" t="s">
        <v>17109</v>
      </c>
      <c r="BT196" s="402" t="s">
        <v>15861</v>
      </c>
      <c r="CF196" s="409" t="s">
        <v>8328</v>
      </c>
      <c r="CL196" s="409" t="s">
        <v>15578</v>
      </c>
      <c r="DK196" s="409" t="s">
        <v>15579</v>
      </c>
      <c r="DL196" s="409" t="s">
        <v>15580</v>
      </c>
      <c r="DT196" s="409" t="s">
        <v>15581</v>
      </c>
      <c r="DU196" s="409" t="s">
        <v>15582</v>
      </c>
      <c r="DW196" s="409" t="s">
        <v>15583</v>
      </c>
    </row>
    <row r="197" spans="53:127">
      <c r="BA197" s="402" t="s">
        <v>15836</v>
      </c>
      <c r="BS197" s="402" t="s">
        <v>15990</v>
      </c>
      <c r="BT197" s="402" t="s">
        <v>15862</v>
      </c>
      <c r="CF197" s="410" t="s">
        <v>8329</v>
      </c>
      <c r="CG197" s="410"/>
      <c r="CH197" s="410"/>
      <c r="CI197" s="410"/>
      <c r="CJ197" s="410"/>
      <c r="CK197" s="410"/>
      <c r="CL197" s="410" t="s">
        <v>15584</v>
      </c>
      <c r="CM197" s="410"/>
      <c r="CN197" s="410"/>
      <c r="CO197" s="410"/>
      <c r="CP197" s="410"/>
      <c r="CQ197" s="410"/>
      <c r="CR197" s="410"/>
      <c r="CS197" s="410"/>
      <c r="CT197" s="410"/>
      <c r="CU197" s="410"/>
      <c r="CV197" s="410"/>
      <c r="CW197" s="410"/>
      <c r="CX197" s="410"/>
      <c r="CY197" s="410"/>
      <c r="CZ197" s="410"/>
      <c r="DA197" s="410"/>
      <c r="DB197" s="410"/>
      <c r="DC197" s="410"/>
      <c r="DD197" s="410"/>
      <c r="DE197" s="410"/>
      <c r="DF197" s="410"/>
      <c r="DG197" s="410"/>
      <c r="DH197" s="410"/>
      <c r="DI197" s="410"/>
      <c r="DJ197" s="410"/>
      <c r="DK197" s="410" t="s">
        <v>15585</v>
      </c>
      <c r="DL197" s="410" t="s">
        <v>15586</v>
      </c>
      <c r="DM197" s="410"/>
      <c r="DN197" s="410"/>
      <c r="DO197" s="410"/>
      <c r="DP197" s="410"/>
      <c r="DQ197" s="410"/>
      <c r="DR197" s="410"/>
      <c r="DS197" s="410"/>
      <c r="DT197" s="410" t="s">
        <v>15587</v>
      </c>
      <c r="DU197" s="410" t="s">
        <v>15588</v>
      </c>
      <c r="DV197" s="410"/>
      <c r="DW197" s="410" t="s">
        <v>15589</v>
      </c>
    </row>
    <row r="198" spans="53:127">
      <c r="BA198" s="402" t="s">
        <v>15837</v>
      </c>
      <c r="BS198" s="402" t="s">
        <v>15991</v>
      </c>
      <c r="BT198" s="402" t="s">
        <v>15863</v>
      </c>
      <c r="CF198" s="409" t="s">
        <v>8330</v>
      </c>
      <c r="CL198" s="409" t="s">
        <v>15590</v>
      </c>
      <c r="DK198" s="409" t="s">
        <v>15591</v>
      </c>
      <c r="DL198" s="409" t="s">
        <v>15592</v>
      </c>
      <c r="DT198" s="409" t="s">
        <v>15593</v>
      </c>
      <c r="DU198" s="409" t="s">
        <v>15594</v>
      </c>
      <c r="DW198" s="409" t="s">
        <v>15595</v>
      </c>
    </row>
    <row r="199" spans="53:127">
      <c r="BA199" s="402" t="s">
        <v>15838</v>
      </c>
      <c r="BS199" s="402" t="s">
        <v>15992</v>
      </c>
      <c r="BT199" s="402" t="s">
        <v>15864</v>
      </c>
      <c r="CF199" s="410" t="s">
        <v>8331</v>
      </c>
      <c r="CG199" s="410"/>
      <c r="CH199" s="410"/>
      <c r="CI199" s="410"/>
      <c r="CJ199" s="410"/>
      <c r="CK199" s="410"/>
      <c r="CL199" s="410" t="s">
        <v>15596</v>
      </c>
      <c r="CM199" s="410"/>
      <c r="CN199" s="410"/>
      <c r="CO199" s="410"/>
      <c r="CP199" s="410"/>
      <c r="CQ199" s="410"/>
      <c r="CR199" s="410"/>
      <c r="CS199" s="410"/>
      <c r="CT199" s="410"/>
      <c r="CU199" s="410"/>
      <c r="CV199" s="410"/>
      <c r="CW199" s="410"/>
      <c r="CX199" s="410"/>
      <c r="CY199" s="410"/>
      <c r="CZ199" s="410"/>
      <c r="DA199" s="410"/>
      <c r="DB199" s="410"/>
      <c r="DC199" s="410"/>
      <c r="DD199" s="410"/>
      <c r="DE199" s="410"/>
      <c r="DF199" s="410"/>
      <c r="DG199" s="410"/>
      <c r="DH199" s="410"/>
      <c r="DI199" s="410"/>
      <c r="DJ199" s="410"/>
      <c r="DK199" s="410" t="s">
        <v>15597</v>
      </c>
      <c r="DL199" s="410" t="s">
        <v>15598</v>
      </c>
      <c r="DM199" s="410"/>
      <c r="DN199" s="410"/>
      <c r="DO199" s="410"/>
      <c r="DP199" s="410"/>
      <c r="DQ199" s="410"/>
      <c r="DR199" s="410"/>
      <c r="DS199" s="410"/>
      <c r="DT199" s="410" t="s">
        <v>15599</v>
      </c>
      <c r="DU199" s="410" t="s">
        <v>15600</v>
      </c>
      <c r="DV199" s="410"/>
      <c r="DW199" s="410"/>
    </row>
    <row r="200" spans="53:127">
      <c r="BA200" s="402" t="s">
        <v>15839</v>
      </c>
      <c r="BS200" s="402" t="s">
        <v>15993</v>
      </c>
      <c r="BT200" s="402" t="s">
        <v>15865</v>
      </c>
      <c r="CF200" s="409" t="s">
        <v>8332</v>
      </c>
      <c r="CL200" s="409" t="s">
        <v>15601</v>
      </c>
      <c r="DK200" s="409" t="s">
        <v>15602</v>
      </c>
      <c r="DL200" s="409" t="s">
        <v>15603</v>
      </c>
      <c r="DT200" s="409" t="s">
        <v>15604</v>
      </c>
      <c r="DU200" s="409" t="s">
        <v>15605</v>
      </c>
    </row>
    <row r="201" spans="53:127">
      <c r="BA201" s="402" t="s">
        <v>15840</v>
      </c>
      <c r="BS201" s="402" t="s">
        <v>15994</v>
      </c>
      <c r="BT201" s="402" t="s">
        <v>15866</v>
      </c>
      <c r="CF201" s="410" t="s">
        <v>8334</v>
      </c>
      <c r="CG201" s="410"/>
      <c r="CH201" s="410"/>
      <c r="CI201" s="410"/>
      <c r="CJ201" s="410"/>
      <c r="CK201" s="410"/>
      <c r="CL201" s="410" t="s">
        <v>15606</v>
      </c>
      <c r="CM201" s="410"/>
      <c r="CN201" s="410"/>
      <c r="CO201" s="410"/>
      <c r="CP201" s="410"/>
      <c r="CQ201" s="410"/>
      <c r="CR201" s="410"/>
      <c r="CS201" s="410"/>
      <c r="CT201" s="410"/>
      <c r="CU201" s="410"/>
      <c r="CV201" s="410"/>
      <c r="CW201" s="410"/>
      <c r="CX201" s="410"/>
      <c r="CY201" s="410"/>
      <c r="CZ201" s="410"/>
      <c r="DA201" s="410"/>
      <c r="DB201" s="410"/>
      <c r="DC201" s="410"/>
      <c r="DD201" s="410"/>
      <c r="DE201" s="410"/>
      <c r="DF201" s="410"/>
      <c r="DG201" s="410"/>
      <c r="DH201" s="410"/>
      <c r="DI201" s="410"/>
      <c r="DJ201" s="410"/>
      <c r="DK201" s="410" t="s">
        <v>15607</v>
      </c>
      <c r="DL201" s="410" t="s">
        <v>15608</v>
      </c>
      <c r="DM201" s="410"/>
      <c r="DN201" s="410"/>
      <c r="DO201" s="410"/>
      <c r="DP201" s="410"/>
      <c r="DQ201" s="410"/>
      <c r="DR201" s="410"/>
      <c r="DS201" s="410"/>
      <c r="DT201" s="410" t="s">
        <v>15609</v>
      </c>
      <c r="DU201" s="410" t="s">
        <v>15610</v>
      </c>
      <c r="DV201" s="410"/>
      <c r="DW201" s="410"/>
    </row>
    <row r="202" spans="53:127">
      <c r="BA202" s="402" t="s">
        <v>15841</v>
      </c>
      <c r="BS202" s="402" t="s">
        <v>15995</v>
      </c>
      <c r="BT202" s="402" t="s">
        <v>15867</v>
      </c>
      <c r="CF202" s="409" t="s">
        <v>8335</v>
      </c>
      <c r="CL202" s="409" t="s">
        <v>15611</v>
      </c>
      <c r="DK202" s="409" t="s">
        <v>15612</v>
      </c>
      <c r="DL202" s="409" t="s">
        <v>15613</v>
      </c>
      <c r="DT202" s="409" t="s">
        <v>15614</v>
      </c>
      <c r="DU202" s="409" t="s">
        <v>15615</v>
      </c>
    </row>
    <row r="203" spans="53:127">
      <c r="BA203" s="402" t="s">
        <v>15842</v>
      </c>
      <c r="BS203" s="402" t="s">
        <v>15996</v>
      </c>
      <c r="BT203" s="402" t="s">
        <v>15868</v>
      </c>
      <c r="CF203" s="410" t="s">
        <v>8337</v>
      </c>
      <c r="CG203" s="410"/>
      <c r="CH203" s="410"/>
      <c r="CI203" s="410"/>
      <c r="CJ203" s="410"/>
      <c r="CK203" s="410"/>
      <c r="CL203" s="410" t="s">
        <v>15616</v>
      </c>
      <c r="CM203" s="410"/>
      <c r="CN203" s="410"/>
      <c r="CO203" s="410"/>
      <c r="CP203" s="410"/>
      <c r="CQ203" s="410"/>
      <c r="CR203" s="410"/>
      <c r="CS203" s="410"/>
      <c r="CT203" s="410"/>
      <c r="CU203" s="410"/>
      <c r="CV203" s="410"/>
      <c r="CW203" s="410"/>
      <c r="CX203" s="410"/>
      <c r="CY203" s="410"/>
      <c r="CZ203" s="410"/>
      <c r="DA203" s="410"/>
      <c r="DB203" s="410"/>
      <c r="DC203" s="410"/>
      <c r="DD203" s="410"/>
      <c r="DE203" s="410"/>
      <c r="DF203" s="410"/>
      <c r="DG203" s="410"/>
      <c r="DH203" s="410"/>
      <c r="DI203" s="410"/>
      <c r="DJ203" s="410"/>
      <c r="DK203" s="410" t="s">
        <v>15617</v>
      </c>
      <c r="DL203" s="410" t="s">
        <v>15618</v>
      </c>
      <c r="DM203" s="410"/>
      <c r="DN203" s="410"/>
      <c r="DO203" s="410"/>
      <c r="DP203" s="410"/>
      <c r="DQ203" s="410"/>
      <c r="DR203" s="410"/>
      <c r="DS203" s="410"/>
      <c r="DT203" s="410" t="s">
        <v>15619</v>
      </c>
      <c r="DU203" s="410" t="s">
        <v>15620</v>
      </c>
      <c r="DV203" s="410"/>
      <c r="DW203" s="410"/>
    </row>
    <row r="204" spans="53:127">
      <c r="BA204" s="402" t="s">
        <v>15843</v>
      </c>
      <c r="BS204" s="402" t="s">
        <v>15997</v>
      </c>
      <c r="BT204" s="402" t="s">
        <v>15869</v>
      </c>
      <c r="CF204" s="409" t="s">
        <v>8338</v>
      </c>
      <c r="CL204" s="409" t="s">
        <v>15621</v>
      </c>
      <c r="DK204" s="409" t="s">
        <v>15622</v>
      </c>
      <c r="DL204" s="409" t="s">
        <v>15623</v>
      </c>
      <c r="DU204" s="409" t="s">
        <v>15624</v>
      </c>
    </row>
    <row r="205" spans="53:127">
      <c r="BA205" s="402" t="s">
        <v>15844</v>
      </c>
      <c r="BS205" s="402" t="s">
        <v>15998</v>
      </c>
      <c r="BT205" s="402" t="s">
        <v>15870</v>
      </c>
      <c r="CF205" s="410" t="s">
        <v>8340</v>
      </c>
      <c r="CG205" s="410"/>
      <c r="CH205" s="410"/>
      <c r="CI205" s="410"/>
      <c r="CJ205" s="410"/>
      <c r="CK205" s="410"/>
      <c r="CL205" s="410" t="s">
        <v>15625</v>
      </c>
      <c r="CM205" s="410"/>
      <c r="CN205" s="410"/>
      <c r="CO205" s="410"/>
      <c r="CP205" s="410"/>
      <c r="CQ205" s="410"/>
      <c r="CR205" s="410"/>
      <c r="CS205" s="410"/>
      <c r="CT205" s="410"/>
      <c r="CU205" s="410"/>
      <c r="CV205" s="410"/>
      <c r="CW205" s="410"/>
      <c r="CX205" s="410"/>
      <c r="CY205" s="410"/>
      <c r="CZ205" s="410"/>
      <c r="DA205" s="410"/>
      <c r="DB205" s="410"/>
      <c r="DC205" s="410"/>
      <c r="DD205" s="410"/>
      <c r="DE205" s="410"/>
      <c r="DF205" s="410"/>
      <c r="DG205" s="410"/>
      <c r="DH205" s="410"/>
      <c r="DI205" s="410"/>
      <c r="DJ205" s="410"/>
      <c r="DK205" s="410" t="s">
        <v>15626</v>
      </c>
      <c r="DL205" s="410" t="s">
        <v>15627</v>
      </c>
      <c r="DM205" s="410"/>
      <c r="DN205" s="410"/>
      <c r="DO205" s="410"/>
      <c r="DP205" s="410"/>
      <c r="DQ205" s="410"/>
      <c r="DR205" s="410"/>
      <c r="DS205" s="410"/>
      <c r="DT205" s="410"/>
      <c r="DU205" s="410" t="s">
        <v>15628</v>
      </c>
      <c r="DV205" s="410"/>
      <c r="DW205" s="410"/>
    </row>
    <row r="206" spans="53:127">
      <c r="BA206" s="402" t="s">
        <v>15845</v>
      </c>
      <c r="BS206" s="402" t="s">
        <v>15999</v>
      </c>
      <c r="BT206" s="402" t="s">
        <v>15871</v>
      </c>
      <c r="CF206" s="409" t="s">
        <v>8342</v>
      </c>
      <c r="CL206" s="409" t="s">
        <v>15629</v>
      </c>
      <c r="DK206" s="409" t="s">
        <v>15630</v>
      </c>
      <c r="DL206" s="409" t="s">
        <v>15631</v>
      </c>
      <c r="DU206" s="409" t="s">
        <v>15632</v>
      </c>
    </row>
    <row r="207" spans="53:127">
      <c r="BA207" s="402" t="s">
        <v>15846</v>
      </c>
      <c r="BS207" s="402" t="s">
        <v>16000</v>
      </c>
      <c r="BT207" s="402" t="s">
        <v>15872</v>
      </c>
      <c r="CF207" s="410" t="s">
        <v>8343</v>
      </c>
      <c r="CG207" s="410"/>
      <c r="CH207" s="410"/>
      <c r="CI207" s="410"/>
      <c r="CJ207" s="410"/>
      <c r="CK207" s="410"/>
      <c r="CL207" s="410" t="s">
        <v>15633</v>
      </c>
      <c r="CM207" s="410"/>
      <c r="CN207" s="410"/>
      <c r="CO207" s="410"/>
      <c r="CP207" s="410"/>
      <c r="CQ207" s="410"/>
      <c r="CR207" s="410"/>
      <c r="CS207" s="410"/>
      <c r="CT207" s="410"/>
      <c r="CU207" s="410"/>
      <c r="CV207" s="410"/>
      <c r="CW207" s="410"/>
      <c r="CX207" s="410"/>
      <c r="CY207" s="410"/>
      <c r="CZ207" s="410"/>
      <c r="DA207" s="410"/>
      <c r="DB207" s="410"/>
      <c r="DC207" s="410"/>
      <c r="DD207" s="410"/>
      <c r="DE207" s="410"/>
      <c r="DF207" s="410"/>
      <c r="DG207" s="410"/>
      <c r="DH207" s="410"/>
      <c r="DI207" s="410"/>
      <c r="DJ207" s="410"/>
      <c r="DK207" s="410" t="s">
        <v>15634</v>
      </c>
      <c r="DL207" s="410" t="s">
        <v>15635</v>
      </c>
      <c r="DM207" s="410"/>
      <c r="DN207" s="410"/>
      <c r="DO207" s="410"/>
      <c r="DP207" s="410"/>
      <c r="DQ207" s="410"/>
      <c r="DR207" s="410"/>
      <c r="DS207" s="410"/>
      <c r="DT207" s="410"/>
      <c r="DU207" s="410" t="s">
        <v>15636</v>
      </c>
      <c r="DV207" s="410"/>
      <c r="DW207" s="410"/>
    </row>
    <row r="208" spans="53:127">
      <c r="BA208" s="402" t="s">
        <v>15847</v>
      </c>
      <c r="BS208" s="402" t="s">
        <v>16001</v>
      </c>
      <c r="BT208" s="402" t="s">
        <v>15873</v>
      </c>
      <c r="CF208" s="409" t="s">
        <v>8345</v>
      </c>
      <c r="CL208" s="409" t="s">
        <v>15637</v>
      </c>
      <c r="DK208" s="409" t="s">
        <v>15638</v>
      </c>
      <c r="DL208" s="409" t="s">
        <v>15639</v>
      </c>
      <c r="DU208" s="409" t="s">
        <v>15640</v>
      </c>
    </row>
    <row r="209" spans="53:127">
      <c r="BA209" s="402" t="s">
        <v>15848</v>
      </c>
      <c r="BS209" s="402" t="s">
        <v>16002</v>
      </c>
      <c r="BT209" s="402" t="s">
        <v>15874</v>
      </c>
      <c r="CF209" s="410" t="s">
        <v>8346</v>
      </c>
      <c r="CG209" s="410"/>
      <c r="CH209" s="410"/>
      <c r="CI209" s="410"/>
      <c r="CJ209" s="410"/>
      <c r="CK209" s="410"/>
      <c r="CL209" s="410" t="s">
        <v>15641</v>
      </c>
      <c r="CM209" s="410"/>
      <c r="CN209" s="410"/>
      <c r="CO209" s="410"/>
      <c r="CP209" s="410"/>
      <c r="CQ209" s="410"/>
      <c r="CR209" s="410"/>
      <c r="CS209" s="410"/>
      <c r="CT209" s="410"/>
      <c r="CU209" s="410"/>
      <c r="CV209" s="410"/>
      <c r="CW209" s="410"/>
      <c r="CX209" s="410"/>
      <c r="CY209" s="410"/>
      <c r="CZ209" s="410"/>
      <c r="DA209" s="410"/>
      <c r="DB209" s="410"/>
      <c r="DC209" s="410"/>
      <c r="DD209" s="410"/>
      <c r="DE209" s="410"/>
      <c r="DF209" s="410"/>
      <c r="DG209" s="410"/>
      <c r="DH209" s="410"/>
      <c r="DI209" s="410"/>
      <c r="DJ209" s="410"/>
      <c r="DK209" s="410" t="s">
        <v>15642</v>
      </c>
      <c r="DL209" s="410" t="s">
        <v>15643</v>
      </c>
      <c r="DM209" s="410"/>
      <c r="DN209" s="410"/>
      <c r="DO209" s="410"/>
      <c r="DP209" s="410"/>
      <c r="DQ209" s="410"/>
      <c r="DR209" s="410"/>
      <c r="DS209" s="410"/>
      <c r="DT209" s="410"/>
      <c r="DU209" s="410" t="s">
        <v>15644</v>
      </c>
      <c r="DV209" s="410"/>
      <c r="DW209" s="410"/>
    </row>
    <row r="210" spans="53:127">
      <c r="BA210" s="402" t="s">
        <v>15849</v>
      </c>
      <c r="BS210" s="402" t="s">
        <v>16003</v>
      </c>
      <c r="BT210" s="402" t="s">
        <v>17112</v>
      </c>
      <c r="CF210" s="409" t="s">
        <v>8347</v>
      </c>
      <c r="CL210" s="409" t="s">
        <v>15645</v>
      </c>
      <c r="DK210" s="409" t="s">
        <v>15646</v>
      </c>
      <c r="DL210" s="409" t="s">
        <v>15647</v>
      </c>
      <c r="DU210" s="409" t="s">
        <v>15648</v>
      </c>
    </row>
    <row r="211" spans="53:127">
      <c r="BA211" s="402" t="s">
        <v>15850</v>
      </c>
      <c r="BS211" s="402" t="s">
        <v>16004</v>
      </c>
      <c r="BT211" s="402" t="s">
        <v>17113</v>
      </c>
      <c r="CF211" s="410" t="s">
        <v>8348</v>
      </c>
      <c r="CG211" s="410"/>
      <c r="CH211" s="410"/>
      <c r="CI211" s="410"/>
      <c r="CJ211" s="410"/>
      <c r="CK211" s="410"/>
      <c r="CL211" s="410" t="s">
        <v>15649</v>
      </c>
      <c r="CM211" s="410"/>
      <c r="CN211" s="410"/>
      <c r="CO211" s="410"/>
      <c r="CP211" s="410"/>
      <c r="CQ211" s="410"/>
      <c r="CR211" s="410"/>
      <c r="CS211" s="410"/>
      <c r="CT211" s="410"/>
      <c r="CU211" s="410"/>
      <c r="CV211" s="410"/>
      <c r="CW211" s="410"/>
      <c r="CX211" s="410"/>
      <c r="CY211" s="410"/>
      <c r="CZ211" s="410"/>
      <c r="DA211" s="410"/>
      <c r="DB211" s="410"/>
      <c r="DC211" s="410"/>
      <c r="DD211" s="410"/>
      <c r="DE211" s="410"/>
      <c r="DF211" s="410"/>
      <c r="DG211" s="410"/>
      <c r="DH211" s="410"/>
      <c r="DI211" s="410"/>
      <c r="DJ211" s="410"/>
      <c r="DK211" s="410" t="s">
        <v>15650</v>
      </c>
      <c r="DL211" s="410" t="s">
        <v>15651</v>
      </c>
      <c r="DM211" s="410"/>
      <c r="DN211" s="410"/>
      <c r="DO211" s="410"/>
      <c r="DP211" s="410"/>
      <c r="DQ211" s="410"/>
      <c r="DR211" s="410"/>
      <c r="DS211" s="410"/>
      <c r="DT211" s="410"/>
      <c r="DU211" s="410" t="s">
        <v>15652</v>
      </c>
      <c r="DV211" s="410"/>
      <c r="DW211" s="410"/>
    </row>
    <row r="212" spans="53:127">
      <c r="BA212" s="402" t="s">
        <v>15851</v>
      </c>
      <c r="BS212" s="402" t="s">
        <v>16005</v>
      </c>
      <c r="BT212" s="402" t="s">
        <v>17114</v>
      </c>
      <c r="CF212" s="409" t="s">
        <v>8349</v>
      </c>
      <c r="CL212" s="409" t="s">
        <v>15653</v>
      </c>
      <c r="DK212" s="409" t="s">
        <v>15654</v>
      </c>
      <c r="DL212" s="409" t="s">
        <v>15655</v>
      </c>
      <c r="DU212" s="409" t="s">
        <v>15656</v>
      </c>
    </row>
    <row r="213" spans="53:127">
      <c r="BA213" s="402" t="s">
        <v>15852</v>
      </c>
      <c r="BS213" s="402" t="s">
        <v>17111</v>
      </c>
      <c r="BT213" s="402" t="s">
        <v>17115</v>
      </c>
      <c r="CF213" s="410" t="s">
        <v>8350</v>
      </c>
      <c r="CG213" s="410"/>
      <c r="CH213" s="410"/>
      <c r="CI213" s="410"/>
      <c r="CJ213" s="410"/>
      <c r="CK213" s="410"/>
      <c r="CL213" s="410" t="s">
        <v>15657</v>
      </c>
      <c r="CM213" s="410"/>
      <c r="CN213" s="410"/>
      <c r="CO213" s="410"/>
      <c r="CP213" s="410"/>
      <c r="CQ213" s="410"/>
      <c r="CR213" s="410"/>
      <c r="CS213" s="410"/>
      <c r="CT213" s="410"/>
      <c r="CU213" s="410"/>
      <c r="CV213" s="410"/>
      <c r="CW213" s="410"/>
      <c r="CX213" s="410"/>
      <c r="CY213" s="410"/>
      <c r="CZ213" s="410"/>
      <c r="DA213" s="410"/>
      <c r="DB213" s="410"/>
      <c r="DC213" s="410"/>
      <c r="DD213" s="410"/>
      <c r="DE213" s="410"/>
      <c r="DF213" s="410"/>
      <c r="DG213" s="410"/>
      <c r="DH213" s="410"/>
      <c r="DI213" s="410"/>
      <c r="DJ213" s="410"/>
      <c r="DK213" s="410" t="s">
        <v>15658</v>
      </c>
      <c r="DL213" s="410" t="s">
        <v>15659</v>
      </c>
      <c r="DM213" s="410"/>
      <c r="DN213" s="410"/>
      <c r="DO213" s="410"/>
      <c r="DP213" s="410"/>
      <c r="DQ213" s="410"/>
      <c r="DR213" s="410"/>
      <c r="DS213" s="410"/>
      <c r="DT213" s="410"/>
      <c r="DU213" s="410" t="s">
        <v>15660</v>
      </c>
      <c r="DV213" s="410"/>
      <c r="DW213" s="410"/>
    </row>
    <row r="214" spans="53:127">
      <c r="BA214" s="402" t="s">
        <v>15853</v>
      </c>
      <c r="BS214" s="402" t="s">
        <v>16006</v>
      </c>
      <c r="BT214" s="402" t="s">
        <v>17116</v>
      </c>
      <c r="CF214" s="409" t="s">
        <v>8351</v>
      </c>
      <c r="CL214" s="409" t="s">
        <v>15661</v>
      </c>
      <c r="DK214" s="409" t="s">
        <v>15662</v>
      </c>
      <c r="DL214" s="409" t="s">
        <v>15663</v>
      </c>
      <c r="DU214" s="409" t="s">
        <v>15664</v>
      </c>
    </row>
    <row r="215" spans="53:127">
      <c r="BA215" s="402" t="s">
        <v>15854</v>
      </c>
      <c r="BS215" s="402" t="s">
        <v>16007</v>
      </c>
      <c r="BT215" s="402" t="s">
        <v>17117</v>
      </c>
      <c r="CF215" s="410" t="s">
        <v>8352</v>
      </c>
      <c r="CG215" s="410"/>
      <c r="CH215" s="410"/>
      <c r="CI215" s="410"/>
      <c r="CJ215" s="410"/>
      <c r="CK215" s="410"/>
      <c r="CL215" s="410" t="s">
        <v>15665</v>
      </c>
      <c r="CM215" s="410"/>
      <c r="CN215" s="410"/>
      <c r="CO215" s="410"/>
      <c r="CP215" s="410"/>
      <c r="CQ215" s="410"/>
      <c r="CR215" s="410"/>
      <c r="CS215" s="410"/>
      <c r="CT215" s="410"/>
      <c r="CU215" s="410"/>
      <c r="CV215" s="410"/>
      <c r="CW215" s="410"/>
      <c r="CX215" s="410"/>
      <c r="CY215" s="410"/>
      <c r="CZ215" s="410"/>
      <c r="DA215" s="410"/>
      <c r="DB215" s="410"/>
      <c r="DC215" s="410"/>
      <c r="DD215" s="410"/>
      <c r="DE215" s="410"/>
      <c r="DF215" s="410"/>
      <c r="DG215" s="410"/>
      <c r="DH215" s="410"/>
      <c r="DI215" s="410"/>
      <c r="DJ215" s="410"/>
      <c r="DK215" s="410" t="s">
        <v>15666</v>
      </c>
      <c r="DL215" s="410" t="s">
        <v>15667</v>
      </c>
      <c r="DM215" s="410"/>
      <c r="DN215" s="410"/>
      <c r="DO215" s="410"/>
      <c r="DP215" s="410"/>
      <c r="DQ215" s="410"/>
      <c r="DR215" s="410"/>
      <c r="DS215" s="410"/>
      <c r="DT215" s="410"/>
      <c r="DU215" s="410" t="s">
        <v>15668</v>
      </c>
      <c r="DV215" s="410"/>
      <c r="DW215" s="410"/>
    </row>
    <row r="216" spans="53:127">
      <c r="BA216" s="402" t="s">
        <v>15855</v>
      </c>
      <c r="BS216" s="402" t="s">
        <v>16008</v>
      </c>
      <c r="BT216" s="402" t="s">
        <v>17118</v>
      </c>
      <c r="CF216" s="409" t="s">
        <v>8353</v>
      </c>
      <c r="CL216" s="409" t="s">
        <v>15669</v>
      </c>
      <c r="DK216" s="409" t="s">
        <v>15670</v>
      </c>
      <c r="DL216" s="409" t="s">
        <v>15671</v>
      </c>
      <c r="DU216" s="409" t="s">
        <v>15672</v>
      </c>
    </row>
    <row r="217" spans="53:127">
      <c r="BA217" s="402" t="s">
        <v>15856</v>
      </c>
      <c r="BS217" s="402" t="s">
        <v>15833</v>
      </c>
      <c r="BT217" s="402" t="s">
        <v>17119</v>
      </c>
      <c r="CF217" s="410" t="s">
        <v>8354</v>
      </c>
      <c r="CG217" s="410"/>
      <c r="CH217" s="410"/>
      <c r="CI217" s="410"/>
      <c r="CJ217" s="410"/>
      <c r="CK217" s="410"/>
      <c r="CL217" s="410" t="s">
        <v>13763</v>
      </c>
      <c r="CM217" s="410"/>
      <c r="CN217" s="410"/>
      <c r="CO217" s="410"/>
      <c r="CP217" s="410"/>
      <c r="CQ217" s="410"/>
      <c r="CR217" s="410"/>
      <c r="CS217" s="410"/>
      <c r="CT217" s="410"/>
      <c r="CU217" s="410"/>
      <c r="CV217" s="410"/>
      <c r="CW217" s="410"/>
      <c r="CX217" s="410"/>
      <c r="CY217" s="410"/>
      <c r="CZ217" s="410"/>
      <c r="DA217" s="410"/>
      <c r="DB217" s="410"/>
      <c r="DC217" s="410"/>
      <c r="DD217" s="410"/>
      <c r="DE217" s="410"/>
      <c r="DF217" s="410"/>
      <c r="DG217" s="410"/>
      <c r="DH217" s="410"/>
      <c r="DI217" s="410"/>
      <c r="DJ217" s="410"/>
      <c r="DK217" s="410"/>
      <c r="DL217" s="410" t="s">
        <v>15673</v>
      </c>
      <c r="DM217" s="410"/>
      <c r="DN217" s="410"/>
      <c r="DO217" s="410"/>
      <c r="DP217" s="410"/>
      <c r="DQ217" s="410"/>
      <c r="DR217" s="410"/>
      <c r="DS217" s="410"/>
      <c r="DT217" s="410"/>
      <c r="DU217" s="410" t="s">
        <v>15674</v>
      </c>
      <c r="DV217" s="410"/>
      <c r="DW217" s="410"/>
    </row>
    <row r="218" spans="53:127">
      <c r="BA218" s="402" t="s">
        <v>15857</v>
      </c>
      <c r="BS218" s="402" t="s">
        <v>15834</v>
      </c>
      <c r="BT218" s="402" t="s">
        <v>16009</v>
      </c>
      <c r="CF218" s="409" t="s">
        <v>8355</v>
      </c>
      <c r="CL218" s="409" t="s">
        <v>13794</v>
      </c>
      <c r="DL218" s="409" t="s">
        <v>15675</v>
      </c>
      <c r="DU218" s="409" t="s">
        <v>15676</v>
      </c>
    </row>
    <row r="219" spans="53:127">
      <c r="BA219" s="402" t="s">
        <v>15858</v>
      </c>
      <c r="BS219" s="402" t="s">
        <v>15835</v>
      </c>
      <c r="BT219" s="402" t="s">
        <v>16010</v>
      </c>
      <c r="CF219" s="410" t="s">
        <v>8356</v>
      </c>
      <c r="CG219" s="410"/>
      <c r="CH219" s="410"/>
      <c r="CI219" s="410"/>
      <c r="CJ219" s="410"/>
      <c r="CK219" s="410"/>
      <c r="CL219" s="410" t="s">
        <v>13825</v>
      </c>
      <c r="CM219" s="410"/>
      <c r="CN219" s="410"/>
      <c r="CO219" s="410"/>
      <c r="CP219" s="410"/>
      <c r="CQ219" s="410"/>
      <c r="CR219" s="410"/>
      <c r="CS219" s="410"/>
      <c r="CT219" s="410"/>
      <c r="CU219" s="410"/>
      <c r="CV219" s="410"/>
      <c r="CW219" s="410"/>
      <c r="CX219" s="410"/>
      <c r="CY219" s="410"/>
      <c r="CZ219" s="410"/>
      <c r="DA219" s="410"/>
      <c r="DB219" s="410"/>
      <c r="DC219" s="410"/>
      <c r="DD219" s="410"/>
      <c r="DE219" s="410"/>
      <c r="DF219" s="410"/>
      <c r="DG219" s="410"/>
      <c r="DH219" s="410"/>
      <c r="DI219" s="410"/>
      <c r="DJ219" s="410"/>
      <c r="DK219" s="410"/>
      <c r="DL219" s="410" t="s">
        <v>15677</v>
      </c>
      <c r="DM219" s="410"/>
      <c r="DN219" s="410"/>
      <c r="DO219" s="410"/>
      <c r="DP219" s="410"/>
      <c r="DQ219" s="410"/>
      <c r="DR219" s="410"/>
      <c r="DS219" s="410"/>
      <c r="DT219" s="410"/>
      <c r="DU219" s="410" t="s">
        <v>15678</v>
      </c>
      <c r="DV219" s="410"/>
      <c r="DW219" s="410"/>
    </row>
    <row r="220" spans="53:127">
      <c r="BA220" s="402" t="s">
        <v>15859</v>
      </c>
      <c r="BS220" s="402" t="s">
        <v>15836</v>
      </c>
      <c r="BT220" s="402" t="s">
        <v>16011</v>
      </c>
      <c r="CF220" s="409" t="s">
        <v>8357</v>
      </c>
      <c r="CL220" s="409" t="s">
        <v>13856</v>
      </c>
      <c r="DL220" s="409" t="s">
        <v>12967</v>
      </c>
      <c r="DU220" s="409" t="s">
        <v>15679</v>
      </c>
    </row>
    <row r="221" spans="53:127">
      <c r="BA221" s="402" t="s">
        <v>15860</v>
      </c>
      <c r="BS221" s="402" t="s">
        <v>15837</v>
      </c>
      <c r="BT221" s="402" t="s">
        <v>16012</v>
      </c>
      <c r="CF221" s="410" t="s">
        <v>8358</v>
      </c>
      <c r="CG221" s="410"/>
      <c r="CH221" s="410"/>
      <c r="CI221" s="410"/>
      <c r="CJ221" s="410"/>
      <c r="CK221" s="410"/>
      <c r="CL221" s="410" t="s">
        <v>13887</v>
      </c>
      <c r="CM221" s="410"/>
      <c r="CN221" s="410"/>
      <c r="CO221" s="410"/>
      <c r="CP221" s="410"/>
      <c r="CQ221" s="410"/>
      <c r="CR221" s="410"/>
      <c r="CS221" s="410"/>
      <c r="CT221" s="410"/>
      <c r="CU221" s="410"/>
      <c r="CV221" s="410"/>
      <c r="CW221" s="410"/>
      <c r="CX221" s="410"/>
      <c r="CY221" s="410"/>
      <c r="CZ221" s="410"/>
      <c r="DA221" s="410"/>
      <c r="DB221" s="410"/>
      <c r="DC221" s="410"/>
      <c r="DD221" s="410"/>
      <c r="DE221" s="410"/>
      <c r="DF221" s="410"/>
      <c r="DG221" s="410"/>
      <c r="DH221" s="410"/>
      <c r="DI221" s="410"/>
      <c r="DJ221" s="410"/>
      <c r="DK221" s="410"/>
      <c r="DL221" s="410" t="s">
        <v>13005</v>
      </c>
      <c r="DM221" s="410"/>
      <c r="DN221" s="410"/>
      <c r="DO221" s="410"/>
      <c r="DP221" s="410"/>
      <c r="DQ221" s="410"/>
      <c r="DR221" s="410"/>
      <c r="DS221" s="410"/>
      <c r="DT221" s="410"/>
      <c r="DU221" s="410" t="s">
        <v>14564</v>
      </c>
      <c r="DV221" s="410"/>
      <c r="DW221" s="410"/>
    </row>
    <row r="222" spans="53:127">
      <c r="BA222" s="402" t="s">
        <v>15861</v>
      </c>
      <c r="BS222" s="402" t="s">
        <v>15838</v>
      </c>
      <c r="BT222" s="402" t="s">
        <v>16013</v>
      </c>
      <c r="CF222" s="409" t="s">
        <v>8359</v>
      </c>
      <c r="CL222" s="409" t="s">
        <v>13917</v>
      </c>
      <c r="DL222" s="409" t="s">
        <v>15680</v>
      </c>
      <c r="DU222" s="409" t="s">
        <v>14585</v>
      </c>
    </row>
    <row r="223" spans="53:127">
      <c r="BA223" s="402" t="s">
        <v>15862</v>
      </c>
      <c r="BS223" s="402" t="s">
        <v>15839</v>
      </c>
      <c r="BT223" s="402" t="s">
        <v>16014</v>
      </c>
      <c r="CF223" s="410" t="s">
        <v>8360</v>
      </c>
      <c r="CG223" s="410"/>
      <c r="CH223" s="410"/>
      <c r="CI223" s="410"/>
      <c r="CJ223" s="410"/>
      <c r="CK223" s="410"/>
      <c r="CL223" s="410" t="s">
        <v>15681</v>
      </c>
      <c r="CM223" s="410"/>
      <c r="CN223" s="410"/>
      <c r="CO223" s="410"/>
      <c r="CP223" s="410"/>
      <c r="CQ223" s="410"/>
      <c r="CR223" s="410"/>
      <c r="CS223" s="410"/>
      <c r="CT223" s="410"/>
      <c r="CU223" s="410"/>
      <c r="CV223" s="410"/>
      <c r="CW223" s="410"/>
      <c r="CX223" s="410"/>
      <c r="CY223" s="410"/>
      <c r="CZ223" s="410"/>
      <c r="DA223" s="410"/>
      <c r="DB223" s="410"/>
      <c r="DC223" s="410"/>
      <c r="DD223" s="410"/>
      <c r="DE223" s="410"/>
      <c r="DF223" s="410"/>
      <c r="DG223" s="410"/>
      <c r="DH223" s="410"/>
      <c r="DI223" s="410"/>
      <c r="DJ223" s="410"/>
      <c r="DK223" s="410"/>
      <c r="DL223" s="410" t="s">
        <v>15682</v>
      </c>
      <c r="DM223" s="410"/>
      <c r="DN223" s="410"/>
      <c r="DO223" s="410"/>
      <c r="DP223" s="410"/>
      <c r="DQ223" s="410"/>
      <c r="DR223" s="410"/>
      <c r="DS223" s="410"/>
      <c r="DT223" s="410"/>
      <c r="DU223" s="410" t="s">
        <v>15683</v>
      </c>
      <c r="DV223" s="410"/>
      <c r="DW223" s="410"/>
    </row>
    <row r="224" spans="53:127">
      <c r="BA224" s="402" t="s">
        <v>15863</v>
      </c>
      <c r="BS224" s="402" t="s">
        <v>15840</v>
      </c>
      <c r="BT224" s="402" t="s">
        <v>16015</v>
      </c>
      <c r="CF224" s="409" t="s">
        <v>8361</v>
      </c>
      <c r="CL224" s="409" t="s">
        <v>15684</v>
      </c>
      <c r="DL224" s="409" t="s">
        <v>15685</v>
      </c>
      <c r="DU224" s="409" t="s">
        <v>15686</v>
      </c>
    </row>
    <row r="225" spans="53:127">
      <c r="BA225" s="402" t="s">
        <v>15864</v>
      </c>
      <c r="BS225" s="402" t="s">
        <v>15841</v>
      </c>
      <c r="BT225" s="402" t="s">
        <v>16016</v>
      </c>
      <c r="CF225" s="410" t="s">
        <v>8362</v>
      </c>
      <c r="CG225" s="410"/>
      <c r="CH225" s="410"/>
      <c r="CI225" s="410"/>
      <c r="CJ225" s="410"/>
      <c r="CK225" s="410"/>
      <c r="CL225" s="410" t="s">
        <v>15687</v>
      </c>
      <c r="CM225" s="410"/>
      <c r="CN225" s="410"/>
      <c r="CO225" s="410"/>
      <c r="CP225" s="410"/>
      <c r="CQ225" s="410"/>
      <c r="CR225" s="410"/>
      <c r="CS225" s="410"/>
      <c r="CT225" s="410"/>
      <c r="CU225" s="410"/>
      <c r="CV225" s="410"/>
      <c r="CW225" s="410"/>
      <c r="CX225" s="410"/>
      <c r="CY225" s="410"/>
      <c r="CZ225" s="410"/>
      <c r="DA225" s="410"/>
      <c r="DB225" s="410"/>
      <c r="DC225" s="410"/>
      <c r="DD225" s="410"/>
      <c r="DE225" s="410"/>
      <c r="DF225" s="410"/>
      <c r="DG225" s="410"/>
      <c r="DH225" s="410"/>
      <c r="DI225" s="410"/>
      <c r="DJ225" s="410"/>
      <c r="DK225" s="410"/>
      <c r="DL225" s="410" t="s">
        <v>15688</v>
      </c>
      <c r="DM225" s="410"/>
      <c r="DN225" s="410"/>
      <c r="DO225" s="410"/>
      <c r="DP225" s="410"/>
      <c r="DQ225" s="410"/>
      <c r="DR225" s="410"/>
      <c r="DS225" s="410"/>
      <c r="DT225" s="410"/>
      <c r="DU225" s="410" t="s">
        <v>15689</v>
      </c>
      <c r="DV225" s="410"/>
      <c r="DW225" s="410"/>
    </row>
    <row r="226" spans="53:127">
      <c r="BA226" s="402" t="s">
        <v>15865</v>
      </c>
      <c r="BS226" s="402" t="s">
        <v>15842</v>
      </c>
      <c r="BT226" s="402" t="s">
        <v>16017</v>
      </c>
      <c r="CF226" s="409" t="s">
        <v>8363</v>
      </c>
      <c r="CL226" s="409" t="s">
        <v>15690</v>
      </c>
      <c r="DL226" s="409" t="s">
        <v>15691</v>
      </c>
      <c r="DU226" s="409" t="s">
        <v>15692</v>
      </c>
    </row>
    <row r="227" spans="53:127">
      <c r="BA227" s="402" t="s">
        <v>15866</v>
      </c>
      <c r="BS227" s="402" t="s">
        <v>15843</v>
      </c>
      <c r="BT227" s="402" t="s">
        <v>16018</v>
      </c>
      <c r="CF227" s="410" t="s">
        <v>8364</v>
      </c>
      <c r="CG227" s="410"/>
      <c r="CH227" s="410"/>
      <c r="CI227" s="410"/>
      <c r="CJ227" s="410"/>
      <c r="CK227" s="410"/>
      <c r="CL227" s="410" t="s">
        <v>15693</v>
      </c>
      <c r="CM227" s="410"/>
      <c r="CN227" s="410"/>
      <c r="CO227" s="410"/>
      <c r="CP227" s="410"/>
      <c r="CQ227" s="410"/>
      <c r="CR227" s="410"/>
      <c r="CS227" s="410"/>
      <c r="CT227" s="410"/>
      <c r="CU227" s="410"/>
      <c r="CV227" s="410"/>
      <c r="CW227" s="410"/>
      <c r="CX227" s="410"/>
      <c r="CY227" s="410"/>
      <c r="CZ227" s="410"/>
      <c r="DA227" s="410"/>
      <c r="DB227" s="410"/>
      <c r="DC227" s="410"/>
      <c r="DD227" s="410"/>
      <c r="DE227" s="410"/>
      <c r="DF227" s="410"/>
      <c r="DG227" s="410"/>
      <c r="DH227" s="410"/>
      <c r="DI227" s="410"/>
      <c r="DJ227" s="410"/>
      <c r="DK227" s="410"/>
      <c r="DL227" s="410" t="s">
        <v>15694</v>
      </c>
      <c r="DM227" s="410"/>
      <c r="DN227" s="410"/>
      <c r="DO227" s="410"/>
      <c r="DP227" s="410"/>
      <c r="DQ227" s="410"/>
      <c r="DR227" s="410"/>
      <c r="DS227" s="410"/>
      <c r="DT227" s="410"/>
      <c r="DU227" s="410" t="s">
        <v>15695</v>
      </c>
      <c r="DV227" s="410"/>
      <c r="DW227" s="410"/>
    </row>
    <row r="228" spans="53:127">
      <c r="BA228" s="402" t="s">
        <v>15867</v>
      </c>
      <c r="BS228" s="402" t="s">
        <v>15844</v>
      </c>
      <c r="BT228" s="402" t="s">
        <v>16019</v>
      </c>
      <c r="CF228" s="409" t="s">
        <v>8365</v>
      </c>
      <c r="CL228" s="409" t="s">
        <v>15696</v>
      </c>
      <c r="DL228" s="409" t="s">
        <v>15697</v>
      </c>
      <c r="DU228" s="409" t="s">
        <v>15698</v>
      </c>
    </row>
    <row r="229" spans="53:127">
      <c r="BA229" s="402" t="s">
        <v>15868</v>
      </c>
      <c r="BS229" s="402" t="s">
        <v>15845</v>
      </c>
      <c r="BT229" s="402" t="s">
        <v>16020</v>
      </c>
      <c r="CF229" s="410" t="s">
        <v>8366</v>
      </c>
      <c r="CG229" s="410"/>
      <c r="CH229" s="410"/>
      <c r="CI229" s="410"/>
      <c r="CJ229" s="410"/>
      <c r="CK229" s="410"/>
      <c r="CL229" s="410" t="s">
        <v>15699</v>
      </c>
      <c r="CM229" s="410"/>
      <c r="CN229" s="410"/>
      <c r="CO229" s="410"/>
      <c r="CP229" s="410"/>
      <c r="CQ229" s="410"/>
      <c r="CR229" s="410"/>
      <c r="CS229" s="410"/>
      <c r="CT229" s="410"/>
      <c r="CU229" s="410"/>
      <c r="CV229" s="410"/>
      <c r="CW229" s="410"/>
      <c r="CX229" s="410"/>
      <c r="CY229" s="410"/>
      <c r="CZ229" s="410"/>
      <c r="DA229" s="410"/>
      <c r="DB229" s="410"/>
      <c r="DC229" s="410"/>
      <c r="DD229" s="410"/>
      <c r="DE229" s="410"/>
      <c r="DF229" s="410"/>
      <c r="DG229" s="410"/>
      <c r="DH229" s="410"/>
      <c r="DI229" s="410"/>
      <c r="DJ229" s="410"/>
      <c r="DK229" s="410"/>
      <c r="DL229" s="410" t="s">
        <v>15700</v>
      </c>
      <c r="DM229" s="410"/>
      <c r="DN229" s="410"/>
      <c r="DO229" s="410"/>
      <c r="DP229" s="410"/>
      <c r="DQ229" s="410"/>
      <c r="DR229" s="410"/>
      <c r="DS229" s="410"/>
      <c r="DT229" s="410"/>
      <c r="DU229" s="410" t="s">
        <v>15701</v>
      </c>
      <c r="DV229" s="410"/>
      <c r="DW229" s="410"/>
    </row>
    <row r="230" spans="53:127">
      <c r="BA230" s="402" t="s">
        <v>15869</v>
      </c>
      <c r="BS230" s="402" t="s">
        <v>15846</v>
      </c>
      <c r="BT230" s="402" t="s">
        <v>17120</v>
      </c>
      <c r="CF230" s="409" t="s">
        <v>8367</v>
      </c>
      <c r="CL230" s="409" t="s">
        <v>15702</v>
      </c>
      <c r="DL230" s="409" t="s">
        <v>15703</v>
      </c>
      <c r="DU230" s="409" t="s">
        <v>15704</v>
      </c>
    </row>
    <row r="231" spans="53:127">
      <c r="BA231" s="402" t="s">
        <v>15870</v>
      </c>
      <c r="BS231" s="402" t="s">
        <v>15847</v>
      </c>
      <c r="BT231" s="402" t="s">
        <v>17121</v>
      </c>
      <c r="CF231" s="410" t="s">
        <v>8368</v>
      </c>
      <c r="CG231" s="410"/>
      <c r="CH231" s="410"/>
      <c r="CI231" s="410"/>
      <c r="CJ231" s="410"/>
      <c r="CK231" s="410"/>
      <c r="CL231" s="410" t="s">
        <v>15705</v>
      </c>
      <c r="CM231" s="410"/>
      <c r="CN231" s="410"/>
      <c r="CO231" s="410"/>
      <c r="CP231" s="410"/>
      <c r="CQ231" s="410"/>
      <c r="CR231" s="410"/>
      <c r="CS231" s="410"/>
      <c r="CT231" s="410"/>
      <c r="CU231" s="410"/>
      <c r="CV231" s="410"/>
      <c r="CW231" s="410"/>
      <c r="CX231" s="410"/>
      <c r="CY231" s="410"/>
      <c r="CZ231" s="410"/>
      <c r="DA231" s="410"/>
      <c r="DB231" s="410"/>
      <c r="DC231" s="410"/>
      <c r="DD231" s="410"/>
      <c r="DE231" s="410"/>
      <c r="DF231" s="410"/>
      <c r="DG231" s="410"/>
      <c r="DH231" s="410"/>
      <c r="DI231" s="410"/>
      <c r="DJ231" s="410"/>
      <c r="DK231" s="410"/>
      <c r="DL231" s="410" t="s">
        <v>15706</v>
      </c>
      <c r="DM231" s="410"/>
      <c r="DN231" s="410"/>
      <c r="DO231" s="410"/>
      <c r="DP231" s="410"/>
      <c r="DQ231" s="410"/>
      <c r="DR231" s="410"/>
      <c r="DS231" s="410"/>
      <c r="DT231" s="410"/>
      <c r="DU231" s="410" t="s">
        <v>15707</v>
      </c>
      <c r="DV231" s="410"/>
      <c r="DW231" s="410"/>
    </row>
    <row r="232" spans="53:127">
      <c r="BA232" s="402" t="s">
        <v>15871</v>
      </c>
      <c r="BS232" s="402" t="s">
        <v>15848</v>
      </c>
      <c r="BT232" s="402" t="s">
        <v>17122</v>
      </c>
      <c r="CF232" s="409" t="s">
        <v>8369</v>
      </c>
      <c r="CL232" s="409" t="s">
        <v>15708</v>
      </c>
      <c r="DL232" s="409" t="s">
        <v>15709</v>
      </c>
      <c r="DU232" s="409" t="s">
        <v>15710</v>
      </c>
    </row>
    <row r="233" spans="53:127">
      <c r="BA233" s="402" t="s">
        <v>15872</v>
      </c>
      <c r="BS233" s="402" t="s">
        <v>15849</v>
      </c>
      <c r="BT233" s="402" t="s">
        <v>16021</v>
      </c>
      <c r="CF233" s="410" t="s">
        <v>8370</v>
      </c>
      <c r="CG233" s="410"/>
      <c r="CH233" s="410"/>
      <c r="CI233" s="410"/>
      <c r="CJ233" s="410"/>
      <c r="CK233" s="410"/>
      <c r="CL233" s="410" t="s">
        <v>15711</v>
      </c>
      <c r="CM233" s="410"/>
      <c r="CN233" s="410"/>
      <c r="CO233" s="410"/>
      <c r="CP233" s="410"/>
      <c r="CQ233" s="410"/>
      <c r="CR233" s="410"/>
      <c r="CS233" s="410"/>
      <c r="CT233" s="410"/>
      <c r="CU233" s="410"/>
      <c r="CV233" s="410"/>
      <c r="CW233" s="410"/>
      <c r="CX233" s="410"/>
      <c r="CY233" s="410"/>
      <c r="CZ233" s="410"/>
      <c r="DA233" s="410"/>
      <c r="DB233" s="410"/>
      <c r="DC233" s="410"/>
      <c r="DD233" s="410"/>
      <c r="DE233" s="410"/>
      <c r="DF233" s="410"/>
      <c r="DG233" s="410"/>
      <c r="DH233" s="410"/>
      <c r="DI233" s="410"/>
      <c r="DJ233" s="410"/>
      <c r="DK233" s="410"/>
      <c r="DL233" s="410" t="s">
        <v>15712</v>
      </c>
      <c r="DM233" s="410"/>
      <c r="DN233" s="410"/>
      <c r="DO233" s="410"/>
      <c r="DP233" s="410"/>
      <c r="DQ233" s="410"/>
      <c r="DR233" s="410"/>
      <c r="DS233" s="410"/>
      <c r="DT233" s="410"/>
      <c r="DU233" s="410" t="s">
        <v>15713</v>
      </c>
      <c r="DV233" s="410"/>
      <c r="DW233" s="410"/>
    </row>
    <row r="234" spans="53:127">
      <c r="BA234" s="402" t="s">
        <v>15873</v>
      </c>
      <c r="BS234" s="402" t="s">
        <v>15850</v>
      </c>
      <c r="BT234" s="402" t="s">
        <v>17123</v>
      </c>
      <c r="CF234" s="409" t="s">
        <v>8371</v>
      </c>
      <c r="CL234" s="409" t="s">
        <v>15714</v>
      </c>
      <c r="DL234" s="409" t="s">
        <v>15715</v>
      </c>
      <c r="DU234" s="409" t="s">
        <v>15716</v>
      </c>
    </row>
    <row r="235" spans="53:127">
      <c r="BA235" s="402" t="s">
        <v>15874</v>
      </c>
      <c r="BS235" s="402" t="s">
        <v>15851</v>
      </c>
      <c r="BT235" s="402" t="s">
        <v>16022</v>
      </c>
      <c r="CF235" s="410" t="s">
        <v>8372</v>
      </c>
      <c r="CG235" s="410"/>
      <c r="CH235" s="410"/>
      <c r="CI235" s="410"/>
      <c r="CJ235" s="410"/>
      <c r="CK235" s="410"/>
      <c r="CL235" s="410" t="s">
        <v>15717</v>
      </c>
      <c r="CM235" s="410"/>
      <c r="CN235" s="410"/>
      <c r="CO235" s="410"/>
      <c r="CP235" s="410"/>
      <c r="CQ235" s="410"/>
      <c r="CR235" s="410"/>
      <c r="CS235" s="410"/>
      <c r="CT235" s="410"/>
      <c r="CU235" s="410"/>
      <c r="CV235" s="410"/>
      <c r="CW235" s="410"/>
      <c r="CX235" s="410"/>
      <c r="CY235" s="410"/>
      <c r="CZ235" s="410"/>
      <c r="DA235" s="410"/>
      <c r="DB235" s="410"/>
      <c r="DC235" s="410"/>
      <c r="DD235" s="410"/>
      <c r="DE235" s="410"/>
      <c r="DF235" s="410"/>
      <c r="DG235" s="410"/>
      <c r="DH235" s="410"/>
      <c r="DI235" s="410"/>
      <c r="DJ235" s="410"/>
      <c r="DK235" s="410"/>
      <c r="DL235" s="410" t="s">
        <v>15718</v>
      </c>
      <c r="DM235" s="410"/>
      <c r="DN235" s="410"/>
      <c r="DO235" s="410"/>
      <c r="DP235" s="410"/>
      <c r="DQ235" s="410"/>
      <c r="DR235" s="410"/>
      <c r="DS235" s="410"/>
      <c r="DT235" s="410"/>
      <c r="DU235" s="410" t="s">
        <v>15719</v>
      </c>
      <c r="DV235" s="410"/>
      <c r="DW235" s="410"/>
    </row>
    <row r="236" spans="53:127">
      <c r="BA236" s="402" t="s">
        <v>17112</v>
      </c>
      <c r="BS236" s="402" t="s">
        <v>15852</v>
      </c>
      <c r="BT236" s="402" t="s">
        <v>17124</v>
      </c>
      <c r="CF236" s="409" t="s">
        <v>8373</v>
      </c>
      <c r="CL236" s="409" t="s">
        <v>15720</v>
      </c>
      <c r="DL236" s="409" t="s">
        <v>15721</v>
      </c>
      <c r="DU236" s="409" t="s">
        <v>15722</v>
      </c>
    </row>
    <row r="237" spans="53:127">
      <c r="BA237" s="402" t="s">
        <v>17113</v>
      </c>
      <c r="BS237" s="402" t="s">
        <v>15853</v>
      </c>
      <c r="BT237" s="402" t="s">
        <v>17125</v>
      </c>
      <c r="CF237" s="410" t="s">
        <v>8374</v>
      </c>
      <c r="CG237" s="410"/>
      <c r="CH237" s="410"/>
      <c r="CI237" s="410"/>
      <c r="CJ237" s="410"/>
      <c r="CK237" s="410"/>
      <c r="CL237" s="410" t="s">
        <v>15723</v>
      </c>
      <c r="CM237" s="410"/>
      <c r="CN237" s="410"/>
      <c r="CO237" s="410"/>
      <c r="CP237" s="410"/>
      <c r="CQ237" s="410"/>
      <c r="CR237" s="410"/>
      <c r="CS237" s="410"/>
      <c r="CT237" s="410"/>
      <c r="CU237" s="410"/>
      <c r="CV237" s="410"/>
      <c r="CW237" s="410"/>
      <c r="CX237" s="410"/>
      <c r="CY237" s="410"/>
      <c r="CZ237" s="410"/>
      <c r="DA237" s="410"/>
      <c r="DB237" s="410"/>
      <c r="DC237" s="410"/>
      <c r="DD237" s="410"/>
      <c r="DE237" s="410"/>
      <c r="DF237" s="410"/>
      <c r="DG237" s="410"/>
      <c r="DH237" s="410"/>
      <c r="DI237" s="410"/>
      <c r="DJ237" s="410"/>
      <c r="DK237" s="410"/>
      <c r="DL237" s="410" t="s">
        <v>15724</v>
      </c>
      <c r="DM237" s="410"/>
      <c r="DN237" s="410"/>
      <c r="DO237" s="410"/>
      <c r="DP237" s="410"/>
      <c r="DQ237" s="410"/>
      <c r="DR237" s="410"/>
      <c r="DS237" s="410"/>
      <c r="DT237" s="410"/>
      <c r="DU237" s="410" t="s">
        <v>15725</v>
      </c>
      <c r="DV237" s="410"/>
      <c r="DW237" s="410"/>
    </row>
    <row r="238" spans="53:127">
      <c r="BA238" s="402" t="s">
        <v>17114</v>
      </c>
      <c r="BS238" s="402" t="s">
        <v>15854</v>
      </c>
      <c r="BT238" s="402" t="s">
        <v>17126</v>
      </c>
      <c r="CF238" s="409" t="s">
        <v>8375</v>
      </c>
      <c r="CL238" s="409" t="s">
        <v>15726</v>
      </c>
      <c r="DL238" s="409" t="s">
        <v>15727</v>
      </c>
      <c r="DU238" s="409" t="s">
        <v>15728</v>
      </c>
    </row>
    <row r="239" spans="53:127">
      <c r="BA239" s="402" t="s">
        <v>17115</v>
      </c>
      <c r="BS239" s="402" t="s">
        <v>15855</v>
      </c>
      <c r="BT239" s="402" t="s">
        <v>17127</v>
      </c>
      <c r="CF239" s="410" t="s">
        <v>8376</v>
      </c>
      <c r="CG239" s="410"/>
      <c r="CH239" s="410"/>
      <c r="CI239" s="410"/>
      <c r="CJ239" s="410"/>
      <c r="CK239" s="410"/>
      <c r="CL239" s="410" t="s">
        <v>15729</v>
      </c>
      <c r="CM239" s="410"/>
      <c r="CN239" s="410"/>
      <c r="CO239" s="410"/>
      <c r="CP239" s="410"/>
      <c r="CQ239" s="410"/>
      <c r="CR239" s="410"/>
      <c r="CS239" s="410"/>
      <c r="CT239" s="410"/>
      <c r="CU239" s="410"/>
      <c r="CV239" s="410"/>
      <c r="CW239" s="410"/>
      <c r="CX239" s="410"/>
      <c r="CY239" s="410"/>
      <c r="CZ239" s="410"/>
      <c r="DA239" s="410"/>
      <c r="DB239" s="410"/>
      <c r="DC239" s="410"/>
      <c r="DD239" s="410"/>
      <c r="DE239" s="410"/>
      <c r="DF239" s="410"/>
      <c r="DG239" s="410"/>
      <c r="DH239" s="410"/>
      <c r="DI239" s="410"/>
      <c r="DJ239" s="410"/>
      <c r="DK239" s="410"/>
      <c r="DL239" s="410" t="s">
        <v>15730</v>
      </c>
      <c r="DM239" s="410"/>
      <c r="DN239" s="410"/>
      <c r="DO239" s="410"/>
      <c r="DP239" s="410"/>
      <c r="DQ239" s="410"/>
      <c r="DR239" s="410"/>
      <c r="DS239" s="410"/>
      <c r="DT239" s="410"/>
      <c r="DU239" s="410" t="s">
        <v>15731</v>
      </c>
      <c r="DV239" s="410"/>
      <c r="DW239" s="410"/>
    </row>
    <row r="240" spans="53:127">
      <c r="BA240" s="402" t="s">
        <v>17116</v>
      </c>
      <c r="BS240" s="402" t="s">
        <v>15856</v>
      </c>
      <c r="BT240" s="402" t="s">
        <v>17128</v>
      </c>
      <c r="CF240" s="409" t="s">
        <v>8377</v>
      </c>
      <c r="CL240" s="409" t="s">
        <v>15732</v>
      </c>
      <c r="DL240" s="409" t="s">
        <v>15733</v>
      </c>
      <c r="DU240" s="409" t="s">
        <v>15734</v>
      </c>
    </row>
    <row r="241" spans="53:127">
      <c r="BA241" s="402" t="s">
        <v>17117</v>
      </c>
      <c r="BS241" s="402" t="s">
        <v>15857</v>
      </c>
      <c r="CF241" s="410" t="s">
        <v>8378</v>
      </c>
      <c r="CG241" s="410"/>
      <c r="CH241" s="410"/>
      <c r="CI241" s="410"/>
      <c r="CJ241" s="410"/>
      <c r="CK241" s="410"/>
      <c r="CL241" s="410" t="s">
        <v>14994</v>
      </c>
      <c r="CM241" s="410"/>
      <c r="CN241" s="410"/>
      <c r="CO241" s="410"/>
      <c r="CP241" s="410"/>
      <c r="CQ241" s="410"/>
      <c r="CR241" s="410"/>
      <c r="CS241" s="410"/>
      <c r="CT241" s="410"/>
      <c r="CU241" s="410"/>
      <c r="CV241" s="410"/>
      <c r="CW241" s="410"/>
      <c r="CX241" s="410"/>
      <c r="CY241" s="410"/>
      <c r="CZ241" s="410"/>
      <c r="DA241" s="410"/>
      <c r="DB241" s="410"/>
      <c r="DC241" s="410"/>
      <c r="DD241" s="410"/>
      <c r="DE241" s="410"/>
      <c r="DF241" s="410"/>
      <c r="DG241" s="410"/>
      <c r="DH241" s="410"/>
      <c r="DI241" s="410"/>
      <c r="DJ241" s="410"/>
      <c r="DK241" s="410"/>
      <c r="DL241" s="410" t="s">
        <v>15735</v>
      </c>
      <c r="DM241" s="410"/>
      <c r="DN241" s="410"/>
      <c r="DO241" s="410"/>
      <c r="DP241" s="410"/>
      <c r="DQ241" s="410"/>
      <c r="DR241" s="410"/>
      <c r="DS241" s="410"/>
      <c r="DT241" s="410"/>
      <c r="DU241" s="410" t="s">
        <v>15736</v>
      </c>
      <c r="DV241" s="410"/>
      <c r="DW241" s="410"/>
    </row>
    <row r="242" spans="53:127">
      <c r="BA242" s="402" t="s">
        <v>17118</v>
      </c>
      <c r="BS242" s="402" t="s">
        <v>15858</v>
      </c>
      <c r="CF242" s="409" t="s">
        <v>8379</v>
      </c>
      <c r="CL242" s="409" t="s">
        <v>15009</v>
      </c>
      <c r="DL242" s="409" t="s">
        <v>15737</v>
      </c>
      <c r="DU242" s="409" t="s">
        <v>14932</v>
      </c>
    </row>
    <row r="243" spans="53:127">
      <c r="BA243" s="402" t="s">
        <v>17119</v>
      </c>
      <c r="BS243" s="402" t="s">
        <v>15859</v>
      </c>
      <c r="CF243" s="410" t="s">
        <v>8380</v>
      </c>
      <c r="CG243" s="410"/>
      <c r="CH243" s="410"/>
      <c r="CI243" s="410"/>
      <c r="CJ243" s="410"/>
      <c r="CK243" s="410"/>
      <c r="CL243" s="410" t="s">
        <v>15738</v>
      </c>
      <c r="CM243" s="410"/>
      <c r="CN243" s="410"/>
      <c r="CO243" s="410"/>
      <c r="CP243" s="410"/>
      <c r="CQ243" s="410"/>
      <c r="CR243" s="410"/>
      <c r="CS243" s="410"/>
      <c r="CT243" s="410"/>
      <c r="CU243" s="410"/>
      <c r="CV243" s="410"/>
      <c r="CW243" s="410"/>
      <c r="CX243" s="410"/>
      <c r="CY243" s="410"/>
      <c r="CZ243" s="410"/>
      <c r="DA243" s="410"/>
      <c r="DB243" s="410"/>
      <c r="DC243" s="410"/>
      <c r="DD243" s="410"/>
      <c r="DE243" s="410"/>
      <c r="DF243" s="410"/>
      <c r="DG243" s="410"/>
      <c r="DH243" s="410"/>
      <c r="DI243" s="410"/>
      <c r="DJ243" s="410"/>
      <c r="DK243" s="410"/>
      <c r="DL243" s="410" t="s">
        <v>15739</v>
      </c>
      <c r="DM243" s="410"/>
      <c r="DN243" s="410"/>
      <c r="DO243" s="410"/>
      <c r="DP243" s="410"/>
      <c r="DQ243" s="410"/>
      <c r="DR243" s="410"/>
      <c r="DS243" s="410"/>
      <c r="DT243" s="410"/>
      <c r="DU243" s="410" t="s">
        <v>14945</v>
      </c>
      <c r="DV243" s="410"/>
      <c r="DW243" s="410"/>
    </row>
    <row r="244" spans="53:127">
      <c r="BA244" s="402" t="s">
        <v>16009</v>
      </c>
      <c r="BS244" s="402" t="s">
        <v>15860</v>
      </c>
      <c r="CF244" s="409" t="s">
        <v>8381</v>
      </c>
      <c r="CL244" s="409" t="s">
        <v>15740</v>
      </c>
      <c r="DL244" s="409" t="s">
        <v>15741</v>
      </c>
      <c r="DU244" s="409" t="s">
        <v>14958</v>
      </c>
    </row>
    <row r="245" spans="53:127">
      <c r="BA245" s="402" t="s">
        <v>16010</v>
      </c>
      <c r="BS245" s="402" t="s">
        <v>15861</v>
      </c>
      <c r="CF245" s="410" t="s">
        <v>8382</v>
      </c>
      <c r="CG245" s="410"/>
      <c r="CH245" s="410"/>
      <c r="CI245" s="410"/>
      <c r="CJ245" s="410"/>
      <c r="CK245" s="410"/>
      <c r="CL245" s="410" t="s">
        <v>15742</v>
      </c>
      <c r="CM245" s="410"/>
      <c r="CN245" s="410"/>
      <c r="CO245" s="410"/>
      <c r="CP245" s="410"/>
      <c r="CQ245" s="410"/>
      <c r="CR245" s="410"/>
      <c r="CS245" s="410"/>
      <c r="CT245" s="410"/>
      <c r="CU245" s="410"/>
      <c r="CV245" s="410"/>
      <c r="CW245" s="410"/>
      <c r="CX245" s="410"/>
      <c r="CY245" s="410"/>
      <c r="CZ245" s="410"/>
      <c r="DA245" s="410"/>
      <c r="DB245" s="410"/>
      <c r="DC245" s="410"/>
      <c r="DD245" s="410"/>
      <c r="DE245" s="410"/>
      <c r="DF245" s="410"/>
      <c r="DG245" s="410"/>
      <c r="DH245" s="410"/>
      <c r="DI245" s="410"/>
      <c r="DJ245" s="410"/>
      <c r="DK245" s="410"/>
      <c r="DL245" s="410" t="s">
        <v>15743</v>
      </c>
      <c r="DM245" s="410"/>
      <c r="DN245" s="410"/>
      <c r="DO245" s="410"/>
      <c r="DP245" s="410"/>
      <c r="DQ245" s="410"/>
      <c r="DR245" s="410"/>
      <c r="DS245" s="410"/>
      <c r="DT245" s="410"/>
      <c r="DU245" s="410" t="s">
        <v>15744</v>
      </c>
      <c r="DV245" s="410"/>
      <c r="DW245" s="410"/>
    </row>
    <row r="246" spans="53:127">
      <c r="BA246" s="402" t="s">
        <v>16011</v>
      </c>
      <c r="BS246" s="402" t="s">
        <v>15862</v>
      </c>
      <c r="CF246" s="409" t="s">
        <v>8383</v>
      </c>
      <c r="CL246" s="409" t="s">
        <v>15745</v>
      </c>
      <c r="DL246" s="409" t="s">
        <v>15746</v>
      </c>
      <c r="DU246" s="409" t="s">
        <v>15747</v>
      </c>
    </row>
    <row r="247" spans="53:127">
      <c r="BA247" s="402" t="s">
        <v>16012</v>
      </c>
      <c r="BS247" s="402" t="s">
        <v>15863</v>
      </c>
      <c r="CF247" s="410" t="s">
        <v>8384</v>
      </c>
      <c r="CG247" s="410"/>
      <c r="CH247" s="410"/>
      <c r="CI247" s="410"/>
      <c r="CJ247" s="410"/>
      <c r="CK247" s="410"/>
      <c r="CL247" s="410" t="s">
        <v>15748</v>
      </c>
      <c r="CM247" s="410"/>
      <c r="CN247" s="410"/>
      <c r="CO247" s="410"/>
      <c r="CP247" s="410"/>
      <c r="CQ247" s="410"/>
      <c r="CR247" s="410"/>
      <c r="CS247" s="410"/>
      <c r="CT247" s="410"/>
      <c r="CU247" s="410"/>
      <c r="CV247" s="410"/>
      <c r="CW247" s="410"/>
      <c r="CX247" s="410"/>
      <c r="CY247" s="410"/>
      <c r="CZ247" s="410"/>
      <c r="DA247" s="410"/>
      <c r="DB247" s="410"/>
      <c r="DC247" s="410"/>
      <c r="DD247" s="410"/>
      <c r="DE247" s="410"/>
      <c r="DF247" s="410"/>
      <c r="DG247" s="410"/>
      <c r="DH247" s="410"/>
      <c r="DI247" s="410"/>
      <c r="DJ247" s="410"/>
      <c r="DK247" s="410"/>
      <c r="DL247" s="410" t="s">
        <v>15749</v>
      </c>
      <c r="DM247" s="410"/>
      <c r="DN247" s="410"/>
      <c r="DO247" s="410"/>
      <c r="DP247" s="410"/>
      <c r="DQ247" s="410"/>
      <c r="DR247" s="410"/>
      <c r="DS247" s="410"/>
      <c r="DT247" s="410"/>
      <c r="DU247" s="410" t="s">
        <v>15750</v>
      </c>
      <c r="DV247" s="410"/>
      <c r="DW247" s="410"/>
    </row>
    <row r="248" spans="53:127">
      <c r="BA248" s="402" t="s">
        <v>16013</v>
      </c>
      <c r="BS248" s="402" t="s">
        <v>15864</v>
      </c>
      <c r="CF248" s="409" t="s">
        <v>8385</v>
      </c>
      <c r="CL248" s="409" t="s">
        <v>15751</v>
      </c>
      <c r="DL248" s="409" t="s">
        <v>15752</v>
      </c>
      <c r="DU248" s="409" t="s">
        <v>15753</v>
      </c>
    </row>
    <row r="249" spans="53:127">
      <c r="BA249" s="402" t="s">
        <v>16014</v>
      </c>
      <c r="BS249" s="402" t="s">
        <v>15865</v>
      </c>
      <c r="CF249" s="410" t="s">
        <v>8386</v>
      </c>
      <c r="CG249" s="410"/>
      <c r="CH249" s="410"/>
      <c r="CI249" s="410"/>
      <c r="CJ249" s="410"/>
      <c r="CK249" s="410"/>
      <c r="CL249" s="410" t="s">
        <v>15754</v>
      </c>
      <c r="CM249" s="410"/>
      <c r="CN249" s="410"/>
      <c r="CO249" s="410"/>
      <c r="CP249" s="410"/>
      <c r="CQ249" s="410"/>
      <c r="CR249" s="410"/>
      <c r="CS249" s="410"/>
      <c r="CT249" s="410"/>
      <c r="CU249" s="410"/>
      <c r="CV249" s="410"/>
      <c r="CW249" s="410"/>
      <c r="CX249" s="410"/>
      <c r="CY249" s="410"/>
      <c r="CZ249" s="410"/>
      <c r="DA249" s="410"/>
      <c r="DB249" s="410"/>
      <c r="DC249" s="410"/>
      <c r="DD249" s="410"/>
      <c r="DE249" s="410"/>
      <c r="DF249" s="410"/>
      <c r="DG249" s="410"/>
      <c r="DH249" s="410"/>
      <c r="DI249" s="410"/>
      <c r="DJ249" s="410"/>
      <c r="DK249" s="410"/>
      <c r="DL249" s="410" t="s">
        <v>15755</v>
      </c>
      <c r="DM249" s="410"/>
      <c r="DN249" s="410"/>
      <c r="DO249" s="410"/>
      <c r="DP249" s="410"/>
      <c r="DQ249" s="410"/>
      <c r="DR249" s="410"/>
      <c r="DS249" s="410"/>
      <c r="DT249" s="410"/>
      <c r="DU249" s="410" t="s">
        <v>15756</v>
      </c>
      <c r="DV249" s="410"/>
      <c r="DW249" s="410"/>
    </row>
    <row r="250" spans="53:127">
      <c r="BA250" s="402" t="s">
        <v>16015</v>
      </c>
      <c r="BS250" s="402" t="s">
        <v>15866</v>
      </c>
      <c r="CF250" s="409" t="s">
        <v>8387</v>
      </c>
      <c r="CL250" s="409" t="s">
        <v>15757</v>
      </c>
      <c r="DL250" s="409" t="s">
        <v>15758</v>
      </c>
      <c r="DU250" s="409" t="s">
        <v>15759</v>
      </c>
    </row>
    <row r="251" spans="53:127">
      <c r="BA251" s="402" t="s">
        <v>16016</v>
      </c>
      <c r="BS251" s="402" t="s">
        <v>15867</v>
      </c>
      <c r="CF251" s="410" t="s">
        <v>8388</v>
      </c>
      <c r="CG251" s="410"/>
      <c r="CH251" s="410"/>
      <c r="CI251" s="410"/>
      <c r="CJ251" s="410"/>
      <c r="CK251" s="410"/>
      <c r="CL251" s="410" t="s">
        <v>15760</v>
      </c>
      <c r="CM251" s="410"/>
      <c r="CN251" s="410"/>
      <c r="CO251" s="410"/>
      <c r="CP251" s="410"/>
      <c r="CQ251" s="410"/>
      <c r="CR251" s="410"/>
      <c r="CS251" s="410"/>
      <c r="CT251" s="410"/>
      <c r="CU251" s="410"/>
      <c r="CV251" s="410"/>
      <c r="CW251" s="410"/>
      <c r="CX251" s="410"/>
      <c r="CY251" s="410"/>
      <c r="CZ251" s="410"/>
      <c r="DA251" s="410"/>
      <c r="DB251" s="410"/>
      <c r="DC251" s="410"/>
      <c r="DD251" s="410"/>
      <c r="DE251" s="410"/>
      <c r="DF251" s="410"/>
      <c r="DG251" s="410"/>
      <c r="DH251" s="410"/>
      <c r="DI251" s="410"/>
      <c r="DJ251" s="410"/>
      <c r="DK251" s="410"/>
      <c r="DL251" s="410" t="s">
        <v>15761</v>
      </c>
      <c r="DM251" s="410"/>
      <c r="DN251" s="410"/>
      <c r="DO251" s="410"/>
      <c r="DP251" s="410"/>
      <c r="DQ251" s="410"/>
      <c r="DR251" s="410"/>
      <c r="DS251" s="410"/>
      <c r="DT251" s="410"/>
      <c r="DU251" s="410" t="s">
        <v>15762</v>
      </c>
      <c r="DV251" s="410"/>
      <c r="DW251" s="410"/>
    </row>
    <row r="252" spans="53:127">
      <c r="BA252" s="402" t="s">
        <v>16017</v>
      </c>
      <c r="BS252" s="402" t="s">
        <v>15868</v>
      </c>
      <c r="CF252" s="409" t="s">
        <v>7844</v>
      </c>
      <c r="CL252" s="409" t="s">
        <v>14123</v>
      </c>
      <c r="DL252" s="409" t="s">
        <v>15763</v>
      </c>
      <c r="DU252" s="409" t="s">
        <v>15062</v>
      </c>
    </row>
    <row r="253" spans="53:127">
      <c r="BA253" s="402" t="s">
        <v>16018</v>
      </c>
      <c r="BS253" s="402" t="s">
        <v>15869</v>
      </c>
      <c r="CF253" s="410"/>
      <c r="CG253" s="410"/>
      <c r="CH253" s="410"/>
      <c r="CI253" s="410"/>
      <c r="CJ253" s="410"/>
      <c r="CK253" s="410"/>
      <c r="CL253" s="410" t="s">
        <v>14151</v>
      </c>
      <c r="CM253" s="410"/>
      <c r="CN253" s="410"/>
      <c r="CO253" s="410"/>
      <c r="CP253" s="410"/>
      <c r="CQ253" s="410"/>
      <c r="CR253" s="410"/>
      <c r="CS253" s="410"/>
      <c r="CT253" s="410"/>
      <c r="CU253" s="410"/>
      <c r="CV253" s="410"/>
      <c r="CW253" s="410"/>
      <c r="CX253" s="410"/>
      <c r="CY253" s="410"/>
      <c r="CZ253" s="410"/>
      <c r="DA253" s="410"/>
      <c r="DB253" s="410"/>
      <c r="DC253" s="410"/>
      <c r="DD253" s="410"/>
      <c r="DE253" s="410"/>
      <c r="DF253" s="410"/>
      <c r="DG253" s="410"/>
      <c r="DH253" s="410"/>
      <c r="DI253" s="410"/>
      <c r="DJ253" s="410"/>
      <c r="DK253" s="410"/>
      <c r="DL253" s="410" t="s">
        <v>15764</v>
      </c>
      <c r="DM253" s="410"/>
      <c r="DN253" s="410"/>
      <c r="DO253" s="410"/>
      <c r="DP253" s="410"/>
      <c r="DQ253" s="410"/>
      <c r="DR253" s="410"/>
      <c r="DS253" s="410"/>
      <c r="DT253" s="410"/>
      <c r="DU253" s="410" t="s">
        <v>15076</v>
      </c>
      <c r="DV253" s="410"/>
      <c r="DW253" s="410"/>
    </row>
    <row r="254" spans="53:127">
      <c r="BA254" s="402" t="s">
        <v>16019</v>
      </c>
      <c r="BS254" s="402" t="s">
        <v>15870</v>
      </c>
      <c r="CL254" s="409" t="s">
        <v>14178</v>
      </c>
      <c r="DL254" s="409" t="s">
        <v>15765</v>
      </c>
      <c r="DU254" s="409" t="s">
        <v>15766</v>
      </c>
    </row>
    <row r="255" spans="53:127">
      <c r="BA255" s="402" t="s">
        <v>16020</v>
      </c>
      <c r="BS255" s="402" t="s">
        <v>15871</v>
      </c>
      <c r="CF255" s="410"/>
      <c r="CG255" s="410"/>
      <c r="CH255" s="410"/>
      <c r="CI255" s="410"/>
      <c r="CJ255" s="410"/>
      <c r="CK255" s="410"/>
      <c r="CL255" s="410" t="s">
        <v>14206</v>
      </c>
      <c r="CM255" s="410"/>
      <c r="CN255" s="410"/>
      <c r="CO255" s="410"/>
      <c r="CP255" s="410"/>
      <c r="CQ255" s="410"/>
      <c r="CR255" s="410"/>
      <c r="CS255" s="410"/>
      <c r="CT255" s="410"/>
      <c r="CU255" s="410"/>
      <c r="CV255" s="410"/>
      <c r="CW255" s="410"/>
      <c r="CX255" s="410"/>
      <c r="CY255" s="410"/>
      <c r="CZ255" s="410"/>
      <c r="DA255" s="410"/>
      <c r="DB255" s="410"/>
      <c r="DC255" s="410"/>
      <c r="DD255" s="410"/>
      <c r="DE255" s="410"/>
      <c r="DF255" s="410"/>
      <c r="DG255" s="410"/>
      <c r="DH255" s="410"/>
      <c r="DI255" s="410"/>
      <c r="DJ255" s="410"/>
      <c r="DK255" s="410"/>
      <c r="DL255" s="410" t="s">
        <v>15767</v>
      </c>
      <c r="DM255" s="410"/>
      <c r="DN255" s="410"/>
      <c r="DO255" s="410"/>
      <c r="DP255" s="410"/>
      <c r="DQ255" s="410"/>
      <c r="DR255" s="410"/>
      <c r="DS255" s="410"/>
      <c r="DT255" s="410"/>
      <c r="DU255" s="410" t="s">
        <v>15768</v>
      </c>
      <c r="DV255" s="410"/>
      <c r="DW255" s="410"/>
    </row>
    <row r="256" spans="53:127">
      <c r="BA256" s="402" t="s">
        <v>17129</v>
      </c>
      <c r="BS256" s="402" t="s">
        <v>15872</v>
      </c>
      <c r="CL256" s="409" t="s">
        <v>14234</v>
      </c>
      <c r="DL256" s="409" t="s">
        <v>15769</v>
      </c>
      <c r="DU256" s="409" t="s">
        <v>15770</v>
      </c>
    </row>
    <row r="257" spans="53:127">
      <c r="BA257" s="402" t="s">
        <v>17130</v>
      </c>
      <c r="BS257" s="402" t="s">
        <v>15873</v>
      </c>
      <c r="CF257" s="410"/>
      <c r="CG257" s="410"/>
      <c r="CH257" s="410"/>
      <c r="CI257" s="410"/>
      <c r="CJ257" s="410"/>
      <c r="CK257" s="410"/>
      <c r="CL257" s="410" t="s">
        <v>15771</v>
      </c>
      <c r="CM257" s="410"/>
      <c r="CN257" s="410"/>
      <c r="CO257" s="410"/>
      <c r="CP257" s="410"/>
      <c r="CQ257" s="410"/>
      <c r="CR257" s="410"/>
      <c r="CS257" s="410"/>
      <c r="CT257" s="410"/>
      <c r="CU257" s="410"/>
      <c r="CV257" s="410"/>
      <c r="CW257" s="410"/>
      <c r="CX257" s="410"/>
      <c r="CY257" s="410"/>
      <c r="CZ257" s="410"/>
      <c r="DA257" s="410"/>
      <c r="DB257" s="410"/>
      <c r="DC257" s="410"/>
      <c r="DD257" s="410"/>
      <c r="DE257" s="410"/>
      <c r="DF257" s="410"/>
      <c r="DG257" s="410"/>
      <c r="DH257" s="410"/>
      <c r="DI257" s="410"/>
      <c r="DJ257" s="410"/>
      <c r="DK257" s="410"/>
      <c r="DL257" s="410" t="s">
        <v>15772</v>
      </c>
      <c r="DM257" s="410"/>
      <c r="DN257" s="410"/>
      <c r="DO257" s="410"/>
      <c r="DP257" s="410"/>
      <c r="DQ257" s="410"/>
      <c r="DR257" s="410"/>
      <c r="DS257" s="410"/>
      <c r="DT257" s="410"/>
      <c r="DU257" s="410" t="s">
        <v>15773</v>
      </c>
      <c r="DV257" s="410"/>
      <c r="DW257" s="410"/>
    </row>
    <row r="258" spans="53:127">
      <c r="BA258" s="402" t="s">
        <v>17131</v>
      </c>
      <c r="BS258" s="402" t="s">
        <v>15874</v>
      </c>
      <c r="CL258" s="409" t="s">
        <v>15774</v>
      </c>
      <c r="DL258" s="409" t="s">
        <v>15775</v>
      </c>
      <c r="DU258" s="409" t="s">
        <v>15776</v>
      </c>
    </row>
    <row r="259" spans="53:127">
      <c r="BA259" s="402" t="s">
        <v>16021</v>
      </c>
      <c r="BS259" s="402" t="s">
        <v>17112</v>
      </c>
      <c r="CF259" s="410"/>
      <c r="CG259" s="410"/>
      <c r="CH259" s="410"/>
      <c r="CI259" s="410"/>
      <c r="CJ259" s="410"/>
      <c r="CK259" s="410"/>
      <c r="CL259" s="410" t="s">
        <v>15777</v>
      </c>
      <c r="CM259" s="410"/>
      <c r="CN259" s="410"/>
      <c r="CO259" s="410"/>
      <c r="CP259" s="410"/>
      <c r="CQ259" s="410"/>
      <c r="CR259" s="410"/>
      <c r="CS259" s="410"/>
      <c r="CT259" s="410"/>
      <c r="CU259" s="410"/>
      <c r="CV259" s="410"/>
      <c r="CW259" s="410"/>
      <c r="CX259" s="410"/>
      <c r="CY259" s="410"/>
      <c r="CZ259" s="410"/>
      <c r="DA259" s="410"/>
      <c r="DB259" s="410"/>
      <c r="DC259" s="410"/>
      <c r="DD259" s="410"/>
      <c r="DE259" s="410"/>
      <c r="DF259" s="410"/>
      <c r="DG259" s="410"/>
      <c r="DH259" s="410"/>
      <c r="DI259" s="410"/>
      <c r="DJ259" s="410"/>
      <c r="DK259" s="410"/>
      <c r="DL259" s="410" t="s">
        <v>15778</v>
      </c>
      <c r="DM259" s="410"/>
      <c r="DN259" s="410"/>
      <c r="DO259" s="410"/>
      <c r="DP259" s="410"/>
      <c r="DQ259" s="410"/>
      <c r="DR259" s="410"/>
      <c r="DS259" s="410"/>
      <c r="DT259" s="410"/>
      <c r="DU259" s="410" t="s">
        <v>15779</v>
      </c>
      <c r="DV259" s="410"/>
      <c r="DW259" s="410"/>
    </row>
    <row r="260" spans="53:127">
      <c r="BA260" s="402" t="s">
        <v>17132</v>
      </c>
      <c r="BS260" s="402" t="s">
        <v>17113</v>
      </c>
      <c r="CF260" s="416"/>
      <c r="CG260" s="416"/>
      <c r="CH260" s="416"/>
      <c r="CI260" s="416"/>
      <c r="CJ260" s="416"/>
      <c r="CK260" s="416"/>
      <c r="CL260" s="416" t="s">
        <v>15780</v>
      </c>
      <c r="CM260" s="416"/>
      <c r="CN260" s="416"/>
      <c r="CO260" s="416"/>
      <c r="CP260" s="416"/>
      <c r="CQ260" s="416"/>
      <c r="CR260" s="416"/>
      <c r="CS260" s="416"/>
      <c r="CT260" s="416"/>
      <c r="CU260" s="416"/>
      <c r="CV260" s="416"/>
      <c r="CW260" s="416"/>
      <c r="CX260" s="416"/>
      <c r="CY260" s="416"/>
      <c r="CZ260" s="416"/>
      <c r="DA260" s="416"/>
      <c r="DB260" s="416"/>
      <c r="DC260" s="416"/>
      <c r="DD260" s="416"/>
      <c r="DE260" s="416"/>
      <c r="DF260" s="416"/>
      <c r="DG260" s="416"/>
      <c r="DH260" s="416"/>
      <c r="DI260" s="416"/>
      <c r="DJ260" s="416"/>
      <c r="DK260" s="416"/>
      <c r="DL260" s="416" t="s">
        <v>15781</v>
      </c>
      <c r="DM260" s="416"/>
      <c r="DN260" s="416"/>
      <c r="DO260" s="416"/>
      <c r="DP260" s="416"/>
      <c r="DQ260" s="416"/>
      <c r="DR260" s="416"/>
      <c r="DS260" s="416"/>
      <c r="DT260" s="416"/>
      <c r="DU260" s="416" t="s">
        <v>15782</v>
      </c>
      <c r="DV260" s="416"/>
      <c r="DW260" s="416"/>
    </row>
    <row r="261" spans="53:127">
      <c r="BA261" s="402" t="s">
        <v>16022</v>
      </c>
      <c r="BS261" s="402" t="s">
        <v>17114</v>
      </c>
      <c r="DL261" s="409" t="s">
        <v>15783</v>
      </c>
      <c r="DU261" s="409" t="s">
        <v>15784</v>
      </c>
    </row>
    <row r="262" spans="53:127">
      <c r="BA262" s="402" t="s">
        <v>17133</v>
      </c>
      <c r="BS262" s="402" t="s">
        <v>17115</v>
      </c>
      <c r="DL262" s="409" t="s">
        <v>15785</v>
      </c>
      <c r="DU262" s="409" t="s">
        <v>15786</v>
      </c>
    </row>
    <row r="263" spans="53:127">
      <c r="BA263" s="402" t="s">
        <v>17134</v>
      </c>
      <c r="BS263" s="402" t="s">
        <v>17116</v>
      </c>
      <c r="DL263" s="409" t="s">
        <v>15787</v>
      </c>
      <c r="DU263" s="409" t="s">
        <v>15788</v>
      </c>
    </row>
    <row r="264" spans="53:127">
      <c r="BS264" s="402" t="s">
        <v>17117</v>
      </c>
      <c r="DL264" s="409" t="s">
        <v>15789</v>
      </c>
      <c r="DU264" s="409" t="s">
        <v>15790</v>
      </c>
    </row>
    <row r="265" spans="53:127">
      <c r="BS265" s="402" t="s">
        <v>17118</v>
      </c>
      <c r="DL265" s="409" t="s">
        <v>15791</v>
      </c>
      <c r="DU265" s="409" t="s">
        <v>15792</v>
      </c>
    </row>
    <row r="266" spans="53:127">
      <c r="BS266" s="402" t="s">
        <v>17119</v>
      </c>
      <c r="DL266" s="409" t="s">
        <v>15793</v>
      </c>
      <c r="DU266" s="409" t="s">
        <v>15794</v>
      </c>
    </row>
    <row r="267" spans="53:127">
      <c r="BS267" s="402" t="s">
        <v>16009</v>
      </c>
      <c r="DL267" s="409" t="s">
        <v>15795</v>
      </c>
      <c r="DU267" s="409" t="s">
        <v>15796</v>
      </c>
    </row>
    <row r="268" spans="53:127">
      <c r="BS268" s="402" t="s">
        <v>16010</v>
      </c>
      <c r="DL268" s="409" t="s">
        <v>15797</v>
      </c>
      <c r="DU268" s="409" t="s">
        <v>15798</v>
      </c>
    </row>
    <row r="269" spans="53:127">
      <c r="BS269" s="402" t="s">
        <v>16011</v>
      </c>
      <c r="DL269" s="409" t="s">
        <v>15799</v>
      </c>
      <c r="DU269" s="409" t="s">
        <v>15800</v>
      </c>
    </row>
    <row r="270" spans="53:127">
      <c r="BS270" s="402" t="s">
        <v>16012</v>
      </c>
      <c r="DL270" s="409" t="s">
        <v>15801</v>
      </c>
      <c r="DU270" s="409" t="s">
        <v>15802</v>
      </c>
    </row>
    <row r="271" spans="53:127">
      <c r="BS271" s="402" t="s">
        <v>16013</v>
      </c>
      <c r="DL271" s="409" t="s">
        <v>15803</v>
      </c>
      <c r="DU271" s="409" t="s">
        <v>15804</v>
      </c>
    </row>
    <row r="272" spans="53:127">
      <c r="BS272" s="402" t="s">
        <v>16014</v>
      </c>
      <c r="DL272" s="409" t="s">
        <v>15805</v>
      </c>
      <c r="DU272" s="409" t="s">
        <v>15806</v>
      </c>
    </row>
    <row r="273" spans="71:125">
      <c r="BS273" s="402" t="s">
        <v>16015</v>
      </c>
      <c r="DL273" s="409" t="s">
        <v>15807</v>
      </c>
      <c r="DU273" s="409" t="s">
        <v>15808</v>
      </c>
    </row>
    <row r="274" spans="71:125">
      <c r="BS274" s="402" t="s">
        <v>16016</v>
      </c>
      <c r="DL274" s="409" t="s">
        <v>15809</v>
      </c>
      <c r="DU274" s="409" t="s">
        <v>15810</v>
      </c>
    </row>
    <row r="275" spans="71:125">
      <c r="BS275" s="402" t="s">
        <v>16017</v>
      </c>
    </row>
    <row r="276" spans="71:125">
      <c r="BS276" s="402" t="s">
        <v>16018</v>
      </c>
    </row>
    <row r="277" spans="71:125">
      <c r="BS277" s="402" t="s">
        <v>16019</v>
      </c>
    </row>
    <row r="278" spans="71:125">
      <c r="BS278" s="402" t="s">
        <v>16020</v>
      </c>
    </row>
    <row r="279" spans="71:125">
      <c r="BS279" s="402" t="s">
        <v>17129</v>
      </c>
    </row>
    <row r="280" spans="71:125">
      <c r="BS280" s="402" t="s">
        <v>17130</v>
      </c>
    </row>
    <row r="281" spans="71:125">
      <c r="BS281" s="402" t="s">
        <v>17131</v>
      </c>
    </row>
    <row r="282" spans="71:125">
      <c r="BS282" s="402" t="s">
        <v>16021</v>
      </c>
    </row>
    <row r="283" spans="71:125">
      <c r="BS283" s="402" t="s">
        <v>17132</v>
      </c>
    </row>
    <row r="284" spans="71:125">
      <c r="BS284" s="402" t="s">
        <v>16022</v>
      </c>
    </row>
    <row r="285" spans="71:125">
      <c r="BS285" s="402" t="s">
        <v>17133</v>
      </c>
    </row>
    <row r="286" spans="71:125">
      <c r="BS286" s="402" t="s">
        <v>17134</v>
      </c>
    </row>
  </sheetData>
  <phoneticPr fontId="9"/>
  <dataValidations count="2">
    <dataValidation imeMode="off" allowBlank="1" showInputMessage="1" showErrorMessage="1" sqref="B2:B1048576" xr:uid="{F3185CBC-85A9-4DBE-8F3B-5D044D824BCD}"/>
    <dataValidation imeMode="on" allowBlank="1" showInputMessage="1" showErrorMessage="1" sqref="B1" xr:uid="{B905D3E7-3235-4721-AACE-C81F8960DC27}"/>
  </dataValidation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54"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180</v>
      </c>
      <c r="E1" s="54" t="s">
        <v>11057</v>
      </c>
    </row>
    <row r="2" spans="2:10" ht="14.25">
      <c r="B2" s="6"/>
    </row>
    <row r="3" spans="2:10" ht="17.25">
      <c r="B3" s="22" t="s">
        <v>8072</v>
      </c>
      <c r="F3" s="1" t="s">
        <v>9011</v>
      </c>
    </row>
    <row r="4" spans="2:10" s="2" customFormat="1" ht="27">
      <c r="B4" s="7" t="s">
        <v>2</v>
      </c>
      <c r="C4" s="7" t="s">
        <v>3</v>
      </c>
      <c r="D4" s="7" t="s">
        <v>172</v>
      </c>
      <c r="E4" s="55" t="s">
        <v>189</v>
      </c>
      <c r="F4" s="8" t="s">
        <v>9009</v>
      </c>
      <c r="G4" s="8" t="s">
        <v>9010</v>
      </c>
      <c r="H4" s="8" t="s">
        <v>170</v>
      </c>
      <c r="I4" s="8" t="s">
        <v>171</v>
      </c>
      <c r="J4" s="8" t="s">
        <v>173</v>
      </c>
    </row>
    <row r="5" spans="2:10" ht="16.5" customHeight="1">
      <c r="B5" s="13">
        <v>1</v>
      </c>
      <c r="C5" s="13" t="s">
        <v>4</v>
      </c>
      <c r="D5" s="13" t="s">
        <v>5</v>
      </c>
      <c r="E5" s="56" t="str">
        <f>IFERROR(INDEX(参照D!C5:C51, MATCH(入力フォーム!H78, 参照D!B5:B51, 0)), "")</f>
        <v>14</v>
      </c>
      <c r="F5" s="4" t="s">
        <v>167</v>
      </c>
      <c r="G5" s="4"/>
      <c r="H5" s="4"/>
      <c r="I5" s="53" t="s">
        <v>9012</v>
      </c>
      <c r="J5" s="12"/>
    </row>
    <row r="6" spans="2:10" ht="16.5" customHeight="1">
      <c r="B6" s="13">
        <v>2</v>
      </c>
      <c r="C6" s="13" t="s">
        <v>8</v>
      </c>
      <c r="D6" s="13" t="s">
        <v>9</v>
      </c>
      <c r="E6" s="57" t="str">
        <f>IF(行政用!H50="", "", IFERROR(TEXT(行政用!H50,"00"), ""))</f>
        <v>60</v>
      </c>
      <c r="F6" s="4" t="s">
        <v>167</v>
      </c>
      <c r="G6" s="4"/>
      <c r="H6" s="4"/>
      <c r="I6" s="53" t="s">
        <v>9012</v>
      </c>
      <c r="J6" s="12"/>
    </row>
    <row r="7" spans="2:10" ht="16.5" customHeight="1">
      <c r="B7" s="13">
        <v>3</v>
      </c>
      <c r="C7" s="13" t="s">
        <v>12</v>
      </c>
      <c r="D7" s="13" t="s">
        <v>13</v>
      </c>
      <c r="E7" s="57" t="str">
        <f>IF(行政用!H51="", "", IFERROR(行政用!H51, 0))</f>
        <v>2026</v>
      </c>
      <c r="F7" s="4" t="s">
        <v>167</v>
      </c>
      <c r="G7" s="4"/>
      <c r="H7" s="4"/>
      <c r="I7" s="53" t="s">
        <v>9012</v>
      </c>
      <c r="J7" s="12"/>
    </row>
    <row r="8" spans="2:10" ht="16.5" customHeight="1">
      <c r="B8" s="13">
        <v>4</v>
      </c>
      <c r="C8" s="13" t="s">
        <v>16</v>
      </c>
      <c r="D8" s="13" t="s">
        <v>17</v>
      </c>
      <c r="E8" s="57" t="str">
        <f>IF(行政用!H52="", "", IFERROR(TEXT(行政用!H52,"00000"), ""))</f>
        <v/>
      </c>
      <c r="F8" s="4" t="s">
        <v>167</v>
      </c>
      <c r="G8" s="4"/>
      <c r="H8" s="4"/>
      <c r="I8" s="53" t="s">
        <v>9012</v>
      </c>
      <c r="J8" s="12"/>
    </row>
    <row r="9" spans="2:10" ht="16.5" customHeight="1">
      <c r="B9" s="13">
        <v>5</v>
      </c>
      <c r="C9" s="13" t="s">
        <v>20</v>
      </c>
      <c r="D9" s="13" t="s">
        <v>21</v>
      </c>
      <c r="E9" s="58" t="str">
        <f>IF(行政用!H23="", "", IFERROR(行政用!H23, 0))</f>
        <v/>
      </c>
      <c r="F9" s="4" t="s">
        <v>167</v>
      </c>
      <c r="G9" s="4"/>
      <c r="H9" s="4"/>
      <c r="I9" s="53" t="s">
        <v>9012</v>
      </c>
      <c r="J9" s="21"/>
    </row>
    <row r="10" spans="2:10" ht="16.5" customHeight="1">
      <c r="B10" s="13">
        <v>6</v>
      </c>
      <c r="C10" s="13" t="s">
        <v>24</v>
      </c>
      <c r="D10" s="13" t="s">
        <v>25</v>
      </c>
      <c r="E10" s="58"/>
      <c r="F10" s="10" t="s">
        <v>167</v>
      </c>
      <c r="G10" s="10"/>
      <c r="H10" s="10"/>
      <c r="I10" s="10"/>
      <c r="J10" s="12" t="s">
        <v>8518</v>
      </c>
    </row>
    <row r="11" spans="2:10" ht="16.5" customHeight="1">
      <c r="B11" s="13">
        <v>7</v>
      </c>
      <c r="C11" s="13" t="s">
        <v>28</v>
      </c>
      <c r="D11" s="13" t="s">
        <v>29</v>
      </c>
      <c r="E11" s="58" t="str">
        <f>IF(行政用!H49="", "", IFERROR(行政用!H49, 0))</f>
        <v/>
      </c>
      <c r="F11" s="4" t="s">
        <v>9008</v>
      </c>
      <c r="G11" s="3"/>
      <c r="H11" s="3"/>
      <c r="I11" s="53" t="s">
        <v>9012</v>
      </c>
      <c r="J11" s="12"/>
    </row>
    <row r="12" spans="2:10" ht="16.5" customHeight="1">
      <c r="B12" s="13">
        <v>8</v>
      </c>
      <c r="C12" s="13" t="s">
        <v>32</v>
      </c>
      <c r="D12" s="13" t="s">
        <v>33</v>
      </c>
      <c r="E12" s="57" t="str">
        <f>IF(行政用!H24="", "", IFERROR(行政用!H24, 0))</f>
        <v/>
      </c>
      <c r="F12" s="4" t="s">
        <v>9008</v>
      </c>
      <c r="G12" s="3"/>
      <c r="H12" s="3"/>
      <c r="I12" s="53" t="s">
        <v>9012</v>
      </c>
      <c r="J12" s="12"/>
    </row>
    <row r="13" spans="2:10" ht="16.5" customHeight="1">
      <c r="B13" s="13">
        <v>9</v>
      </c>
      <c r="C13" s="13" t="s">
        <v>35</v>
      </c>
      <c r="D13" s="13" t="s">
        <v>11052</v>
      </c>
      <c r="E13" s="56" t="str">
        <f>IF(入力フォーム!H15="国外", "90", IFERROR(INDEX(参照D!AN4:AN1903, MATCH(入力フォーム!H15 &amp; 入力フォーム!H18, 参照D!AM4:AM1903, 0)), ""))</f>
        <v/>
      </c>
      <c r="F13" s="4" t="s">
        <v>167</v>
      </c>
      <c r="G13" s="4"/>
      <c r="H13" s="53" t="s">
        <v>9012</v>
      </c>
      <c r="I13" s="4"/>
      <c r="J13" s="12"/>
    </row>
    <row r="14" spans="2:10" ht="16.5" customHeight="1">
      <c r="B14" s="13">
        <v>10</v>
      </c>
      <c r="C14" s="13" t="s">
        <v>38</v>
      </c>
      <c r="D14" s="13" t="s">
        <v>39</v>
      </c>
      <c r="E14" s="56"/>
      <c r="F14" s="9"/>
      <c r="G14" s="9"/>
      <c r="H14" s="9"/>
      <c r="I14" s="9"/>
      <c r="J14" s="12" t="s">
        <v>174</v>
      </c>
    </row>
    <row r="15" spans="2:10" ht="16.5" customHeight="1">
      <c r="B15" s="13">
        <v>11</v>
      </c>
      <c r="C15" s="13" t="s">
        <v>42</v>
      </c>
      <c r="D15" s="13" t="s">
        <v>43</v>
      </c>
      <c r="E15" s="56" t="str">
        <f>SUBSTITUTE(SUBSTITUTE(CLEAN(入力フォーム!H14), "-", ""), ",", "，")</f>
        <v/>
      </c>
      <c r="F15" s="4" t="s">
        <v>9008</v>
      </c>
      <c r="G15" s="3"/>
      <c r="H15" s="53" t="s">
        <v>9012</v>
      </c>
      <c r="I15" s="3"/>
      <c r="J15" s="12"/>
    </row>
    <row r="16" spans="2:10" ht="16.5" customHeight="1">
      <c r="B16" s="13">
        <v>12</v>
      </c>
      <c r="C16" s="13" t="s">
        <v>45</v>
      </c>
      <c r="D16" s="13" t="s">
        <v>46</v>
      </c>
      <c r="E16" s="57" t="str">
        <f>IF(入力フォーム!H19="" &amp; 入力フォーム!H20="", "", IFERROR(CLEAN(入力フォーム!H19) &amp; CLEAN(入力フォーム!H20), ""))</f>
        <v/>
      </c>
      <c r="F16" s="4" t="s">
        <v>167</v>
      </c>
      <c r="G16" s="4"/>
      <c r="H16" s="53" t="s">
        <v>9012</v>
      </c>
      <c r="I16" s="4"/>
      <c r="J16" s="12"/>
    </row>
    <row r="17" spans="2:10" ht="16.5" customHeight="1">
      <c r="B17" s="13">
        <v>13</v>
      </c>
      <c r="C17" s="13" t="s">
        <v>49</v>
      </c>
      <c r="D17" s="13" t="s">
        <v>50</v>
      </c>
      <c r="E17" s="57" t="str">
        <f>IF(入力フォーム!H23="", "", IFERROR(SUBSTITUTE(CLEAN(入力フォーム!H23), ",", "，"), ""))</f>
        <v/>
      </c>
      <c r="F17" s="4" t="s">
        <v>167</v>
      </c>
      <c r="G17" s="4"/>
      <c r="H17" s="53" t="s">
        <v>9012</v>
      </c>
      <c r="I17" s="4"/>
      <c r="J17" s="12"/>
    </row>
    <row r="18" spans="2:10" ht="16.5" customHeight="1">
      <c r="B18" s="13">
        <v>14</v>
      </c>
      <c r="C18" s="13" t="s">
        <v>53</v>
      </c>
      <c r="D18" s="13" t="s">
        <v>54</v>
      </c>
      <c r="E18" s="57" t="str">
        <f>IF(入力フォーム!H24="", "", IFERROR(SUBSTITUTE(CLEAN(入力フォーム!H24), ",", "，"), ""))</f>
        <v/>
      </c>
      <c r="F18" s="4" t="s">
        <v>9008</v>
      </c>
      <c r="G18" s="4"/>
      <c r="H18" s="53" t="s">
        <v>9012</v>
      </c>
      <c r="I18" s="4"/>
      <c r="J18" s="12"/>
    </row>
    <row r="19" spans="2:10" ht="16.5" customHeight="1">
      <c r="B19" s="13">
        <v>15</v>
      </c>
      <c r="C19" s="13" t="s">
        <v>57</v>
      </c>
      <c r="D19" s="13" t="s">
        <v>58</v>
      </c>
      <c r="E19" s="57" t="str">
        <f>IF(入力フォーム!H39="", "", IFERROR(SUBSTITUTE(CLEAN(入力フォーム!H39), ",", "，"), ""))</f>
        <v/>
      </c>
      <c r="F19" s="4" t="s">
        <v>9008</v>
      </c>
      <c r="G19" s="4"/>
      <c r="H19" s="53" t="s">
        <v>9012</v>
      </c>
      <c r="I19" s="3"/>
      <c r="J19" s="12"/>
    </row>
    <row r="20" spans="2:10" ht="16.5" customHeight="1">
      <c r="B20" s="13">
        <v>16</v>
      </c>
      <c r="C20" s="13" t="s">
        <v>61</v>
      </c>
      <c r="D20" s="13" t="s">
        <v>62</v>
      </c>
      <c r="E20" s="56" t="str">
        <f>IF(入力フォーム!H25="", "", IF(LEN(CLEAN(入力フォーム!H25))=12, CLEAN(入力フォーム!H25), SUBSTITUTE(CLEAN(入力フォーム!H25), "-", "")))</f>
        <v/>
      </c>
      <c r="F20" s="4" t="s">
        <v>9008</v>
      </c>
      <c r="G20" s="3"/>
      <c r="H20" s="53" t="s">
        <v>9012</v>
      </c>
      <c r="I20" s="3"/>
      <c r="J20" s="12" t="s">
        <v>9015</v>
      </c>
    </row>
    <row r="21" spans="2:10" ht="16.5" customHeight="1">
      <c r="B21" s="13">
        <v>17</v>
      </c>
      <c r="C21" s="13" t="s">
        <v>65</v>
      </c>
      <c r="D21" s="13" t="s">
        <v>66</v>
      </c>
      <c r="E21" s="56" t="str">
        <f>IFERROR(INDEX(参照D!I4:I6, MATCH(入力フォーム!H21, 参照D!H4:H6, 0)), "")</f>
        <v/>
      </c>
      <c r="F21" s="4" t="s">
        <v>167</v>
      </c>
      <c r="G21" s="4"/>
      <c r="H21" s="53" t="s">
        <v>9012</v>
      </c>
      <c r="I21" s="3"/>
      <c r="J21" s="12"/>
    </row>
    <row r="22" spans="2:10" ht="16.5" customHeight="1">
      <c r="B22" s="13">
        <v>18</v>
      </c>
      <c r="C22" s="13" t="s">
        <v>69</v>
      </c>
      <c r="D22" s="13" t="s">
        <v>70</v>
      </c>
      <c r="E22" s="57" t="str">
        <f>IF(入力フォーム!H44="", "", IF(入力フォーム!H44="無", 0, IF(入力フォーム!H44="有", IF(入力フォーム!H45="", "", 入力フォーム!H45), "")))</f>
        <v/>
      </c>
      <c r="F22" s="4" t="s">
        <v>9008</v>
      </c>
      <c r="G22" s="3"/>
      <c r="H22" s="53" t="s">
        <v>9012</v>
      </c>
      <c r="I22" s="3"/>
      <c r="J22" s="12"/>
    </row>
    <row r="23" spans="2:10" ht="16.5" customHeight="1">
      <c r="B23" s="13">
        <v>19</v>
      </c>
      <c r="C23" s="13" t="s">
        <v>73</v>
      </c>
      <c r="D23" s="13" t="s">
        <v>74</v>
      </c>
      <c r="E23" s="56" t="str">
        <f>IFERROR(INDEX(参照D!L5:L11, MATCH(入力フォーム!H42, 参照D!K5:K11, 0)), "")</f>
        <v/>
      </c>
      <c r="F23" s="4" t="s">
        <v>167</v>
      </c>
      <c r="G23" s="4"/>
      <c r="H23" s="53" t="s">
        <v>9012</v>
      </c>
      <c r="I23" s="3"/>
      <c r="J23" s="12"/>
    </row>
    <row r="24" spans="2:10" ht="16.5" customHeight="1">
      <c r="B24" s="13">
        <v>20</v>
      </c>
      <c r="C24" s="13" t="s">
        <v>77</v>
      </c>
      <c r="D24" s="13" t="s">
        <v>78</v>
      </c>
      <c r="E24" s="56" t="str">
        <f>IF(入力フォーム!H50="国外", "90", IFERROR(INDEX(参照D!AN4:AN1903, MATCH(入力フォーム!H50 &amp; 入力フォーム!H51, 参照D!AM4:AM1903, 0)), ""))</f>
        <v/>
      </c>
      <c r="F24" s="4" t="s">
        <v>167</v>
      </c>
      <c r="G24" s="4"/>
      <c r="H24" s="53" t="s">
        <v>9012</v>
      </c>
      <c r="I24" s="3"/>
      <c r="J24" s="12"/>
    </row>
    <row r="25" spans="2:10" ht="16.5" customHeight="1">
      <c r="B25" s="13">
        <v>21</v>
      </c>
      <c r="C25" s="13" t="s">
        <v>81</v>
      </c>
      <c r="D25" s="13" t="s">
        <v>82</v>
      </c>
      <c r="E25" s="56"/>
      <c r="F25" s="9"/>
      <c r="G25" s="9"/>
      <c r="H25" s="9"/>
      <c r="I25" s="9"/>
      <c r="J25" s="12" t="s">
        <v>174</v>
      </c>
    </row>
    <row r="26" spans="2:10" ht="16.5" customHeight="1">
      <c r="B26" s="13">
        <v>22</v>
      </c>
      <c r="C26" s="13" t="s">
        <v>83</v>
      </c>
      <c r="D26" s="13" t="s">
        <v>84</v>
      </c>
      <c r="E26" s="56" t="str">
        <f>SUBSTITUTE(SUBSTITUTE(CLEAN(入力フォーム!H49), "-", ""), ",", "，")</f>
        <v/>
      </c>
      <c r="F26" s="4" t="s">
        <v>9008</v>
      </c>
      <c r="G26" s="3"/>
      <c r="H26" s="53" t="s">
        <v>9012</v>
      </c>
      <c r="I26" s="3"/>
      <c r="J26" s="12"/>
    </row>
    <row r="27" spans="2:10" ht="16.5" customHeight="1">
      <c r="B27" s="13">
        <v>23</v>
      </c>
      <c r="C27" s="13" t="s">
        <v>85</v>
      </c>
      <c r="D27" s="13" t="s">
        <v>86</v>
      </c>
      <c r="E27" s="57" t="str">
        <f>IF(入力フォーム!H52="" &amp; 入力フォーム!H53="", "", IFERROR(SUBSTITUTE(CLEAN(入力フォーム!H52), ",", "，") &amp; SUBSTITUTE(CLEAN(入力フォーム!H53), ",", "，"), ""))</f>
        <v/>
      </c>
      <c r="F27" s="4" t="s">
        <v>9008</v>
      </c>
      <c r="G27" s="3"/>
      <c r="H27" s="53" t="s">
        <v>9012</v>
      </c>
      <c r="I27" s="3"/>
      <c r="J27" s="12"/>
    </row>
    <row r="28" spans="2:10" ht="16.5" customHeight="1">
      <c r="B28" s="13">
        <v>24</v>
      </c>
      <c r="C28" s="13" t="s">
        <v>87</v>
      </c>
      <c r="D28" s="13" t="s">
        <v>88</v>
      </c>
      <c r="E28" s="57" t="str">
        <f>IF(入力フォーム!H55="", "", IFERROR(SUBSTITUTE(CLEAN(入力フォーム!H55), ",", "，"), ""))</f>
        <v/>
      </c>
      <c r="F28" s="4" t="s">
        <v>9008</v>
      </c>
      <c r="G28" s="3"/>
      <c r="H28" s="53" t="s">
        <v>9012</v>
      </c>
      <c r="I28" s="3"/>
      <c r="J28" s="12"/>
    </row>
    <row r="29" spans="2:10" ht="16.5" customHeight="1">
      <c r="B29" s="13">
        <v>25</v>
      </c>
      <c r="C29" s="13" t="s">
        <v>89</v>
      </c>
      <c r="D29" s="13" t="s">
        <v>90</v>
      </c>
      <c r="E29" s="57" t="str">
        <f>IF(入力フォーム!H56="", "", IFERROR(SUBSTITUTE(CLEAN(入力フォーム!H56), ",", "，"), ""))</f>
        <v/>
      </c>
      <c r="F29" s="4" t="s">
        <v>9008</v>
      </c>
      <c r="G29" s="3"/>
      <c r="H29" s="53" t="s">
        <v>9012</v>
      </c>
      <c r="I29" s="3"/>
      <c r="J29" s="12"/>
    </row>
    <row r="30" spans="2:10" ht="16.5" customHeight="1">
      <c r="B30" s="13">
        <v>26</v>
      </c>
      <c r="C30" s="13" t="s">
        <v>91</v>
      </c>
      <c r="D30" s="13" t="s">
        <v>66</v>
      </c>
      <c r="E30" s="56" t="str">
        <f>IFERROR(INDEX(参照D!I4:I6, MATCH(入力フォーム!H54, 参照D!H4:H6, 0)), "")</f>
        <v/>
      </c>
      <c r="F30" s="4" t="s">
        <v>167</v>
      </c>
      <c r="G30" s="4"/>
      <c r="H30" s="53" t="s">
        <v>9012</v>
      </c>
      <c r="I30" s="3"/>
      <c r="J30" s="12"/>
    </row>
    <row r="31" spans="2:10" ht="16.5" customHeight="1">
      <c r="B31" s="13">
        <v>27</v>
      </c>
      <c r="C31" s="13" t="s">
        <v>92</v>
      </c>
      <c r="D31" s="13" t="s">
        <v>93</v>
      </c>
      <c r="E31" s="56"/>
      <c r="F31" s="9"/>
      <c r="G31" s="9"/>
      <c r="H31" s="9"/>
      <c r="I31" s="9"/>
      <c r="J31" s="12" t="s">
        <v>174</v>
      </c>
    </row>
    <row r="32" spans="2:10" ht="16.5" customHeight="1">
      <c r="B32" s="13">
        <v>28</v>
      </c>
      <c r="C32" s="13" t="s">
        <v>94</v>
      </c>
      <c r="D32" s="13" t="s">
        <v>95</v>
      </c>
      <c r="E32" s="57" t="str">
        <f>IFERROR(INDEX(参照D!AN4:AN1903, MATCH(入力フォーム!H78 &amp; 入力フォーム!H79, 参照D!AM4:AM1903, 0)), "")</f>
        <v/>
      </c>
      <c r="F32" s="4" t="s">
        <v>167</v>
      </c>
      <c r="G32" s="4"/>
      <c r="H32" s="53" t="s">
        <v>9012</v>
      </c>
      <c r="I32" s="3"/>
      <c r="J32" s="12"/>
    </row>
    <row r="33" spans="2:10" ht="16.5" customHeight="1">
      <c r="B33" s="13">
        <v>29</v>
      </c>
      <c r="C33" s="13" t="s">
        <v>96</v>
      </c>
      <c r="D33" s="13" t="s">
        <v>97</v>
      </c>
      <c r="E33" s="56"/>
      <c r="F33" s="9"/>
      <c r="G33" s="9"/>
      <c r="H33" s="9"/>
      <c r="I33" s="9"/>
      <c r="J33" s="12" t="s">
        <v>174</v>
      </c>
    </row>
    <row r="34" spans="2:10" ht="16.5" customHeight="1">
      <c r="B34" s="13">
        <v>30</v>
      </c>
      <c r="C34" s="13" t="s">
        <v>98</v>
      </c>
      <c r="D34" s="13" t="s">
        <v>99</v>
      </c>
      <c r="E34" s="56" t="str">
        <f>IF(入力フォーム!H80="" &amp; 入力フォーム!H81="", "", IFERROR(SUBSTITUTE(CLEAN(入力フォーム!H80), ",", "，") &amp; SUBSTITUTE(CLEAN(入力フォーム!H81), ",", "，"), ""))</f>
        <v/>
      </c>
      <c r="F34" s="4" t="s">
        <v>167</v>
      </c>
      <c r="G34" s="4"/>
      <c r="H34" s="3"/>
      <c r="I34" s="3"/>
      <c r="J34" s="12"/>
    </row>
    <row r="35" spans="2:10" ht="16.5" customHeight="1">
      <c r="B35" s="13">
        <v>31</v>
      </c>
      <c r="C35" s="13" t="s">
        <v>100</v>
      </c>
      <c r="D35" s="13" t="s">
        <v>101</v>
      </c>
      <c r="E35" s="56"/>
      <c r="F35" s="9"/>
      <c r="G35" s="9"/>
      <c r="H35" s="9"/>
      <c r="I35" s="9"/>
      <c r="J35" s="12" t="s">
        <v>174</v>
      </c>
    </row>
    <row r="36" spans="2:10" ht="16.5" customHeight="1">
      <c r="B36" s="13">
        <v>32</v>
      </c>
      <c r="C36" s="13" t="s">
        <v>102</v>
      </c>
      <c r="D36" s="13" t="s">
        <v>103</v>
      </c>
      <c r="E36" s="56" t="str">
        <f>IFERROR(INDEX(参照D!O4:O7, MATCH(入力フォーム!H63, 参照D!N4:N7, 0)), "")</f>
        <v/>
      </c>
      <c r="F36" s="4" t="s">
        <v>167</v>
      </c>
      <c r="G36" s="4"/>
      <c r="H36" s="53" t="s">
        <v>9012</v>
      </c>
      <c r="I36" s="3"/>
      <c r="J36" s="12"/>
    </row>
    <row r="37" spans="2:10" ht="16.5" customHeight="1">
      <c r="B37" s="13">
        <v>33</v>
      </c>
      <c r="C37" s="13" t="s">
        <v>104</v>
      </c>
      <c r="D37" s="13" t="s">
        <v>105</v>
      </c>
      <c r="E37" s="56" t="str">
        <f>IFERROR(INDEX(参照D!AH4:AH8, MATCH(入力フォーム!H168, 参照D!AG4:AG8, 0)), "")</f>
        <v/>
      </c>
      <c r="F37" s="3"/>
      <c r="G37" s="4" t="s">
        <v>167</v>
      </c>
      <c r="H37" s="3"/>
      <c r="I37" s="3"/>
      <c r="J37" s="11" t="s">
        <v>9013</v>
      </c>
    </row>
    <row r="38" spans="2:10" ht="16.5" customHeight="1">
      <c r="B38" s="13">
        <v>34</v>
      </c>
      <c r="C38" s="13" t="s">
        <v>106</v>
      </c>
      <c r="D38" s="13" t="s">
        <v>107</v>
      </c>
      <c r="E38" s="56" t="str">
        <f>IFERROR(INDEX(参照D!AK4:AK18, MATCH(入力フォーム!H169, 参照D!AJ4:AJ18, 0)), "")</f>
        <v/>
      </c>
      <c r="F38" s="3"/>
      <c r="G38" s="4" t="s">
        <v>167</v>
      </c>
      <c r="H38" s="3"/>
      <c r="I38" s="3"/>
      <c r="J38" s="11" t="s">
        <v>9014</v>
      </c>
    </row>
    <row r="39" spans="2:10" ht="16.5" customHeight="1">
      <c r="B39" s="13">
        <v>35</v>
      </c>
      <c r="C39" s="13" t="s">
        <v>108</v>
      </c>
      <c r="D39" s="13" t="s">
        <v>109</v>
      </c>
      <c r="E39" s="56"/>
      <c r="F39" s="9"/>
      <c r="G39" s="10" t="s">
        <v>167</v>
      </c>
      <c r="H39" s="9"/>
      <c r="I39" s="9"/>
      <c r="J39" s="11" t="s">
        <v>175</v>
      </c>
    </row>
    <row r="40" spans="2:10" ht="16.5" customHeight="1">
      <c r="B40" s="13">
        <v>36</v>
      </c>
      <c r="C40" s="13" t="s">
        <v>110</v>
      </c>
      <c r="D40" s="13" t="s">
        <v>111</v>
      </c>
      <c r="E40" s="56"/>
      <c r="F40" s="9"/>
      <c r="G40" s="10" t="s">
        <v>167</v>
      </c>
      <c r="H40" s="9"/>
      <c r="I40" s="9"/>
      <c r="J40" s="11" t="s">
        <v>175</v>
      </c>
    </row>
    <row r="41" spans="2:10" ht="16.5" customHeight="1">
      <c r="B41" s="13">
        <v>37</v>
      </c>
      <c r="C41" s="13" t="s">
        <v>112</v>
      </c>
      <c r="D41" s="13" t="s">
        <v>113</v>
      </c>
      <c r="E41" s="56"/>
      <c r="F41" s="9"/>
      <c r="G41" s="10" t="s">
        <v>167</v>
      </c>
      <c r="H41" s="9"/>
      <c r="I41" s="9"/>
      <c r="J41" s="11" t="s">
        <v>175</v>
      </c>
    </row>
    <row r="42" spans="2:10" ht="16.5" customHeight="1">
      <c r="B42" s="13">
        <v>38</v>
      </c>
      <c r="C42" s="13" t="s">
        <v>114</v>
      </c>
      <c r="D42" s="13" t="s">
        <v>115</v>
      </c>
      <c r="E42" s="56"/>
      <c r="F42" s="9"/>
      <c r="G42" s="10" t="s">
        <v>167</v>
      </c>
      <c r="H42" s="9"/>
      <c r="I42" s="9"/>
      <c r="J42" s="11" t="s">
        <v>175</v>
      </c>
    </row>
    <row r="43" spans="2:10" ht="16.5" customHeight="1">
      <c r="B43" s="13">
        <v>39</v>
      </c>
      <c r="C43" s="13" t="s">
        <v>116</v>
      </c>
      <c r="D43" s="13" t="s">
        <v>117</v>
      </c>
      <c r="E43" s="56"/>
      <c r="F43" s="9"/>
      <c r="G43" s="10" t="s">
        <v>167</v>
      </c>
      <c r="H43" s="9"/>
      <c r="I43" s="9"/>
      <c r="J43" s="11" t="s">
        <v>175</v>
      </c>
    </row>
    <row r="44" spans="2:10" ht="16.5" customHeight="1">
      <c r="B44" s="13">
        <v>40</v>
      </c>
      <c r="C44" s="13" t="s">
        <v>118</v>
      </c>
      <c r="D44" s="13" t="s">
        <v>119</v>
      </c>
      <c r="E44" s="58" t="str">
        <f>IF(入力フォーム!H7="", "", IFERROR(入力フォーム!H7, 0))</f>
        <v/>
      </c>
      <c r="F44" s="4" t="s">
        <v>167</v>
      </c>
      <c r="G44" s="3"/>
      <c r="H44" s="53" t="s">
        <v>9012</v>
      </c>
      <c r="I44" s="3"/>
      <c r="J44" s="12"/>
    </row>
    <row r="45" spans="2:10" ht="16.5" customHeight="1">
      <c r="B45" s="13">
        <v>41</v>
      </c>
      <c r="C45" s="13" t="s">
        <v>120</v>
      </c>
      <c r="D45" s="13" t="s">
        <v>121</v>
      </c>
      <c r="E45" s="59" t="str">
        <f>IF(入力フォーム!H159="", "", IFERROR(入力フォーム!H159, 0))</f>
        <v/>
      </c>
      <c r="F45" s="4" t="s">
        <v>167</v>
      </c>
      <c r="G45" s="3"/>
      <c r="H45" s="53" t="s">
        <v>9012</v>
      </c>
      <c r="I45" s="3"/>
      <c r="J45" s="12"/>
    </row>
    <row r="46" spans="2:10" ht="16.5" customHeight="1">
      <c r="B46" s="13">
        <v>42</v>
      </c>
      <c r="C46" s="13" t="s">
        <v>122</v>
      </c>
      <c r="D46" s="13" t="s">
        <v>123</v>
      </c>
      <c r="E46" s="60" t="str">
        <f>IF(入力フォーム!H160="", "", IFERROR(入力フォーム!H160, 0))</f>
        <v/>
      </c>
      <c r="F46" s="4" t="s">
        <v>167</v>
      </c>
      <c r="G46" s="3"/>
      <c r="H46" s="53" t="s">
        <v>9012</v>
      </c>
      <c r="I46" s="3"/>
      <c r="J46" s="12"/>
    </row>
    <row r="47" spans="2:10" ht="16.5" customHeight="1">
      <c r="B47" s="13">
        <v>43</v>
      </c>
      <c r="C47" s="13" t="s">
        <v>124</v>
      </c>
      <c r="D47" s="13" t="s">
        <v>125</v>
      </c>
      <c r="E47" s="61" t="str">
        <f>IF(入力フォーム!H161="", "", IFERROR(入力フォーム!H161, 0))</f>
        <v/>
      </c>
      <c r="F47" s="4" t="s">
        <v>167</v>
      </c>
      <c r="G47" s="3"/>
      <c r="H47" s="53" t="s">
        <v>9012</v>
      </c>
      <c r="I47" s="3"/>
      <c r="J47" s="12"/>
    </row>
    <row r="48" spans="2:10" ht="16.5" customHeight="1">
      <c r="B48" s="13">
        <v>44</v>
      </c>
      <c r="C48" s="13" t="s">
        <v>126</v>
      </c>
      <c r="D48" s="13" t="s">
        <v>127</v>
      </c>
      <c r="E48" s="61" t="str">
        <f>IF(入力フォーム!H203="", "", IFERROR(入力フォーム!H203, 0))</f>
        <v/>
      </c>
      <c r="F48" s="4" t="s">
        <v>167</v>
      </c>
      <c r="G48" s="3"/>
      <c r="H48" s="53" t="s">
        <v>9012</v>
      </c>
      <c r="I48" s="3"/>
      <c r="J48" s="12"/>
    </row>
    <row r="49" spans="2:10" ht="16.5" customHeight="1">
      <c r="B49" s="13">
        <v>45</v>
      </c>
      <c r="C49" s="13" t="s">
        <v>128</v>
      </c>
      <c r="D49" s="13" t="s">
        <v>129</v>
      </c>
      <c r="E49" s="56"/>
      <c r="F49" s="9"/>
      <c r="G49" s="9"/>
      <c r="H49" s="9"/>
      <c r="I49" s="9"/>
      <c r="J49" s="12" t="s">
        <v>174</v>
      </c>
    </row>
    <row r="50" spans="2:10" ht="16.5" customHeight="1">
      <c r="B50" s="13">
        <v>46</v>
      </c>
      <c r="C50" s="13" t="s">
        <v>130</v>
      </c>
      <c r="D50" s="13" t="s">
        <v>131</v>
      </c>
      <c r="E50" s="56"/>
      <c r="F50" s="9"/>
      <c r="G50" s="9"/>
      <c r="H50" s="9"/>
      <c r="I50" s="9"/>
      <c r="J50" s="12" t="s">
        <v>174</v>
      </c>
    </row>
    <row r="51" spans="2:10" ht="16.5" customHeight="1">
      <c r="B51" s="13">
        <v>47</v>
      </c>
      <c r="C51" s="13" t="s">
        <v>132</v>
      </c>
      <c r="D51" s="13" t="s">
        <v>133</v>
      </c>
      <c r="E51" s="56" t="str">
        <f>IFERROR(INDEX(参照C!$B$5:$B$22,MATCH(行政用!H25,利用目的,0)), "")</f>
        <v/>
      </c>
      <c r="F51" s="4" t="s">
        <v>167</v>
      </c>
      <c r="G51" s="3"/>
      <c r="H51" s="4"/>
      <c r="I51" s="53" t="s">
        <v>9012</v>
      </c>
      <c r="J51" s="12"/>
    </row>
    <row r="52" spans="2:10" ht="16.5" customHeight="1">
      <c r="B52" s="13">
        <v>48</v>
      </c>
      <c r="C52" s="13" t="s">
        <v>134</v>
      </c>
      <c r="D52" s="13" t="s">
        <v>135</v>
      </c>
      <c r="E52" s="62" t="str">
        <f>IF(入力フォーム!H178="", "", IFERROR(入力フォーム!H178, 0))</f>
        <v/>
      </c>
      <c r="F52" s="4" t="s">
        <v>167</v>
      </c>
      <c r="G52" s="3"/>
      <c r="H52" s="53" t="s">
        <v>9012</v>
      </c>
      <c r="I52" s="3"/>
      <c r="J52" s="12"/>
    </row>
    <row r="53" spans="2:10" ht="16.5" customHeight="1">
      <c r="B53" s="13">
        <v>49</v>
      </c>
      <c r="C53" s="13" t="s">
        <v>136</v>
      </c>
      <c r="D53" s="13" t="s">
        <v>137</v>
      </c>
      <c r="E53" s="57" t="str">
        <f>IF(行政用!H53="", "", IFERROR(行政用!H53, 0))</f>
        <v/>
      </c>
      <c r="F53" s="4" t="s">
        <v>167</v>
      </c>
      <c r="G53" s="3"/>
      <c r="H53" s="4"/>
      <c r="I53" s="53" t="s">
        <v>9012</v>
      </c>
      <c r="J53" s="12"/>
    </row>
    <row r="54" spans="2:10" ht="16.5" customHeight="1">
      <c r="B54" s="13">
        <v>50</v>
      </c>
      <c r="C54" s="13" t="s">
        <v>138</v>
      </c>
      <c r="D54" s="13" t="s">
        <v>139</v>
      </c>
      <c r="E54" s="56" t="str">
        <f>IFERROR(INDEX(参照D!Y4:Y13, MATCH(入力フォーム!H85, 参照D!X4:X13, 0)), "")</f>
        <v/>
      </c>
      <c r="F54" s="4"/>
      <c r="G54" s="4" t="s">
        <v>167</v>
      </c>
      <c r="H54" s="53" t="s">
        <v>9012</v>
      </c>
      <c r="I54" s="3"/>
      <c r="J54" s="11" t="s">
        <v>9014</v>
      </c>
    </row>
    <row r="55" spans="2:10" ht="16.5" customHeight="1">
      <c r="B55" s="13">
        <v>51</v>
      </c>
      <c r="C55" s="13" t="s">
        <v>140</v>
      </c>
      <c r="D55" s="367" t="s">
        <v>16028</v>
      </c>
      <c r="E55" s="57" t="str">
        <f>IF(入力フォーム!H193="", "", IFERROR(SUBSTITUTE(CLEAN(入力フォーム!H193), ",", "，"), ""))&amp;IF(入力フォーム!H194="", "", "、" &amp; IFERROR(SUBSTITUTE(CLEAN(入力フォーム!H194), ",", "，"), ""))</f>
        <v/>
      </c>
      <c r="F55" s="4" t="s">
        <v>9008</v>
      </c>
      <c r="G55" s="3"/>
      <c r="H55" s="53" t="s">
        <v>9012</v>
      </c>
      <c r="I55" s="3"/>
      <c r="J55" s="12"/>
    </row>
    <row r="56" spans="2:10" ht="16.5" customHeight="1">
      <c r="B56" s="13">
        <v>52</v>
      </c>
      <c r="C56" s="13" t="s">
        <v>141</v>
      </c>
      <c r="D56" s="13" t="s">
        <v>142</v>
      </c>
      <c r="E56" s="56"/>
      <c r="F56" s="9"/>
      <c r="G56" s="10" t="s">
        <v>167</v>
      </c>
      <c r="H56" s="9"/>
      <c r="I56" s="9"/>
      <c r="J56" s="11" t="s">
        <v>175</v>
      </c>
    </row>
    <row r="57" spans="2:10" ht="16.5" customHeight="1">
      <c r="B57" s="13">
        <v>53</v>
      </c>
      <c r="C57" s="13" t="s">
        <v>143</v>
      </c>
      <c r="D57" s="13" t="s">
        <v>144</v>
      </c>
      <c r="E57" s="56"/>
      <c r="F57" s="9"/>
      <c r="G57" s="10" t="s">
        <v>167</v>
      </c>
      <c r="H57" s="9"/>
      <c r="I57" s="9"/>
      <c r="J57" s="11" t="s">
        <v>175</v>
      </c>
    </row>
    <row r="58" spans="2:10" ht="16.5" customHeight="1">
      <c r="B58" s="13">
        <v>54</v>
      </c>
      <c r="C58" s="13" t="s">
        <v>145</v>
      </c>
      <c r="D58" s="13" t="s">
        <v>146</v>
      </c>
      <c r="E58" s="56"/>
      <c r="F58" s="9"/>
      <c r="G58" s="10" t="s">
        <v>167</v>
      </c>
      <c r="H58" s="9"/>
      <c r="I58" s="9"/>
      <c r="J58" s="11" t="s">
        <v>175</v>
      </c>
    </row>
    <row r="59" spans="2:10" ht="16.5" customHeight="1">
      <c r="B59" s="13">
        <v>55</v>
      </c>
      <c r="C59" s="13" t="s">
        <v>147</v>
      </c>
      <c r="D59" s="13" t="s">
        <v>148</v>
      </c>
      <c r="E59" s="56"/>
      <c r="F59" s="9"/>
      <c r="G59" s="10" t="s">
        <v>167</v>
      </c>
      <c r="H59" s="9"/>
      <c r="I59" s="9"/>
      <c r="J59" s="11" t="s">
        <v>175</v>
      </c>
    </row>
    <row r="60" spans="2:10" ht="16.5" customHeight="1">
      <c r="B60" s="13">
        <v>56</v>
      </c>
      <c r="C60" s="13" t="s">
        <v>149</v>
      </c>
      <c r="D60" s="13" t="s">
        <v>150</v>
      </c>
      <c r="E60" s="56"/>
      <c r="F60" s="9"/>
      <c r="G60" s="10" t="s">
        <v>167</v>
      </c>
      <c r="H60" s="9"/>
      <c r="I60" s="9"/>
      <c r="J60" s="11" t="s">
        <v>175</v>
      </c>
    </row>
    <row r="61" spans="2:10" ht="16.5" customHeight="1">
      <c r="B61" s="13">
        <v>57</v>
      </c>
      <c r="C61" s="13" t="s">
        <v>151</v>
      </c>
      <c r="D61" s="13" t="s">
        <v>152</v>
      </c>
      <c r="E61" s="56"/>
      <c r="F61" s="9"/>
      <c r="G61" s="10" t="s">
        <v>167</v>
      </c>
      <c r="H61" s="9"/>
      <c r="I61" s="9"/>
      <c r="J61" s="11" t="s">
        <v>175</v>
      </c>
    </row>
    <row r="62" spans="2:10" ht="16.5" customHeight="1">
      <c r="B62" s="13">
        <v>58</v>
      </c>
      <c r="C62" s="13" t="s">
        <v>153</v>
      </c>
      <c r="D62" s="13" t="s">
        <v>154</v>
      </c>
      <c r="E62" s="56"/>
      <c r="F62" s="9"/>
      <c r="G62" s="10" t="s">
        <v>167</v>
      </c>
      <c r="H62" s="9"/>
      <c r="I62" s="9"/>
      <c r="J62" s="11" t="s">
        <v>175</v>
      </c>
    </row>
    <row r="63" spans="2:10" ht="16.5" customHeight="1">
      <c r="B63" s="13">
        <v>59</v>
      </c>
      <c r="C63" s="13" t="s">
        <v>155</v>
      </c>
      <c r="D63" s="13" t="s">
        <v>156</v>
      </c>
      <c r="E63" s="56"/>
      <c r="F63" s="9"/>
      <c r="G63" s="10" t="s">
        <v>167</v>
      </c>
      <c r="H63" s="9"/>
      <c r="I63" s="9"/>
      <c r="J63" s="11" t="s">
        <v>175</v>
      </c>
    </row>
    <row r="64" spans="2:10" ht="16.5" customHeight="1">
      <c r="B64" s="13">
        <v>60</v>
      </c>
      <c r="C64" s="13" t="s">
        <v>157</v>
      </c>
      <c r="D64" s="13" t="s">
        <v>158</v>
      </c>
      <c r="E64" s="56"/>
      <c r="F64" s="9"/>
      <c r="G64" s="10" t="s">
        <v>167</v>
      </c>
      <c r="H64" s="9"/>
      <c r="I64" s="9"/>
      <c r="J64" s="11" t="s">
        <v>175</v>
      </c>
    </row>
    <row r="65" spans="2:10" ht="16.5" customHeight="1">
      <c r="B65" s="13">
        <v>61</v>
      </c>
      <c r="C65" s="13" t="s">
        <v>6</v>
      </c>
      <c r="D65" s="13" t="s">
        <v>7</v>
      </c>
      <c r="E65" s="56"/>
      <c r="F65" s="9"/>
      <c r="G65" s="10" t="s">
        <v>167</v>
      </c>
      <c r="H65" s="9"/>
      <c r="I65" s="9"/>
      <c r="J65" s="11" t="s">
        <v>175</v>
      </c>
    </row>
    <row r="66" spans="2:10" ht="16.5" customHeight="1">
      <c r="B66" s="13">
        <v>62</v>
      </c>
      <c r="C66" s="13" t="s">
        <v>10</v>
      </c>
      <c r="D66" s="13" t="s">
        <v>11</v>
      </c>
      <c r="E66" s="56"/>
      <c r="F66" s="9"/>
      <c r="G66" s="10" t="s">
        <v>9008</v>
      </c>
      <c r="H66" s="9"/>
      <c r="I66" s="9"/>
      <c r="J66" s="11" t="s">
        <v>175</v>
      </c>
    </row>
    <row r="67" spans="2:10" ht="16.5" customHeight="1">
      <c r="B67" s="13">
        <v>63</v>
      </c>
      <c r="C67" s="13" t="s">
        <v>14</v>
      </c>
      <c r="D67" s="13" t="s">
        <v>15</v>
      </c>
      <c r="E67" s="56"/>
      <c r="F67" s="9"/>
      <c r="G67" s="10" t="s">
        <v>9008</v>
      </c>
      <c r="H67" s="9"/>
      <c r="I67" s="9"/>
      <c r="J67" s="11" t="s">
        <v>175</v>
      </c>
    </row>
    <row r="68" spans="2:10" ht="16.5" customHeight="1">
      <c r="B68" s="13">
        <v>64</v>
      </c>
      <c r="C68" s="13" t="s">
        <v>18</v>
      </c>
      <c r="D68" s="13" t="s">
        <v>19</v>
      </c>
      <c r="E68" s="56"/>
      <c r="F68" s="9"/>
      <c r="G68" s="9"/>
      <c r="H68" s="9"/>
      <c r="I68" s="9"/>
      <c r="J68" s="11" t="s">
        <v>175</v>
      </c>
    </row>
    <row r="69" spans="2:10" ht="16.5" customHeight="1">
      <c r="B69" s="13">
        <v>65</v>
      </c>
      <c r="C69" s="13" t="s">
        <v>22</v>
      </c>
      <c r="D69" s="13" t="s">
        <v>23</v>
      </c>
      <c r="E69" s="56"/>
      <c r="F69" s="9"/>
      <c r="G69" s="9"/>
      <c r="H69" s="9"/>
      <c r="I69" s="9"/>
      <c r="J69" s="11" t="s">
        <v>175</v>
      </c>
    </row>
    <row r="70" spans="2:10" ht="16.5" customHeight="1">
      <c r="B70" s="13">
        <v>66</v>
      </c>
      <c r="C70" s="13" t="s">
        <v>26</v>
      </c>
      <c r="D70" s="13" t="s">
        <v>27</v>
      </c>
      <c r="E70" s="56"/>
      <c r="F70" s="9"/>
      <c r="G70" s="9"/>
      <c r="H70" s="9"/>
      <c r="I70" s="9"/>
      <c r="J70" s="11" t="s">
        <v>175</v>
      </c>
    </row>
    <row r="71" spans="2:10" ht="16.5" customHeight="1">
      <c r="B71" s="13">
        <v>67</v>
      </c>
      <c r="C71" s="13" t="s">
        <v>30</v>
      </c>
      <c r="D71" s="13" t="s">
        <v>31</v>
      </c>
      <c r="E71" s="56"/>
      <c r="F71" s="4" t="s">
        <v>167</v>
      </c>
      <c r="G71" s="3"/>
      <c r="H71" s="3"/>
      <c r="I71" s="3"/>
      <c r="J71" s="12" t="s">
        <v>9016</v>
      </c>
    </row>
    <row r="72" spans="2:10" ht="16.5" customHeight="1">
      <c r="B72" s="13">
        <v>68</v>
      </c>
      <c r="C72" s="13" t="s">
        <v>34</v>
      </c>
      <c r="D72" s="367" t="s">
        <v>16029</v>
      </c>
      <c r="E72" s="57" t="str">
        <f>IF(行政用!H28="", "", IFERROR(SUBSTITUTE(CLEAN(行政用!H28), ",", "，"), ""))</f>
        <v>0</v>
      </c>
      <c r="F72" s="4" t="s">
        <v>9008</v>
      </c>
      <c r="G72" s="3"/>
      <c r="H72" s="4"/>
      <c r="I72" s="53" t="s">
        <v>9012</v>
      </c>
      <c r="J72" s="12"/>
    </row>
    <row r="73" spans="2:10" ht="16.5" customHeight="1">
      <c r="B73" s="13">
        <v>69</v>
      </c>
      <c r="C73" s="13" t="s">
        <v>36</v>
      </c>
      <c r="D73" s="13" t="s">
        <v>37</v>
      </c>
      <c r="E73" s="56" t="str">
        <f>IF(入力フォーム!H80="", "", IFERROR(SUBSTITUTE(CLEAN(入力フォーム!H80), ",", "，"), ""))</f>
        <v/>
      </c>
      <c r="F73" s="4" t="s">
        <v>167</v>
      </c>
      <c r="G73" s="3"/>
      <c r="H73" s="53" t="s">
        <v>9012</v>
      </c>
      <c r="I73" s="3"/>
      <c r="J73" s="12"/>
    </row>
    <row r="74" spans="2:10" ht="16.5" customHeight="1">
      <c r="B74" s="13">
        <v>70</v>
      </c>
      <c r="C74" s="13" t="s">
        <v>40</v>
      </c>
      <c r="D74" s="13" t="s">
        <v>41</v>
      </c>
      <c r="E74" s="57" t="str">
        <f>IF(行政用!H29="", "", IFERROR(SUBSTITUTE(CLEAN(行政用!H29), ",", "，"), ""))</f>
        <v/>
      </c>
      <c r="F74" s="4" t="s">
        <v>9008</v>
      </c>
      <c r="G74" s="3"/>
      <c r="H74" s="4"/>
      <c r="I74" s="53" t="s">
        <v>9012</v>
      </c>
      <c r="J74" s="12"/>
    </row>
    <row r="75" spans="2:10" ht="16.5" customHeight="1">
      <c r="B75" s="13">
        <v>71</v>
      </c>
      <c r="C75" s="13" t="s">
        <v>44</v>
      </c>
      <c r="D75" s="13" t="s">
        <v>176</v>
      </c>
      <c r="E75" s="56" t="str">
        <f>IFERROR(INDEX(参照D!AR5:AR106, MATCH(行政用!H25 &amp; 行政用!H26, 参照D!AP5:AP106, 0)), "")</f>
        <v/>
      </c>
      <c r="F75" s="4" t="s">
        <v>167</v>
      </c>
      <c r="G75" s="3"/>
      <c r="H75" s="4"/>
      <c r="I75" s="53" t="s">
        <v>9012</v>
      </c>
      <c r="J75" s="12"/>
    </row>
    <row r="76" spans="2:10" ht="16.5" customHeight="1">
      <c r="B76" s="13">
        <v>72</v>
      </c>
      <c r="C76" s="13" t="s">
        <v>47</v>
      </c>
      <c r="D76" s="13" t="s">
        <v>48</v>
      </c>
      <c r="E76" s="56" t="str">
        <f>IFERROR(INDEX(参照D!R5:R21, MATCH(入力フォーム!H88, 参照D!Q5:Q21, 0)), "")</f>
        <v/>
      </c>
      <c r="F76" s="4" t="s">
        <v>167</v>
      </c>
      <c r="G76" s="3"/>
      <c r="H76" s="53" t="s">
        <v>9012</v>
      </c>
      <c r="I76" s="3"/>
      <c r="J76" s="12"/>
    </row>
    <row r="77" spans="2:10" ht="16.5" customHeight="1">
      <c r="B77" s="13">
        <v>73</v>
      </c>
      <c r="C77" s="13" t="s">
        <v>51</v>
      </c>
      <c r="D77" s="13" t="s">
        <v>52</v>
      </c>
      <c r="E77" s="57" t="str">
        <f>IF(行政用!H27="", "", IFERROR(SUBSTITUTE(CLEAN(行政用!H27), ",", "，"), ""))</f>
        <v/>
      </c>
      <c r="F77" s="4" t="s">
        <v>167</v>
      </c>
      <c r="G77" s="3"/>
      <c r="H77" s="4"/>
      <c r="I77" s="53" t="s">
        <v>9012</v>
      </c>
      <c r="J77" s="12" t="s">
        <v>177</v>
      </c>
    </row>
    <row r="78" spans="2:10" ht="16.5" customHeight="1">
      <c r="B78" s="13">
        <v>74</v>
      </c>
      <c r="C78" s="13" t="s">
        <v>55</v>
      </c>
      <c r="D78" s="13" t="s">
        <v>56</v>
      </c>
      <c r="E78" s="57" t="str">
        <f>IF(入力フォーム!H43="", "", IFERROR(SUBSTITUTE(CLEAN(入力フォーム!H43), ",", "，"), ""))</f>
        <v/>
      </c>
      <c r="F78" s="4" t="s">
        <v>167</v>
      </c>
      <c r="G78" s="3"/>
      <c r="H78" s="53" t="s">
        <v>9012</v>
      </c>
      <c r="I78" s="3"/>
      <c r="J78" s="12" t="s">
        <v>178</v>
      </c>
    </row>
    <row r="79" spans="2:10" ht="16.5" customHeight="1">
      <c r="B79" s="13">
        <v>75</v>
      </c>
      <c r="C79" s="13" t="s">
        <v>59</v>
      </c>
      <c r="D79" s="13" t="s">
        <v>60</v>
      </c>
      <c r="E79" s="56"/>
      <c r="F79" s="9"/>
      <c r="G79" s="10" t="s">
        <v>9008</v>
      </c>
      <c r="H79" s="9"/>
      <c r="I79" s="9"/>
      <c r="J79" s="11" t="s">
        <v>175</v>
      </c>
    </row>
    <row r="80" spans="2:10" ht="16.5" customHeight="1">
      <c r="B80" s="13">
        <v>76</v>
      </c>
      <c r="C80" s="13" t="s">
        <v>63</v>
      </c>
      <c r="D80" s="13" t="s">
        <v>64</v>
      </c>
      <c r="E80" s="56"/>
      <c r="F80" s="9"/>
      <c r="G80" s="10" t="s">
        <v>9008</v>
      </c>
      <c r="H80" s="9"/>
      <c r="I80" s="9"/>
      <c r="J80" s="11" t="s">
        <v>175</v>
      </c>
    </row>
    <row r="81" spans="2:10" ht="16.5" customHeight="1">
      <c r="B81" s="13">
        <v>77</v>
      </c>
      <c r="C81" s="13" t="s">
        <v>67</v>
      </c>
      <c r="D81" s="13" t="s">
        <v>68</v>
      </c>
      <c r="E81" s="56"/>
      <c r="F81" s="9"/>
      <c r="G81" s="9"/>
      <c r="H81" s="9"/>
      <c r="I81" s="9"/>
      <c r="J81" s="11" t="s">
        <v>175</v>
      </c>
    </row>
    <row r="82" spans="2:10" ht="16.5" customHeight="1">
      <c r="B82" s="13">
        <v>78</v>
      </c>
      <c r="C82" s="13" t="s">
        <v>71</v>
      </c>
      <c r="D82" s="13" t="s">
        <v>72</v>
      </c>
      <c r="E82" s="56"/>
      <c r="F82" s="9"/>
      <c r="G82" s="9"/>
      <c r="H82" s="9"/>
      <c r="I82" s="9"/>
      <c r="J82" s="11" t="s">
        <v>175</v>
      </c>
    </row>
    <row r="83" spans="2:10" ht="16.5" customHeight="1">
      <c r="B83" s="13">
        <v>79</v>
      </c>
      <c r="C83" s="13" t="s">
        <v>75</v>
      </c>
      <c r="D83" s="13" t="s">
        <v>76</v>
      </c>
      <c r="E83" s="56"/>
      <c r="F83" s="9"/>
      <c r="G83" s="9"/>
      <c r="H83" s="9"/>
      <c r="I83" s="9"/>
      <c r="J83" s="11" t="s">
        <v>175</v>
      </c>
    </row>
    <row r="84" spans="2:10" ht="16.5" customHeight="1">
      <c r="B84" s="13">
        <v>80</v>
      </c>
      <c r="C84" s="13" t="s">
        <v>79</v>
      </c>
      <c r="D84" s="13" t="s">
        <v>80</v>
      </c>
      <c r="E84" s="56"/>
      <c r="F84" s="9"/>
      <c r="G84" s="9"/>
      <c r="H84" s="9"/>
      <c r="I84" s="9"/>
      <c r="J84" s="11" t="s">
        <v>175</v>
      </c>
    </row>
    <row r="85" spans="2:10" ht="16.5" customHeight="1">
      <c r="B85" s="13">
        <v>81</v>
      </c>
      <c r="C85" s="13" t="s">
        <v>8519</v>
      </c>
      <c r="D85" s="13" t="s">
        <v>8520</v>
      </c>
      <c r="E85" s="56" t="str">
        <f>IFERROR(INDEX(参照D!AB5:AB255, MATCH(入力フォーム!H26, 参照D!AA5:AA255, 0)), IFERROR(INDEX(参照D!AB5:AB255, MATCH(入力フォーム!H26, 参照D!AA5:AA255, 0)), ""))</f>
        <v/>
      </c>
      <c r="F85" s="4" t="s">
        <v>167</v>
      </c>
      <c r="G85" s="4"/>
      <c r="H85" s="53" t="s">
        <v>9012</v>
      </c>
      <c r="I85" s="3"/>
      <c r="J85" s="12"/>
    </row>
    <row r="86" spans="2:10" ht="16.5" customHeight="1">
      <c r="B86" s="13">
        <v>82</v>
      </c>
      <c r="C86" s="13" t="s">
        <v>8521</v>
      </c>
      <c r="D86" s="13" t="s">
        <v>8522</v>
      </c>
      <c r="E86" s="56" t="str">
        <f>IF(入力フォーム!H27="", "", IFERROR(SUBSTITUTE(CLEAN(入力フォーム!H27), ",", "，"), ""))</f>
        <v/>
      </c>
      <c r="F86" s="4" t="s">
        <v>167</v>
      </c>
      <c r="G86" s="4"/>
      <c r="H86" s="53" t="s">
        <v>9012</v>
      </c>
      <c r="I86" s="3"/>
      <c r="J86" s="12"/>
    </row>
    <row r="87" spans="2:10" ht="16.5" customHeight="1">
      <c r="B87" s="13">
        <v>83</v>
      </c>
      <c r="C87" s="13" t="s">
        <v>8524</v>
      </c>
      <c r="D87" s="13" t="s">
        <v>8523</v>
      </c>
      <c r="E87" s="56" t="str">
        <f>IFERROR(INDEX(参照D!AE5:AE6, MATCH(入力フォーム!H28, 参照D!AD5:AD6, 0)), "")</f>
        <v/>
      </c>
      <c r="F87" s="4" t="s">
        <v>167</v>
      </c>
      <c r="G87" s="4"/>
      <c r="H87" s="53" t="s">
        <v>9012</v>
      </c>
      <c r="I87" s="3"/>
      <c r="J87" s="12"/>
    </row>
    <row r="88" spans="2:10" ht="16.5" customHeight="1">
      <c r="B88" s="13">
        <v>84</v>
      </c>
      <c r="C88" s="13" t="s">
        <v>17241</v>
      </c>
      <c r="D88" s="469" t="s">
        <v>17250</v>
      </c>
      <c r="E88" s="56" t="str">
        <f>IF(入力フォーム!H15="","",IF(入力フォーム!H15&lt;&gt;"国外","392",IFERROR(INDEX(参照D!AB5:AB255, MATCH(入力フォーム!H16, 参照D!AA5:AA255, 0)), IFERROR(INDEX(参照D!AB5:AB255, MATCH(入力フォーム!H16, 参照D!AA5:AA255, 0)), ""))))</f>
        <v/>
      </c>
      <c r="F88" s="4" t="s">
        <v>167</v>
      </c>
      <c r="G88" s="4"/>
      <c r="H88" s="53" t="s">
        <v>9012</v>
      </c>
      <c r="I88" s="3"/>
      <c r="J88" s="12"/>
    </row>
    <row r="89" spans="2:10" ht="16.5" customHeight="1">
      <c r="B89" s="13">
        <v>85</v>
      </c>
      <c r="C89" s="13" t="s">
        <v>17242</v>
      </c>
      <c r="D89" s="469" t="s">
        <v>17251</v>
      </c>
      <c r="E89" s="56" t="str">
        <f>IF(入力フォーム!H17="", "", IFERROR(SUBSTITUTE(CLEAN(入力フォーム!H17), ",", "，"), ""))</f>
        <v/>
      </c>
      <c r="F89" s="4" t="s">
        <v>167</v>
      </c>
      <c r="G89" s="4"/>
      <c r="H89" s="53" t="s">
        <v>9012</v>
      </c>
      <c r="I89" s="3"/>
      <c r="J89" s="12"/>
    </row>
    <row r="90" spans="2:10" ht="16.5" customHeight="1">
      <c r="B90" s="13">
        <v>86</v>
      </c>
      <c r="C90" s="13" t="s">
        <v>17243</v>
      </c>
      <c r="D90" s="469" t="s">
        <v>17252</v>
      </c>
      <c r="E90" s="56" t="str">
        <f>IFERROR(INDEX(参照D!AB5:AB255, MATCH(入力フォーム!H31, 参照D!AA5:AA255, 0)), IFERROR(INDEX(参照D!AB5:AB255, MATCH(入力フォーム!H31, 参照D!AA5:AA255, 0)), ""))</f>
        <v/>
      </c>
      <c r="F90" s="4" t="s">
        <v>167</v>
      </c>
      <c r="G90" s="4"/>
      <c r="H90" s="53" t="s">
        <v>9012</v>
      </c>
      <c r="I90" s="3"/>
      <c r="J90" s="12"/>
    </row>
    <row r="91" spans="2:10" ht="16.5" customHeight="1">
      <c r="B91" s="13">
        <v>87</v>
      </c>
      <c r="C91" s="13" t="s">
        <v>17244</v>
      </c>
      <c r="D91" s="469" t="s">
        <v>17253</v>
      </c>
      <c r="E91" s="56" t="str">
        <f>IF(入力フォーム!H32="", "", IFERROR(SUBSTITUTE(CLEAN(入力フォーム!H32), ",", "，"), ""))</f>
        <v/>
      </c>
      <c r="F91" s="4" t="s">
        <v>167</v>
      </c>
      <c r="G91" s="4"/>
      <c r="H91" s="53" t="s">
        <v>9012</v>
      </c>
      <c r="I91" s="3"/>
      <c r="J91" s="12"/>
    </row>
    <row r="92" spans="2:10" ht="16.5" customHeight="1">
      <c r="B92" s="13">
        <v>88</v>
      </c>
      <c r="C92" s="13" t="s">
        <v>17245</v>
      </c>
      <c r="D92" s="469" t="s">
        <v>17254</v>
      </c>
      <c r="E92" s="56" t="str">
        <f>IFERROR(INDEX(参照D!AU5:AU256, MATCH(入力フォーム!H34, 参照D!AT5:AT256, 0)), IFERROR(INDEX(参照D!AU5:AU256, MATCH(入力フォーム!H34, 参照D!AT5:AT256, 0)), ""))</f>
        <v/>
      </c>
      <c r="F92" s="4" t="s">
        <v>167</v>
      </c>
      <c r="G92" s="4"/>
      <c r="H92" s="53" t="s">
        <v>9012</v>
      </c>
      <c r="I92" s="3"/>
      <c r="J92" s="12"/>
    </row>
    <row r="93" spans="2:10" ht="16.5" customHeight="1">
      <c r="B93" s="13">
        <v>89</v>
      </c>
      <c r="C93" s="13" t="s">
        <v>17246</v>
      </c>
      <c r="D93" s="469" t="s">
        <v>17255</v>
      </c>
      <c r="E93" s="56" t="str">
        <f>IF(入力フォーム!H35="", "", IFERROR(SUBSTITUTE(CLEAN(入力フォーム!H35), ",", "，"), ""))</f>
        <v/>
      </c>
      <c r="F93" s="4" t="s">
        <v>167</v>
      </c>
      <c r="G93" s="4"/>
      <c r="H93" s="53" t="s">
        <v>9012</v>
      </c>
      <c r="I93" s="3"/>
      <c r="J93" s="12"/>
    </row>
    <row r="94" spans="2:10" ht="16.5" customHeight="1">
      <c r="B94" s="13">
        <v>90</v>
      </c>
      <c r="C94" s="13" t="s">
        <v>17247</v>
      </c>
      <c r="D94" s="469" t="s">
        <v>17256</v>
      </c>
      <c r="E94" s="56" t="str">
        <f>IFERROR(INDEX(参照D!AU5:AU256, MATCH(入力フォーム!H36, 参照D!AT5:AT256, 0)), IFERROR(INDEX(参照D!AU5:AU256, MATCH(入力フォーム!H36, 参照D!AT5:AT256, 0)), ""))</f>
        <v/>
      </c>
      <c r="F94" s="4" t="s">
        <v>167</v>
      </c>
      <c r="G94" s="4"/>
      <c r="H94" s="53" t="s">
        <v>9012</v>
      </c>
      <c r="I94" s="3"/>
      <c r="J94" s="12"/>
    </row>
    <row r="95" spans="2:10" ht="16.5" customHeight="1">
      <c r="B95" s="13">
        <v>91</v>
      </c>
      <c r="C95" s="13" t="s">
        <v>17248</v>
      </c>
      <c r="D95" s="469" t="s">
        <v>17257</v>
      </c>
      <c r="E95" s="56" t="str">
        <f>IF(入力フォーム!H37="", "", IFERROR(SUBSTITUTE(CLEAN(入力フォーム!H37), ",", "，"), ""))</f>
        <v/>
      </c>
      <c r="F95" s="4" t="s">
        <v>167</v>
      </c>
      <c r="G95" s="4"/>
      <c r="H95" s="53" t="s">
        <v>9012</v>
      </c>
      <c r="I95" s="3"/>
      <c r="J95" s="12"/>
    </row>
    <row r="96" spans="2:10" ht="16.5" customHeight="1">
      <c r="B96" s="13">
        <v>92</v>
      </c>
      <c r="C96" s="13" t="s">
        <v>17249</v>
      </c>
      <c r="D96" s="469" t="s">
        <v>17258</v>
      </c>
      <c r="E96" s="57" t="str">
        <f>IF(入力フォーム!H22="", "",入力フォーム!H22)</f>
        <v/>
      </c>
      <c r="F96" s="4" t="s">
        <v>17259</v>
      </c>
      <c r="G96" s="3"/>
      <c r="H96" s="53" t="s">
        <v>9012</v>
      </c>
      <c r="I96" s="3"/>
      <c r="J96" s="12"/>
    </row>
    <row r="99" spans="2:10" ht="17.25">
      <c r="B99" s="22" t="s">
        <v>8073</v>
      </c>
    </row>
    <row r="100" spans="2:10">
      <c r="B100" s="1" t="s">
        <v>8074</v>
      </c>
    </row>
    <row r="101" spans="2:10" ht="27">
      <c r="B101" s="7" t="s">
        <v>2</v>
      </c>
      <c r="C101" s="7" t="s">
        <v>3</v>
      </c>
      <c r="D101" s="7" t="s">
        <v>172</v>
      </c>
      <c r="E101" s="55" t="s">
        <v>189</v>
      </c>
      <c r="F101" s="8" t="s">
        <v>168</v>
      </c>
      <c r="G101" s="8" t="s">
        <v>169</v>
      </c>
      <c r="H101" s="8" t="s">
        <v>170</v>
      </c>
      <c r="I101" s="8" t="s">
        <v>171</v>
      </c>
      <c r="J101" s="8" t="s">
        <v>173</v>
      </c>
    </row>
    <row r="102" spans="2:10">
      <c r="B102" s="3">
        <v>1</v>
      </c>
      <c r="C102" s="3" t="s">
        <v>8061</v>
      </c>
      <c r="D102" s="3" t="s">
        <v>5</v>
      </c>
      <c r="E102" s="63" t="str">
        <f>E5</f>
        <v>14</v>
      </c>
      <c r="F102" s="4" t="s">
        <v>167</v>
      </c>
      <c r="G102" s="3"/>
      <c r="H102" s="4" t="s">
        <v>167</v>
      </c>
      <c r="I102" s="3"/>
      <c r="J102" s="3"/>
    </row>
    <row r="103" spans="2:10">
      <c r="B103" s="3">
        <v>2</v>
      </c>
      <c r="C103" s="3" t="s">
        <v>159</v>
      </c>
      <c r="D103" s="3" t="s">
        <v>9</v>
      </c>
      <c r="E103" s="63" t="str">
        <f>E6</f>
        <v>60</v>
      </c>
      <c r="F103" s="4" t="s">
        <v>167</v>
      </c>
      <c r="G103" s="3"/>
      <c r="H103" s="4" t="s">
        <v>167</v>
      </c>
      <c r="I103" s="3"/>
      <c r="J103" s="3"/>
    </row>
    <row r="104" spans="2:10">
      <c r="B104" s="3">
        <v>3</v>
      </c>
      <c r="C104" s="3" t="s">
        <v>160</v>
      </c>
      <c r="D104" s="3" t="s">
        <v>13</v>
      </c>
      <c r="E104" s="63" t="str">
        <f>E7</f>
        <v>2026</v>
      </c>
      <c r="F104" s="4" t="s">
        <v>167</v>
      </c>
      <c r="G104" s="3"/>
      <c r="H104" s="4" t="s">
        <v>167</v>
      </c>
      <c r="I104" s="3"/>
      <c r="J104" s="3"/>
    </row>
    <row r="105" spans="2:10">
      <c r="B105" s="3">
        <v>4</v>
      </c>
      <c r="C105" s="3" t="s">
        <v>161</v>
      </c>
      <c r="D105" s="3" t="s">
        <v>17</v>
      </c>
      <c r="E105" s="63" t="str">
        <f>E8</f>
        <v/>
      </c>
      <c r="F105" s="4" t="s">
        <v>167</v>
      </c>
      <c r="G105" s="3"/>
      <c r="H105" s="4" t="s">
        <v>167</v>
      </c>
      <c r="I105" s="3"/>
      <c r="J105" s="3"/>
    </row>
    <row r="106" spans="2:10">
      <c r="B106" s="3">
        <v>5</v>
      </c>
      <c r="C106" s="3" t="s">
        <v>162</v>
      </c>
      <c r="D106" s="3" t="s">
        <v>163</v>
      </c>
      <c r="E106" s="56" t="str">
        <f>IF(IFERROR(入力フォーム!H81, 0)="", "", IFERROR(1, 0))</f>
        <v/>
      </c>
      <c r="F106" s="4" t="s">
        <v>167</v>
      </c>
      <c r="G106" s="3"/>
      <c r="H106" s="4" t="s">
        <v>167</v>
      </c>
      <c r="I106" s="3"/>
      <c r="J106" s="3"/>
    </row>
    <row r="107" spans="2:10">
      <c r="B107" s="3">
        <v>6</v>
      </c>
      <c r="C107" s="3" t="s">
        <v>8062</v>
      </c>
      <c r="D107" s="3" t="s">
        <v>8067</v>
      </c>
      <c r="E107" s="57" t="str">
        <f>E32</f>
        <v/>
      </c>
      <c r="F107" s="4" t="s">
        <v>167</v>
      </c>
      <c r="G107" s="3"/>
      <c r="H107" s="4" t="s">
        <v>167</v>
      </c>
      <c r="I107" s="3"/>
      <c r="J107" s="3"/>
    </row>
    <row r="108" spans="2:10">
      <c r="B108" s="3">
        <v>7</v>
      </c>
      <c r="C108" s="3" t="s">
        <v>164</v>
      </c>
      <c r="D108" s="3" t="s">
        <v>97</v>
      </c>
      <c r="E108" s="64"/>
      <c r="F108" s="9"/>
      <c r="G108" s="9"/>
      <c r="H108" s="9"/>
      <c r="I108" s="9"/>
      <c r="J108" s="12" t="s">
        <v>174</v>
      </c>
    </row>
    <row r="109" spans="2:10">
      <c r="B109" s="3">
        <v>8</v>
      </c>
      <c r="C109" s="3" t="s">
        <v>8063</v>
      </c>
      <c r="D109" s="3" t="s">
        <v>8068</v>
      </c>
      <c r="E109" s="64" t="str">
        <f>IF(入力フォーム!H80 &amp; 入力フォーム!H81="", "", IFERROR(SUBSTITUTE(CLEAN(入力フォーム!H80) &amp; CLEAN(入力フォーム!H81), ",", "，"), ""))</f>
        <v/>
      </c>
      <c r="F109" s="4" t="s">
        <v>167</v>
      </c>
      <c r="G109" s="3"/>
      <c r="H109" s="4" t="s">
        <v>167</v>
      </c>
      <c r="I109" s="3"/>
      <c r="J109" s="3"/>
    </row>
    <row r="110" spans="2:10">
      <c r="B110" s="3">
        <v>9</v>
      </c>
      <c r="C110" s="3" t="s">
        <v>8064</v>
      </c>
      <c r="D110" s="3" t="s">
        <v>8069</v>
      </c>
      <c r="E110" s="63" t="str">
        <f>IF(入力フォーム!H82 &amp; 入力フォーム!H83="", "", IFERROR(SUBSTITUTE(CLEAN(入力フォーム!H82) &amp; CLEAN(入力フォーム!H83), ",", "，"), ""))</f>
        <v/>
      </c>
      <c r="F110" s="4" t="s">
        <v>9008</v>
      </c>
      <c r="G110" s="3"/>
      <c r="H110" s="4" t="s">
        <v>167</v>
      </c>
      <c r="I110" s="3"/>
      <c r="J110" s="3"/>
    </row>
    <row r="111" spans="2:10">
      <c r="B111" s="3">
        <v>10</v>
      </c>
      <c r="C111" s="3" t="s">
        <v>8065</v>
      </c>
      <c r="D111" s="3" t="s">
        <v>8070</v>
      </c>
      <c r="E111" s="64" t="str">
        <f>IF(入力フォーム!H80="", "", IFERROR(SUBSTITUTE(CLEAN(入力フォーム!H80), ",", "，"), ""))</f>
        <v/>
      </c>
      <c r="F111" s="4" t="s">
        <v>167</v>
      </c>
      <c r="G111" s="3"/>
      <c r="H111" s="4" t="s">
        <v>167</v>
      </c>
      <c r="I111" s="3"/>
      <c r="J111" s="3"/>
    </row>
    <row r="112" spans="2:10">
      <c r="B112" s="3">
        <v>11</v>
      </c>
      <c r="C112" s="3" t="s">
        <v>8066</v>
      </c>
      <c r="D112" s="3" t="s">
        <v>8071</v>
      </c>
      <c r="E112" s="63" t="str">
        <f>IF(入力フォーム!H82="", "", IFERROR(SUBSTITUTE(CLEAN(入力フォーム!H82), ",", "，"), ""))</f>
        <v/>
      </c>
      <c r="F112" s="4" t="s">
        <v>9008</v>
      </c>
      <c r="G112" s="3"/>
      <c r="H112" s="4" t="s">
        <v>167</v>
      </c>
      <c r="I112" s="3"/>
      <c r="J112" s="3"/>
    </row>
    <row r="113" spans="2:10">
      <c r="B113" s="3">
        <v>12</v>
      </c>
      <c r="C113" s="3" t="s">
        <v>165</v>
      </c>
      <c r="D113" s="3" t="s">
        <v>166</v>
      </c>
      <c r="E113" s="56" t="str">
        <f>IF(入力フォーム!H164="", "", 入力フォーム!H164)</f>
        <v/>
      </c>
      <c r="F113" s="4" t="s">
        <v>167</v>
      </c>
      <c r="G113" s="3"/>
      <c r="H113" s="4" t="s">
        <v>167</v>
      </c>
      <c r="I113" s="3"/>
      <c r="J113" s="3"/>
    </row>
    <row r="115" spans="2:10">
      <c r="B115" s="1" t="s">
        <v>8075</v>
      </c>
    </row>
    <row r="116" spans="2:10" ht="27">
      <c r="B116" s="7" t="s">
        <v>2</v>
      </c>
      <c r="C116" s="7" t="s">
        <v>3</v>
      </c>
      <c r="D116" s="7" t="s">
        <v>172</v>
      </c>
      <c r="E116" s="55" t="s">
        <v>189</v>
      </c>
      <c r="F116" s="8" t="s">
        <v>168</v>
      </c>
      <c r="G116" s="8" t="s">
        <v>169</v>
      </c>
      <c r="H116" s="8" t="s">
        <v>170</v>
      </c>
      <c r="I116" s="8" t="s">
        <v>171</v>
      </c>
      <c r="J116" s="8" t="s">
        <v>173</v>
      </c>
    </row>
    <row r="117" spans="2:10">
      <c r="B117" s="3">
        <v>1</v>
      </c>
      <c r="C117" s="3" t="s">
        <v>8061</v>
      </c>
      <c r="D117" s="3" t="s">
        <v>5</v>
      </c>
      <c r="E117" s="63" t="str">
        <f>IF(IFERROR(入力フォーム!H96, 0)="", "", IFERROR(E5, 0))</f>
        <v/>
      </c>
      <c r="F117" s="4" t="s">
        <v>167</v>
      </c>
      <c r="G117" s="3"/>
      <c r="H117" s="4" t="s">
        <v>167</v>
      </c>
      <c r="I117" s="3"/>
      <c r="J117" s="3"/>
    </row>
    <row r="118" spans="2:10">
      <c r="B118" s="3">
        <v>2</v>
      </c>
      <c r="C118" s="3" t="s">
        <v>159</v>
      </c>
      <c r="D118" s="3" t="s">
        <v>9</v>
      </c>
      <c r="E118" s="64" t="str">
        <f>IF(IFERROR(入力フォーム!H96, 0)="", "", IFERROR(E6, 0))</f>
        <v/>
      </c>
      <c r="F118" s="4" t="s">
        <v>167</v>
      </c>
      <c r="G118" s="3"/>
      <c r="H118" s="4" t="s">
        <v>167</v>
      </c>
      <c r="I118" s="3"/>
      <c r="J118" s="3"/>
    </row>
    <row r="119" spans="2:10">
      <c r="B119" s="3">
        <v>3</v>
      </c>
      <c r="C119" s="3" t="s">
        <v>160</v>
      </c>
      <c r="D119" s="3" t="s">
        <v>13</v>
      </c>
      <c r="E119" s="64" t="str">
        <f>IF(IFERROR(入力フォーム!H96, 0)="", "", IFERROR(E7, 0))</f>
        <v/>
      </c>
      <c r="F119" s="4" t="s">
        <v>167</v>
      </c>
      <c r="G119" s="3"/>
      <c r="H119" s="4" t="s">
        <v>167</v>
      </c>
      <c r="I119" s="3"/>
      <c r="J119" s="3"/>
    </row>
    <row r="120" spans="2:10">
      <c r="B120" s="3">
        <v>4</v>
      </c>
      <c r="C120" s="3" t="s">
        <v>161</v>
      </c>
      <c r="D120" s="3" t="s">
        <v>17</v>
      </c>
      <c r="E120" s="64" t="str">
        <f>IF(IFERROR(入力フォーム!H96, 0)="", "", IFERROR(E8, 0))</f>
        <v/>
      </c>
      <c r="F120" s="4" t="s">
        <v>167</v>
      </c>
      <c r="G120" s="3"/>
      <c r="H120" s="4" t="s">
        <v>167</v>
      </c>
      <c r="I120" s="3"/>
      <c r="J120" s="3"/>
    </row>
    <row r="121" spans="2:10">
      <c r="B121" s="3">
        <v>5</v>
      </c>
      <c r="C121" s="3" t="s">
        <v>162</v>
      </c>
      <c r="D121" s="3" t="s">
        <v>163</v>
      </c>
      <c r="E121" s="56" t="str">
        <f>IF(IFERROR(入力フォーム!H97, 0)="", "", IFERROR(2, 0))</f>
        <v/>
      </c>
      <c r="F121" s="4" t="s">
        <v>167</v>
      </c>
      <c r="G121" s="3"/>
      <c r="H121" s="4" t="s">
        <v>167</v>
      </c>
      <c r="I121" s="3"/>
      <c r="J121" s="3"/>
    </row>
    <row r="122" spans="2:10">
      <c r="B122" s="3">
        <v>6</v>
      </c>
      <c r="C122" s="3" t="s">
        <v>8062</v>
      </c>
      <c r="D122" s="3" t="s">
        <v>8067</v>
      </c>
      <c r="E122" s="56" t="str">
        <f>IF(IFERROR(入力フォーム!H97, 0)="", "", IFERROR(E32, 0))</f>
        <v/>
      </c>
      <c r="F122" s="4" t="s">
        <v>167</v>
      </c>
      <c r="G122" s="3"/>
      <c r="H122" s="4" t="s">
        <v>167</v>
      </c>
      <c r="I122" s="3"/>
      <c r="J122" s="3"/>
    </row>
    <row r="123" spans="2:10">
      <c r="B123" s="3">
        <v>7</v>
      </c>
      <c r="C123" s="3" t="s">
        <v>164</v>
      </c>
      <c r="D123" s="3" t="s">
        <v>97</v>
      </c>
      <c r="E123" s="64"/>
      <c r="F123" s="9"/>
      <c r="G123" s="9"/>
      <c r="H123" s="9"/>
      <c r="I123" s="9"/>
      <c r="J123" s="12" t="s">
        <v>174</v>
      </c>
    </row>
    <row r="124" spans="2:10">
      <c r="B124" s="3">
        <v>8</v>
      </c>
      <c r="C124" s="3" t="s">
        <v>8063</v>
      </c>
      <c r="D124" s="3" t="s">
        <v>8068</v>
      </c>
      <c r="E124" s="64" t="str">
        <f>IF(IFERROR(CLEAN(入力フォーム!H96), 0)="", "", IFERROR(SUBSTITUTE(CLEAN(入力フォーム!H96) &amp; CLEAN(入力フォーム!H97), ",", "，"), ""))</f>
        <v/>
      </c>
      <c r="F124" s="4" t="s">
        <v>167</v>
      </c>
      <c r="G124" s="3"/>
      <c r="H124" s="4" t="s">
        <v>167</v>
      </c>
      <c r="I124" s="3"/>
      <c r="J124" s="3"/>
    </row>
    <row r="125" spans="2:10">
      <c r="B125" s="3">
        <v>9</v>
      </c>
      <c r="C125" s="3" t="s">
        <v>8064</v>
      </c>
      <c r="D125" s="3" t="s">
        <v>8069</v>
      </c>
      <c r="E125" s="64" t="str">
        <f>IF(IFERROR(CLEAN(入力フォーム!H98), 0)="", "", IFERROR(SUBSTITUTE(CLEAN(入力フォーム!H98) &amp; CLEAN(入力フォーム!H99), ",", "，"), ""))</f>
        <v/>
      </c>
      <c r="F125" s="4" t="s">
        <v>9008</v>
      </c>
      <c r="G125" s="3"/>
      <c r="H125" s="4" t="s">
        <v>167</v>
      </c>
      <c r="I125" s="3"/>
      <c r="J125" s="3"/>
    </row>
    <row r="126" spans="2:10">
      <c r="B126" s="3">
        <v>10</v>
      </c>
      <c r="C126" s="3" t="s">
        <v>8065</v>
      </c>
      <c r="D126" s="3" t="s">
        <v>8070</v>
      </c>
      <c r="E126" s="64" t="str">
        <f>IF(IFERROR(CLEAN(入力フォーム!H96), 0)="", "", IFERROR(SUBSTITUTE(CLEAN(入力フォーム!H96), ",", "，"), ""))</f>
        <v/>
      </c>
      <c r="F126" s="4" t="s">
        <v>167</v>
      </c>
      <c r="G126" s="3"/>
      <c r="H126" s="4" t="s">
        <v>167</v>
      </c>
      <c r="I126" s="3"/>
      <c r="J126" s="3"/>
    </row>
    <row r="127" spans="2:10">
      <c r="B127" s="3">
        <v>11</v>
      </c>
      <c r="C127" s="3" t="s">
        <v>8066</v>
      </c>
      <c r="D127" s="3" t="s">
        <v>8071</v>
      </c>
      <c r="E127" s="64" t="str">
        <f>IF(IFERROR(CLEAN(入力フォーム!H98), 0)="", "", IFERROR(SUBSTITUTE(CLEAN(入力フォーム!H98), ",", "，"), ""))</f>
        <v/>
      </c>
      <c r="F127" s="4" t="s">
        <v>9008</v>
      </c>
      <c r="G127" s="3"/>
      <c r="H127" s="4" t="s">
        <v>167</v>
      </c>
      <c r="I127" s="3"/>
      <c r="J127" s="3"/>
    </row>
    <row r="128" spans="2:10">
      <c r="B128" s="3">
        <v>12</v>
      </c>
      <c r="C128" s="3" t="s">
        <v>165</v>
      </c>
      <c r="D128" s="3" t="s">
        <v>166</v>
      </c>
      <c r="E128" s="56" t="str">
        <f>IF(入力フォーム!H164="", "", 入力フォーム!H164)</f>
        <v/>
      </c>
      <c r="F128" s="4" t="s">
        <v>167</v>
      </c>
      <c r="G128" s="3"/>
      <c r="H128" s="4" t="s">
        <v>167</v>
      </c>
      <c r="I128" s="3"/>
      <c r="J128" s="3"/>
    </row>
    <row r="130" spans="2:10">
      <c r="B130" s="1" t="s">
        <v>8076</v>
      </c>
    </row>
    <row r="131" spans="2:10" ht="27">
      <c r="B131" s="7" t="s">
        <v>2</v>
      </c>
      <c r="C131" s="7" t="s">
        <v>3</v>
      </c>
      <c r="D131" s="7" t="s">
        <v>172</v>
      </c>
      <c r="E131" s="55" t="s">
        <v>189</v>
      </c>
      <c r="F131" s="8" t="s">
        <v>168</v>
      </c>
      <c r="G131" s="8" t="s">
        <v>169</v>
      </c>
      <c r="H131" s="8" t="s">
        <v>170</v>
      </c>
      <c r="I131" s="8" t="s">
        <v>171</v>
      </c>
      <c r="J131" s="8" t="s">
        <v>173</v>
      </c>
    </row>
    <row r="132" spans="2:10">
      <c r="B132" s="3">
        <v>1</v>
      </c>
      <c r="C132" s="3" t="s">
        <v>8061</v>
      </c>
      <c r="D132" s="3" t="s">
        <v>5</v>
      </c>
      <c r="E132" s="63" t="str">
        <f>IF(IFERROR(入力フォーム!H112, 0)="", "", IFERROR(E5, 0))</f>
        <v/>
      </c>
      <c r="F132" s="4" t="s">
        <v>167</v>
      </c>
      <c r="G132" s="3"/>
      <c r="H132" s="4" t="s">
        <v>167</v>
      </c>
      <c r="I132" s="3"/>
      <c r="J132" s="3"/>
    </row>
    <row r="133" spans="2:10">
      <c r="B133" s="3">
        <v>2</v>
      </c>
      <c r="C133" s="3" t="s">
        <v>159</v>
      </c>
      <c r="D133" s="3" t="s">
        <v>9</v>
      </c>
      <c r="E133" s="63" t="str">
        <f>IF(IFERROR(入力フォーム!H112, 0)="", "", IFERROR(E6, 0))</f>
        <v/>
      </c>
      <c r="F133" s="4" t="s">
        <v>167</v>
      </c>
      <c r="G133" s="3"/>
      <c r="H133" s="4" t="s">
        <v>167</v>
      </c>
      <c r="I133" s="3"/>
      <c r="J133" s="3"/>
    </row>
    <row r="134" spans="2:10">
      <c r="B134" s="3">
        <v>3</v>
      </c>
      <c r="C134" s="3" t="s">
        <v>160</v>
      </c>
      <c r="D134" s="3" t="s">
        <v>13</v>
      </c>
      <c r="E134" s="63" t="str">
        <f>IF(IFERROR(入力フォーム!H112, 0)="", "", IFERROR(E7, 0))</f>
        <v/>
      </c>
      <c r="F134" s="4" t="s">
        <v>167</v>
      </c>
      <c r="G134" s="3"/>
      <c r="H134" s="4" t="s">
        <v>167</v>
      </c>
      <c r="I134" s="3"/>
      <c r="J134" s="3"/>
    </row>
    <row r="135" spans="2:10">
      <c r="B135" s="3">
        <v>4</v>
      </c>
      <c r="C135" s="3" t="s">
        <v>161</v>
      </c>
      <c r="D135" s="3" t="s">
        <v>17</v>
      </c>
      <c r="E135" s="63" t="str">
        <f>IF(IFERROR(入力フォーム!H112, 0)="", "", IFERROR(E8, 0))</f>
        <v/>
      </c>
      <c r="F135" s="4" t="s">
        <v>167</v>
      </c>
      <c r="G135" s="3"/>
      <c r="H135" s="4" t="s">
        <v>167</v>
      </c>
      <c r="I135" s="3"/>
      <c r="J135" s="3"/>
    </row>
    <row r="136" spans="2:10">
      <c r="B136" s="3">
        <v>5</v>
      </c>
      <c r="C136" s="3" t="s">
        <v>162</v>
      </c>
      <c r="D136" s="3" t="s">
        <v>163</v>
      </c>
      <c r="E136" s="57" t="str">
        <f>IF(IFERROR(入力フォーム!H113, 0)="", "", IFERROR(3, 0))</f>
        <v/>
      </c>
      <c r="F136" s="4" t="s">
        <v>167</v>
      </c>
      <c r="G136" s="3"/>
      <c r="H136" s="4" t="s">
        <v>167</v>
      </c>
      <c r="I136" s="3"/>
      <c r="J136" s="3"/>
    </row>
    <row r="137" spans="2:10">
      <c r="B137" s="3">
        <v>6</v>
      </c>
      <c r="C137" s="3" t="s">
        <v>8062</v>
      </c>
      <c r="D137" s="3" t="s">
        <v>8067</v>
      </c>
      <c r="E137" s="57" t="str">
        <f>IF(IFERROR(入力フォーム!H113, 0)="", "", IFERROR(E32, 0))</f>
        <v/>
      </c>
      <c r="F137" s="4" t="s">
        <v>167</v>
      </c>
      <c r="G137" s="3"/>
      <c r="H137" s="4" t="s">
        <v>167</v>
      </c>
      <c r="I137" s="3"/>
      <c r="J137" s="3"/>
    </row>
    <row r="138" spans="2:10">
      <c r="B138" s="3">
        <v>7</v>
      </c>
      <c r="C138" s="3" t="s">
        <v>164</v>
      </c>
      <c r="D138" s="3" t="s">
        <v>97</v>
      </c>
      <c r="E138" s="63"/>
      <c r="F138" s="9"/>
      <c r="G138" s="9"/>
      <c r="H138" s="9"/>
      <c r="I138" s="9"/>
      <c r="J138" s="12" t="s">
        <v>174</v>
      </c>
    </row>
    <row r="139" spans="2:10">
      <c r="B139" s="3">
        <v>8</v>
      </c>
      <c r="C139" s="3" t="s">
        <v>8063</v>
      </c>
      <c r="D139" s="3" t="s">
        <v>8068</v>
      </c>
      <c r="E139" s="63" t="str">
        <f>IF(IFERROR(CLEAN(入力フォーム!H112), 0)="", "", IFERROR(SUBSTITUTE(CLEAN(入力フォーム!H112) &amp; CLEAN(入力フォーム!H113), ",", "，"), ""))</f>
        <v/>
      </c>
      <c r="F139" s="4" t="s">
        <v>167</v>
      </c>
      <c r="G139" s="3"/>
      <c r="H139" s="4" t="s">
        <v>167</v>
      </c>
      <c r="I139" s="3"/>
      <c r="J139" s="3"/>
    </row>
    <row r="140" spans="2:10">
      <c r="B140" s="3">
        <v>9</v>
      </c>
      <c r="C140" s="3" t="s">
        <v>8064</v>
      </c>
      <c r="D140" s="3" t="s">
        <v>8069</v>
      </c>
      <c r="E140" s="63" t="str">
        <f>IF(IFERROR(CLEAN(入力フォーム!H114), 0)="", "", IFERROR(SUBSTITUTE(CLEAN(入力フォーム!H114) &amp; CLEAN(入力フォーム!H115), ",", "，"), ""))</f>
        <v/>
      </c>
      <c r="F140" s="4" t="s">
        <v>9008</v>
      </c>
      <c r="G140" s="3"/>
      <c r="H140" s="4" t="s">
        <v>167</v>
      </c>
      <c r="I140" s="3"/>
      <c r="J140" s="3"/>
    </row>
    <row r="141" spans="2:10">
      <c r="B141" s="3">
        <v>10</v>
      </c>
      <c r="C141" s="3" t="s">
        <v>8065</v>
      </c>
      <c r="D141" s="3" t="s">
        <v>8070</v>
      </c>
      <c r="E141" s="63" t="str">
        <f>IF(IFERROR(CLEAN(入力フォーム!H112), 0)="", "", IFERROR(SUBSTITUTE(CLEAN(入力フォーム!H112), ",", "，"), ""))</f>
        <v/>
      </c>
      <c r="F141" s="4" t="s">
        <v>167</v>
      </c>
      <c r="G141" s="3"/>
      <c r="H141" s="4" t="s">
        <v>167</v>
      </c>
      <c r="I141" s="3"/>
      <c r="J141" s="3"/>
    </row>
    <row r="142" spans="2:10">
      <c r="B142" s="3">
        <v>11</v>
      </c>
      <c r="C142" s="3" t="s">
        <v>8066</v>
      </c>
      <c r="D142" s="3" t="s">
        <v>8071</v>
      </c>
      <c r="E142" s="63" t="str">
        <f>IF(IFERROR(CLEAN(入力フォーム!H114), 0)="", "", IFERROR(SUBSTITUTE(CLEAN(入力フォーム!H114), ",", "，"), ""))</f>
        <v/>
      </c>
      <c r="F142" s="4" t="s">
        <v>9008</v>
      </c>
      <c r="G142" s="3"/>
      <c r="H142" s="4" t="s">
        <v>167</v>
      </c>
      <c r="I142" s="3"/>
      <c r="J142" s="3"/>
    </row>
    <row r="143" spans="2:10">
      <c r="B143" s="3">
        <v>12</v>
      </c>
      <c r="C143" s="3" t="s">
        <v>165</v>
      </c>
      <c r="D143" s="3" t="s">
        <v>166</v>
      </c>
      <c r="E143" s="57" t="str">
        <f>IF(入力フォーム!H164="", "", 入力フォーム!H164)</f>
        <v/>
      </c>
      <c r="F143" s="4" t="s">
        <v>167</v>
      </c>
      <c r="G143" s="3"/>
      <c r="H143" s="4" t="s">
        <v>167</v>
      </c>
      <c r="I143" s="3"/>
      <c r="J143" s="3"/>
    </row>
    <row r="145" spans="2:10">
      <c r="B145" s="1" t="s">
        <v>8527</v>
      </c>
    </row>
    <row r="146" spans="2:10" ht="27">
      <c r="B146" s="7" t="s">
        <v>2</v>
      </c>
      <c r="C146" s="7" t="s">
        <v>3</v>
      </c>
      <c r="D146" s="7" t="s">
        <v>172</v>
      </c>
      <c r="E146" s="55" t="s">
        <v>189</v>
      </c>
      <c r="F146" s="8" t="s">
        <v>168</v>
      </c>
      <c r="G146" s="8" t="s">
        <v>169</v>
      </c>
      <c r="H146" s="8" t="s">
        <v>170</v>
      </c>
      <c r="I146" s="8" t="s">
        <v>171</v>
      </c>
      <c r="J146" s="8" t="s">
        <v>173</v>
      </c>
    </row>
    <row r="147" spans="2:10">
      <c r="B147" s="3">
        <v>1</v>
      </c>
      <c r="C147" s="3" t="s">
        <v>8061</v>
      </c>
      <c r="D147" s="3" t="s">
        <v>5</v>
      </c>
      <c r="E147" s="63" t="str">
        <f>IF(IFERROR(入力フォーム!H128, 0)="", "", IFERROR(E5, 0))</f>
        <v/>
      </c>
      <c r="F147" s="4" t="s">
        <v>167</v>
      </c>
      <c r="G147" s="3"/>
      <c r="H147" s="4" t="s">
        <v>167</v>
      </c>
      <c r="I147" s="3"/>
      <c r="J147" s="3"/>
    </row>
    <row r="148" spans="2:10">
      <c r="B148" s="3">
        <v>2</v>
      </c>
      <c r="C148" s="3" t="s">
        <v>159</v>
      </c>
      <c r="D148" s="3" t="s">
        <v>9</v>
      </c>
      <c r="E148" s="63" t="str">
        <f>IF(IFERROR(入力フォーム!H128, 0)="", "", IFERROR(E6, 0))</f>
        <v/>
      </c>
      <c r="F148" s="4" t="s">
        <v>167</v>
      </c>
      <c r="G148" s="3"/>
      <c r="H148" s="4" t="s">
        <v>167</v>
      </c>
      <c r="I148" s="3"/>
      <c r="J148" s="3"/>
    </row>
    <row r="149" spans="2:10">
      <c r="B149" s="3">
        <v>3</v>
      </c>
      <c r="C149" s="3" t="s">
        <v>160</v>
      </c>
      <c r="D149" s="3" t="s">
        <v>13</v>
      </c>
      <c r="E149" s="63" t="str">
        <f>IF(IFERROR(入力フォーム!H128, 0)="", "", IFERROR(E7, 0))</f>
        <v/>
      </c>
      <c r="F149" s="4" t="s">
        <v>167</v>
      </c>
      <c r="G149" s="3"/>
      <c r="H149" s="4" t="s">
        <v>167</v>
      </c>
      <c r="I149" s="3"/>
      <c r="J149" s="3"/>
    </row>
    <row r="150" spans="2:10">
      <c r="B150" s="3">
        <v>4</v>
      </c>
      <c r="C150" s="3" t="s">
        <v>161</v>
      </c>
      <c r="D150" s="3" t="s">
        <v>17</v>
      </c>
      <c r="E150" s="63" t="str">
        <f>IF(IFERROR(入力フォーム!H128, 0)="", "", IFERROR(E8, 0))</f>
        <v/>
      </c>
      <c r="F150" s="4" t="s">
        <v>167</v>
      </c>
      <c r="G150" s="3"/>
      <c r="H150" s="4" t="s">
        <v>167</v>
      </c>
      <c r="I150" s="3"/>
      <c r="J150" s="3"/>
    </row>
    <row r="151" spans="2:10">
      <c r="B151" s="3">
        <v>5</v>
      </c>
      <c r="C151" s="3" t="s">
        <v>162</v>
      </c>
      <c r="D151" s="3" t="s">
        <v>163</v>
      </c>
      <c r="E151" s="57" t="str">
        <f>IF(IFERROR(入力フォーム!H129, 0)="", "", IFERROR(4, 0))</f>
        <v/>
      </c>
      <c r="F151" s="4" t="s">
        <v>167</v>
      </c>
      <c r="G151" s="3"/>
      <c r="H151" s="4" t="s">
        <v>167</v>
      </c>
      <c r="I151" s="3"/>
      <c r="J151" s="3"/>
    </row>
    <row r="152" spans="2:10">
      <c r="B152" s="3">
        <v>6</v>
      </c>
      <c r="C152" s="3" t="s">
        <v>8062</v>
      </c>
      <c r="D152" s="3" t="s">
        <v>8067</v>
      </c>
      <c r="E152" s="57" t="str">
        <f>IF(IFERROR(入力フォーム!H129, 0)="", "", IFERROR(E32, 0))</f>
        <v/>
      </c>
      <c r="F152" s="4" t="s">
        <v>167</v>
      </c>
      <c r="G152" s="3"/>
      <c r="H152" s="4" t="s">
        <v>167</v>
      </c>
      <c r="I152" s="3"/>
      <c r="J152" s="3"/>
    </row>
    <row r="153" spans="2:10">
      <c r="B153" s="3">
        <v>7</v>
      </c>
      <c r="C153" s="3" t="s">
        <v>164</v>
      </c>
      <c r="D153" s="3" t="s">
        <v>97</v>
      </c>
      <c r="E153" s="63"/>
      <c r="F153" s="9"/>
      <c r="G153" s="9"/>
      <c r="H153" s="9"/>
      <c r="I153" s="9"/>
      <c r="J153" s="12" t="s">
        <v>174</v>
      </c>
    </row>
    <row r="154" spans="2:10">
      <c r="B154" s="3">
        <v>8</v>
      </c>
      <c r="C154" s="3" t="s">
        <v>8063</v>
      </c>
      <c r="D154" s="3" t="s">
        <v>8068</v>
      </c>
      <c r="E154" s="63" t="str">
        <f>IF(IFERROR(CLEAN(入力フォーム!H128), 0)="", "", IFERROR(SUBSTITUTE(CLEAN(入力フォーム!H128) &amp; CLEAN(入力フォーム!H129), ",", "，"), ""))</f>
        <v/>
      </c>
      <c r="F154" s="4" t="s">
        <v>167</v>
      </c>
      <c r="G154" s="3"/>
      <c r="H154" s="4" t="s">
        <v>167</v>
      </c>
      <c r="I154" s="3"/>
      <c r="J154" s="3"/>
    </row>
    <row r="155" spans="2:10">
      <c r="B155" s="3">
        <v>9</v>
      </c>
      <c r="C155" s="3" t="s">
        <v>8064</v>
      </c>
      <c r="D155" s="3" t="s">
        <v>8069</v>
      </c>
      <c r="E155" s="63" t="str">
        <f>IF(IFERROR(CLEAN(入力フォーム!H130), 0)="", "", IFERROR(SUBSTITUTE(CLEAN(入力フォーム!H130) &amp; CLEAN(入力フォーム!H131), ",", "，"), ""))</f>
        <v/>
      </c>
      <c r="F155" s="4" t="s">
        <v>9008</v>
      </c>
      <c r="G155" s="3"/>
      <c r="H155" s="4" t="s">
        <v>167</v>
      </c>
      <c r="I155" s="3"/>
      <c r="J155" s="3"/>
    </row>
    <row r="156" spans="2:10">
      <c r="B156" s="3">
        <v>10</v>
      </c>
      <c r="C156" s="3" t="s">
        <v>8065</v>
      </c>
      <c r="D156" s="3" t="s">
        <v>8070</v>
      </c>
      <c r="E156" s="63" t="str">
        <f>IF(IFERROR(CLEAN(入力フォーム!H128), 0)="", "", IFERROR(SUBSTITUTE(CLEAN(入力フォーム!H128), ",", "，"), ""))</f>
        <v/>
      </c>
      <c r="F156" s="4" t="s">
        <v>167</v>
      </c>
      <c r="G156" s="3"/>
      <c r="H156" s="4" t="s">
        <v>167</v>
      </c>
      <c r="I156" s="3"/>
      <c r="J156" s="3"/>
    </row>
    <row r="157" spans="2:10">
      <c r="B157" s="3">
        <v>11</v>
      </c>
      <c r="C157" s="3" t="s">
        <v>8066</v>
      </c>
      <c r="D157" s="3" t="s">
        <v>8071</v>
      </c>
      <c r="E157" s="63" t="str">
        <f>IF(IFERROR(CLEAN(入力フォーム!H130), 0)="", "", IFERROR(SUBSTITUTE(CLEAN(入力フォーム!H130), ",", "，"), ""))</f>
        <v/>
      </c>
      <c r="F157" s="4" t="s">
        <v>9008</v>
      </c>
      <c r="G157" s="3"/>
      <c r="H157" s="4" t="s">
        <v>167</v>
      </c>
      <c r="I157" s="3"/>
      <c r="J157" s="3"/>
    </row>
    <row r="158" spans="2:10">
      <c r="B158" s="3">
        <v>12</v>
      </c>
      <c r="C158" s="3" t="s">
        <v>165</v>
      </c>
      <c r="D158" s="3" t="s">
        <v>166</v>
      </c>
      <c r="E158" s="57" t="str">
        <f>IF(入力フォーム!H164="", "", 入力フォーム!H164)</f>
        <v/>
      </c>
      <c r="F158" s="4" t="s">
        <v>167</v>
      </c>
      <c r="G158" s="3"/>
      <c r="H158" s="4" t="s">
        <v>167</v>
      </c>
      <c r="I158" s="3"/>
      <c r="J158" s="3"/>
    </row>
    <row r="160" spans="2:10">
      <c r="B160" s="1" t="s">
        <v>8526</v>
      </c>
    </row>
    <row r="161" spans="2:10" ht="27">
      <c r="B161" s="7" t="s">
        <v>2</v>
      </c>
      <c r="C161" s="7" t="s">
        <v>3</v>
      </c>
      <c r="D161" s="7" t="s">
        <v>172</v>
      </c>
      <c r="E161" s="55" t="s">
        <v>189</v>
      </c>
      <c r="F161" s="8" t="s">
        <v>168</v>
      </c>
      <c r="G161" s="8" t="s">
        <v>169</v>
      </c>
      <c r="H161" s="8" t="s">
        <v>170</v>
      </c>
      <c r="I161" s="8" t="s">
        <v>171</v>
      </c>
      <c r="J161" s="8" t="s">
        <v>173</v>
      </c>
    </row>
    <row r="162" spans="2:10">
      <c r="B162" s="3">
        <v>1</v>
      </c>
      <c r="C162" s="3" t="s">
        <v>8061</v>
      </c>
      <c r="D162" s="3" t="s">
        <v>5</v>
      </c>
      <c r="E162" s="63" t="str">
        <f>IF(IFERROR(入力フォーム!H144, 0)="", "", IFERROR(E5, 0))</f>
        <v/>
      </c>
      <c r="F162" s="4" t="s">
        <v>167</v>
      </c>
      <c r="G162" s="3"/>
      <c r="H162" s="4" t="s">
        <v>167</v>
      </c>
      <c r="I162" s="3"/>
      <c r="J162" s="3"/>
    </row>
    <row r="163" spans="2:10">
      <c r="B163" s="3">
        <v>2</v>
      </c>
      <c r="C163" s="3" t="s">
        <v>159</v>
      </c>
      <c r="D163" s="3" t="s">
        <v>9</v>
      </c>
      <c r="E163" s="63" t="str">
        <f>IF(IFERROR(入力フォーム!H144, 0)="", "", IFERROR(E6, 0))</f>
        <v/>
      </c>
      <c r="F163" s="4" t="s">
        <v>167</v>
      </c>
      <c r="G163" s="3"/>
      <c r="H163" s="4" t="s">
        <v>167</v>
      </c>
      <c r="I163" s="3"/>
      <c r="J163" s="3"/>
    </row>
    <row r="164" spans="2:10">
      <c r="B164" s="3">
        <v>3</v>
      </c>
      <c r="C164" s="3" t="s">
        <v>160</v>
      </c>
      <c r="D164" s="3" t="s">
        <v>13</v>
      </c>
      <c r="E164" s="63" t="str">
        <f>IF(IFERROR(入力フォーム!H144, 0)="", "", IFERROR(E7, 0))</f>
        <v/>
      </c>
      <c r="F164" s="4" t="s">
        <v>167</v>
      </c>
      <c r="G164" s="3"/>
      <c r="H164" s="4" t="s">
        <v>167</v>
      </c>
      <c r="I164" s="3"/>
      <c r="J164" s="3"/>
    </row>
    <row r="165" spans="2:10">
      <c r="B165" s="3">
        <v>4</v>
      </c>
      <c r="C165" s="3" t="s">
        <v>161</v>
      </c>
      <c r="D165" s="3" t="s">
        <v>17</v>
      </c>
      <c r="E165" s="63" t="str">
        <f>IF(IFERROR(入力フォーム!H144, 0)="", "", IFERROR(E8, 0))</f>
        <v/>
      </c>
      <c r="F165" s="4" t="s">
        <v>167</v>
      </c>
      <c r="G165" s="3"/>
      <c r="H165" s="4" t="s">
        <v>167</v>
      </c>
      <c r="I165" s="3"/>
      <c r="J165" s="3"/>
    </row>
    <row r="166" spans="2:10">
      <c r="B166" s="3">
        <v>5</v>
      </c>
      <c r="C166" s="3" t="s">
        <v>162</v>
      </c>
      <c r="D166" s="3" t="s">
        <v>163</v>
      </c>
      <c r="E166" s="57" t="str">
        <f>IF(IFERROR(入力フォーム!H145, 0)="", "", IFERROR(5, 0))</f>
        <v/>
      </c>
      <c r="F166" s="4" t="s">
        <v>167</v>
      </c>
      <c r="G166" s="3"/>
      <c r="H166" s="4" t="s">
        <v>167</v>
      </c>
      <c r="I166" s="3"/>
      <c r="J166" s="3"/>
    </row>
    <row r="167" spans="2:10">
      <c r="B167" s="3">
        <v>6</v>
      </c>
      <c r="C167" s="3" t="s">
        <v>8062</v>
      </c>
      <c r="D167" s="3" t="s">
        <v>8067</v>
      </c>
      <c r="E167" s="57" t="str">
        <f>IF(IFERROR(入力フォーム!H145, 0)="", "", IFERROR(E32, 0))</f>
        <v/>
      </c>
      <c r="F167" s="4" t="s">
        <v>167</v>
      </c>
      <c r="G167" s="3"/>
      <c r="H167" s="4" t="s">
        <v>167</v>
      </c>
      <c r="I167" s="3"/>
      <c r="J167" s="3"/>
    </row>
    <row r="168" spans="2:10">
      <c r="B168" s="3">
        <v>7</v>
      </c>
      <c r="C168" s="3" t="s">
        <v>164</v>
      </c>
      <c r="D168" s="3" t="s">
        <v>97</v>
      </c>
      <c r="E168" s="63"/>
      <c r="F168" s="9"/>
      <c r="G168" s="9"/>
      <c r="H168" s="9"/>
      <c r="I168" s="9"/>
      <c r="J168" s="12" t="s">
        <v>174</v>
      </c>
    </row>
    <row r="169" spans="2:10">
      <c r="B169" s="3">
        <v>8</v>
      </c>
      <c r="C169" s="3" t="s">
        <v>8063</v>
      </c>
      <c r="D169" s="3" t="s">
        <v>8068</v>
      </c>
      <c r="E169" s="63" t="str">
        <f>IF(IFERROR(CLEAN(入力フォーム!H144), 0)="", "", IFERROR(SUBSTITUTE(CLEAN(入力フォーム!H144) &amp; CLEAN(入力フォーム!H145), ",", "，"), ""))</f>
        <v/>
      </c>
      <c r="F169" s="4" t="s">
        <v>167</v>
      </c>
      <c r="G169" s="3"/>
      <c r="H169" s="4" t="s">
        <v>167</v>
      </c>
      <c r="I169" s="3"/>
      <c r="J169" s="3"/>
    </row>
    <row r="170" spans="2:10">
      <c r="B170" s="3">
        <v>9</v>
      </c>
      <c r="C170" s="3" t="s">
        <v>8064</v>
      </c>
      <c r="D170" s="3" t="s">
        <v>8069</v>
      </c>
      <c r="E170" s="63" t="str">
        <f>IF(IFERROR(CLEAN(入力フォーム!H146), 0)="", "", IFERROR(SUBSTITUTE(CLEAN(入力フォーム!H146) &amp; CLEAN(入力フォーム!H147), ",", "，"), ""))</f>
        <v/>
      </c>
      <c r="F170" s="4" t="s">
        <v>9008</v>
      </c>
      <c r="G170" s="3"/>
      <c r="H170" s="4" t="s">
        <v>167</v>
      </c>
      <c r="I170" s="3"/>
      <c r="J170" s="3"/>
    </row>
    <row r="171" spans="2:10">
      <c r="B171" s="3">
        <v>10</v>
      </c>
      <c r="C171" s="3" t="s">
        <v>8065</v>
      </c>
      <c r="D171" s="3" t="s">
        <v>8070</v>
      </c>
      <c r="E171" s="63" t="str">
        <f>IF(IFERROR(CLEAN(入力フォーム!H144), 0)="", "", IFERROR(SUBSTITUTE(CLEAN(入力フォーム!H144), ",", "，"), ""))</f>
        <v/>
      </c>
      <c r="F171" s="4" t="s">
        <v>167</v>
      </c>
      <c r="G171" s="3"/>
      <c r="H171" s="4" t="s">
        <v>167</v>
      </c>
      <c r="I171" s="3"/>
      <c r="J171" s="3"/>
    </row>
    <row r="172" spans="2:10">
      <c r="B172" s="3">
        <v>11</v>
      </c>
      <c r="C172" s="3" t="s">
        <v>8066</v>
      </c>
      <c r="D172" s="3" t="s">
        <v>8071</v>
      </c>
      <c r="E172" s="63" t="str">
        <f>IF(IFERROR(CLEAN(入力フォーム!H146), 0)="", "", IFERROR(SUBSTITUTE(CLEAN(入力フォーム!H146), ",", "，"), ""))</f>
        <v/>
      </c>
      <c r="F172" s="4" t="s">
        <v>9008</v>
      </c>
      <c r="G172" s="3"/>
      <c r="H172" s="4" t="s">
        <v>167</v>
      </c>
      <c r="I172" s="3"/>
      <c r="J172" s="3"/>
    </row>
    <row r="173" spans="2:10">
      <c r="B173" s="3">
        <v>12</v>
      </c>
      <c r="C173" s="3" t="s">
        <v>165</v>
      </c>
      <c r="D173" s="3" t="s">
        <v>166</v>
      </c>
      <c r="E173" s="57" t="str">
        <f>IF(入力フォーム!H164="", "", 入力フォーム!H164)</f>
        <v/>
      </c>
      <c r="F173" s="4" t="s">
        <v>167</v>
      </c>
      <c r="G173" s="3"/>
      <c r="H173" s="4" t="s">
        <v>167</v>
      </c>
      <c r="I173" s="3"/>
      <c r="J173" s="3"/>
    </row>
    <row r="175" spans="2:10">
      <c r="C175" s="143"/>
    </row>
  </sheetData>
  <phoneticPr fontId="9"/>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MN255"/>
  <sheetViews>
    <sheetView topLeftCell="C1" zoomScaleNormal="100" workbookViewId="0">
      <pane ySplit="4" topLeftCell="A5" activePane="bottomLeft" state="frozen"/>
      <selection pane="bottomLeft" activeCell="B4" sqref="B4:B52"/>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7829</v>
      </c>
    </row>
    <row r="2" spans="1:352">
      <c r="ES2" s="15" t="s">
        <v>8824</v>
      </c>
    </row>
    <row r="3" spans="1:352">
      <c r="B3" s="15" t="s">
        <v>191</v>
      </c>
      <c r="E3" s="15" t="s">
        <v>7823</v>
      </c>
      <c r="ES3" s="15" t="s">
        <v>8823</v>
      </c>
    </row>
    <row r="4" spans="1:352">
      <c r="B4" s="20" t="s">
        <v>7825</v>
      </c>
      <c r="C4" s="20" t="s">
        <v>186</v>
      </c>
      <c r="E4" s="20" t="s">
        <v>7776</v>
      </c>
      <c r="F4" s="20" t="s">
        <v>7824</v>
      </c>
      <c r="G4" s="18"/>
      <c r="H4" s="20" t="s">
        <v>7777</v>
      </c>
      <c r="I4" s="20" t="s">
        <v>240</v>
      </c>
      <c r="J4" s="18"/>
      <c r="K4" s="20" t="s">
        <v>7778</v>
      </c>
      <c r="L4" s="20" t="s">
        <v>241</v>
      </c>
      <c r="M4" s="18"/>
      <c r="N4" s="20" t="s">
        <v>7779</v>
      </c>
      <c r="O4" s="20" t="s">
        <v>242</v>
      </c>
      <c r="P4" s="18"/>
      <c r="Q4" s="20" t="s">
        <v>7780</v>
      </c>
      <c r="R4" s="20" t="s">
        <v>243</v>
      </c>
      <c r="S4" s="18"/>
      <c r="T4" s="20" t="s">
        <v>7781</v>
      </c>
      <c r="U4" s="20" t="s">
        <v>244</v>
      </c>
      <c r="V4" s="18"/>
      <c r="W4" s="20" t="s">
        <v>7782</v>
      </c>
      <c r="X4" s="20" t="s">
        <v>245</v>
      </c>
      <c r="Y4" s="18"/>
      <c r="Z4" s="20" t="s">
        <v>7783</v>
      </c>
      <c r="AA4" s="20" t="s">
        <v>246</v>
      </c>
      <c r="AB4" s="18"/>
      <c r="AC4" s="20" t="s">
        <v>7784</v>
      </c>
      <c r="AD4" s="20" t="s">
        <v>247</v>
      </c>
      <c r="AE4" s="18"/>
      <c r="AF4" s="20" t="s">
        <v>7785</v>
      </c>
      <c r="AG4" s="20" t="s">
        <v>248</v>
      </c>
      <c r="AH4" s="18"/>
      <c r="AI4" s="20" t="s">
        <v>7786</v>
      </c>
      <c r="AJ4" s="20" t="s">
        <v>249</v>
      </c>
      <c r="AK4" s="18"/>
      <c r="AL4" s="20" t="s">
        <v>7787</v>
      </c>
      <c r="AM4" s="20" t="s">
        <v>250</v>
      </c>
      <c r="AN4" s="18"/>
      <c r="AO4" s="20" t="s">
        <v>7788</v>
      </c>
      <c r="AP4" s="20" t="s">
        <v>251</v>
      </c>
      <c r="AQ4" s="18"/>
      <c r="AR4" s="20" t="s">
        <v>7789</v>
      </c>
      <c r="AS4" s="20" t="s">
        <v>252</v>
      </c>
      <c r="AT4" s="18"/>
      <c r="AU4" s="20" t="s">
        <v>7790</v>
      </c>
      <c r="AV4" s="20" t="s">
        <v>253</v>
      </c>
      <c r="AW4" s="18"/>
      <c r="AX4" s="20" t="s">
        <v>7791</v>
      </c>
      <c r="AY4" s="20" t="s">
        <v>254</v>
      </c>
      <c r="AZ4" s="18"/>
      <c r="BA4" s="20" t="s">
        <v>7792</v>
      </c>
      <c r="BB4" s="20" t="s">
        <v>255</v>
      </c>
      <c r="BC4" s="18"/>
      <c r="BD4" s="20" t="s">
        <v>7793</v>
      </c>
      <c r="BE4" s="20" t="s">
        <v>256</v>
      </c>
      <c r="BF4" s="18"/>
      <c r="BG4" s="20" t="s">
        <v>7794</v>
      </c>
      <c r="BH4" s="20" t="s">
        <v>257</v>
      </c>
      <c r="BI4" s="18"/>
      <c r="BJ4" s="20" t="s">
        <v>7795</v>
      </c>
      <c r="BK4" s="20" t="s">
        <v>258</v>
      </c>
      <c r="BL4" s="18"/>
      <c r="BM4" s="20" t="s">
        <v>7796</v>
      </c>
      <c r="BN4" s="20" t="s">
        <v>259</v>
      </c>
      <c r="BO4" s="18"/>
      <c r="BP4" s="20" t="s">
        <v>7797</v>
      </c>
      <c r="BQ4" s="20" t="s">
        <v>260</v>
      </c>
      <c r="BR4" s="18"/>
      <c r="BS4" s="20" t="s">
        <v>7798</v>
      </c>
      <c r="BT4" s="20" t="s">
        <v>261</v>
      </c>
      <c r="BU4" s="18"/>
      <c r="BV4" s="20" t="s">
        <v>7799</v>
      </c>
      <c r="BW4" s="20" t="s">
        <v>262</v>
      </c>
      <c r="BX4" s="18"/>
      <c r="BY4" s="20" t="s">
        <v>7800</v>
      </c>
      <c r="BZ4" s="20" t="s">
        <v>263</v>
      </c>
      <c r="CA4" s="18"/>
      <c r="CB4" s="20" t="s">
        <v>7801</v>
      </c>
      <c r="CC4" s="20" t="s">
        <v>264</v>
      </c>
      <c r="CD4" s="18"/>
      <c r="CE4" s="20" t="s">
        <v>7802</v>
      </c>
      <c r="CF4" s="20" t="s">
        <v>265</v>
      </c>
      <c r="CG4" s="18"/>
      <c r="CH4" s="20" t="s">
        <v>7803</v>
      </c>
      <c r="CI4" s="20" t="s">
        <v>266</v>
      </c>
      <c r="CJ4" s="18"/>
      <c r="CK4" s="20" t="s">
        <v>7804</v>
      </c>
      <c r="CL4" s="20" t="s">
        <v>267</v>
      </c>
      <c r="CM4" s="18"/>
      <c r="CN4" s="20" t="s">
        <v>7805</v>
      </c>
      <c r="CO4" s="20" t="s">
        <v>268</v>
      </c>
      <c r="CP4" s="18"/>
      <c r="CQ4" s="20" t="s">
        <v>7806</v>
      </c>
      <c r="CR4" s="20" t="s">
        <v>269</v>
      </c>
      <c r="CS4" s="18"/>
      <c r="CT4" s="20" t="s">
        <v>7807</v>
      </c>
      <c r="CU4" s="20" t="s">
        <v>270</v>
      </c>
      <c r="CV4" s="18"/>
      <c r="CW4" s="20" t="s">
        <v>7808</v>
      </c>
      <c r="CX4" s="20" t="s">
        <v>271</v>
      </c>
      <c r="CY4" s="18"/>
      <c r="CZ4" s="20" t="s">
        <v>7809</v>
      </c>
      <c r="DA4" s="20" t="s">
        <v>272</v>
      </c>
      <c r="DB4" s="18"/>
      <c r="DC4" s="20" t="s">
        <v>7810</v>
      </c>
      <c r="DD4" s="20" t="s">
        <v>273</v>
      </c>
      <c r="DE4" s="18"/>
      <c r="DF4" s="20" t="s">
        <v>7811</v>
      </c>
      <c r="DG4" s="20" t="s">
        <v>274</v>
      </c>
      <c r="DH4" s="18"/>
      <c r="DI4" s="20" t="s">
        <v>7812</v>
      </c>
      <c r="DJ4" s="20" t="s">
        <v>275</v>
      </c>
      <c r="DK4" s="18"/>
      <c r="DL4" s="20" t="s">
        <v>7813</v>
      </c>
      <c r="DM4" s="20" t="s">
        <v>276</v>
      </c>
      <c r="DN4" s="18"/>
      <c r="DO4" s="20" t="s">
        <v>7814</v>
      </c>
      <c r="DP4" s="20" t="s">
        <v>277</v>
      </c>
      <c r="DQ4" s="18"/>
      <c r="DR4" s="20" t="s">
        <v>7815</v>
      </c>
      <c r="DS4" s="20" t="s">
        <v>278</v>
      </c>
      <c r="DT4" s="18"/>
      <c r="DU4" s="20" t="s">
        <v>7816</v>
      </c>
      <c r="DV4" s="20" t="s">
        <v>279</v>
      </c>
      <c r="DW4" s="18"/>
      <c r="DX4" s="20" t="s">
        <v>7817</v>
      </c>
      <c r="DY4" s="20" t="s">
        <v>280</v>
      </c>
      <c r="DZ4" s="18"/>
      <c r="EA4" s="20" t="s">
        <v>7818</v>
      </c>
      <c r="EB4" s="20" t="s">
        <v>281</v>
      </c>
      <c r="EC4" s="18"/>
      <c r="ED4" s="20" t="s">
        <v>7819</v>
      </c>
      <c r="EE4" s="20" t="s">
        <v>282</v>
      </c>
      <c r="EF4" s="18"/>
      <c r="EG4" s="20" t="s">
        <v>7820</v>
      </c>
      <c r="EH4" s="20" t="s">
        <v>283</v>
      </c>
      <c r="EI4" s="18"/>
      <c r="EJ4" s="20" t="s">
        <v>7821</v>
      </c>
      <c r="EK4" s="20" t="s">
        <v>284</v>
      </c>
      <c r="EL4" s="18"/>
      <c r="EM4" s="20" t="s">
        <v>7822</v>
      </c>
      <c r="EN4" s="20" t="s">
        <v>285</v>
      </c>
      <c r="EO4" s="18"/>
      <c r="EP4" s="20" t="s">
        <v>8108</v>
      </c>
      <c r="EQ4" s="20" t="s">
        <v>8109</v>
      </c>
      <c r="ES4" s="20" t="s">
        <v>7825</v>
      </c>
      <c r="ET4" s="20" t="s">
        <v>8826</v>
      </c>
      <c r="EU4" s="20" t="s">
        <v>8894</v>
      </c>
      <c r="EW4" s="20" t="s">
        <v>7776</v>
      </c>
      <c r="EX4" s="40" t="s">
        <v>8827</v>
      </c>
      <c r="EY4" s="18"/>
      <c r="EZ4" s="20" t="s">
        <v>7777</v>
      </c>
      <c r="FA4" s="40" t="s">
        <v>8828</v>
      </c>
      <c r="FB4" s="18"/>
      <c r="FC4" s="20" t="s">
        <v>7778</v>
      </c>
      <c r="FD4" s="40" t="s">
        <v>8829</v>
      </c>
      <c r="FE4" s="18"/>
      <c r="FF4" s="20" t="s">
        <v>7779</v>
      </c>
      <c r="FG4" s="40" t="s">
        <v>8830</v>
      </c>
      <c r="FH4" s="18"/>
      <c r="FI4" s="20" t="s">
        <v>7780</v>
      </c>
      <c r="FJ4" s="40" t="s">
        <v>8831</v>
      </c>
      <c r="FK4" s="18"/>
      <c r="FL4" s="20" t="s">
        <v>7781</v>
      </c>
      <c r="FM4" s="40" t="s">
        <v>8832</v>
      </c>
      <c r="FN4" s="18"/>
      <c r="FO4" s="20" t="s">
        <v>7782</v>
      </c>
      <c r="FP4" s="40" t="s">
        <v>8833</v>
      </c>
      <c r="FQ4" s="18"/>
      <c r="FR4" s="20" t="s">
        <v>7783</v>
      </c>
      <c r="FS4" s="40" t="s">
        <v>8834</v>
      </c>
      <c r="FT4" s="18"/>
      <c r="FU4" s="20" t="s">
        <v>7784</v>
      </c>
      <c r="FV4" s="40" t="s">
        <v>8835</v>
      </c>
      <c r="FW4" s="18"/>
      <c r="FX4" s="20" t="s">
        <v>7785</v>
      </c>
      <c r="FY4" s="40" t="s">
        <v>8836</v>
      </c>
      <c r="FZ4" s="18"/>
      <c r="GA4" s="20" t="s">
        <v>7786</v>
      </c>
      <c r="GB4" s="40" t="s">
        <v>8837</v>
      </c>
      <c r="GC4" s="18"/>
      <c r="GD4" s="20" t="s">
        <v>7787</v>
      </c>
      <c r="GE4" s="40" t="s">
        <v>8838</v>
      </c>
      <c r="GF4" s="18"/>
      <c r="GG4" s="20" t="s">
        <v>7788</v>
      </c>
      <c r="GH4" s="40" t="s">
        <v>8839</v>
      </c>
      <c r="GI4" s="18"/>
      <c r="GJ4" s="20" t="s">
        <v>7789</v>
      </c>
      <c r="GK4" s="40" t="s">
        <v>8840</v>
      </c>
      <c r="GL4" s="18"/>
      <c r="GM4" s="20" t="s">
        <v>7790</v>
      </c>
      <c r="GN4" s="40" t="s">
        <v>8841</v>
      </c>
      <c r="GO4" s="18"/>
      <c r="GP4" s="20" t="s">
        <v>7791</v>
      </c>
      <c r="GQ4" s="40" t="s">
        <v>8842</v>
      </c>
      <c r="GR4" s="18"/>
      <c r="GS4" s="20" t="s">
        <v>7792</v>
      </c>
      <c r="GT4" s="40" t="s">
        <v>8843</v>
      </c>
      <c r="GU4" s="18"/>
      <c r="GV4" s="20" t="s">
        <v>7793</v>
      </c>
      <c r="GW4" s="40" t="s">
        <v>8844</v>
      </c>
      <c r="GX4" s="18"/>
      <c r="GY4" s="20" t="s">
        <v>7794</v>
      </c>
      <c r="GZ4" s="40" t="s">
        <v>8845</v>
      </c>
      <c r="HA4" s="18"/>
      <c r="HB4" s="20" t="s">
        <v>7795</v>
      </c>
      <c r="HC4" s="40" t="s">
        <v>8846</v>
      </c>
      <c r="HD4" s="18"/>
      <c r="HE4" s="20" t="s">
        <v>7796</v>
      </c>
      <c r="HF4" s="40" t="s">
        <v>8847</v>
      </c>
      <c r="HG4" s="18"/>
      <c r="HH4" s="20" t="s">
        <v>7797</v>
      </c>
      <c r="HI4" s="40" t="s">
        <v>8848</v>
      </c>
      <c r="HJ4" s="18"/>
      <c r="HK4" s="20" t="s">
        <v>7798</v>
      </c>
      <c r="HL4" s="40" t="s">
        <v>8849</v>
      </c>
      <c r="HM4" s="18"/>
      <c r="HN4" s="20" t="s">
        <v>7799</v>
      </c>
      <c r="HO4" s="40" t="s">
        <v>8850</v>
      </c>
      <c r="HP4" s="18"/>
      <c r="HQ4" s="20" t="s">
        <v>7800</v>
      </c>
      <c r="HR4" s="40" t="s">
        <v>8851</v>
      </c>
      <c r="HS4" s="18"/>
      <c r="HT4" s="20" t="s">
        <v>7801</v>
      </c>
      <c r="HU4" s="40" t="s">
        <v>8852</v>
      </c>
      <c r="HV4" s="18"/>
      <c r="HW4" s="20" t="s">
        <v>7802</v>
      </c>
      <c r="HX4" s="40" t="s">
        <v>8853</v>
      </c>
      <c r="HY4" s="18"/>
      <c r="HZ4" s="20" t="s">
        <v>7803</v>
      </c>
      <c r="IA4" s="40" t="s">
        <v>8854</v>
      </c>
      <c r="IB4" s="18"/>
      <c r="IC4" s="20" t="s">
        <v>7804</v>
      </c>
      <c r="ID4" s="40" t="s">
        <v>8855</v>
      </c>
      <c r="IE4" s="18"/>
      <c r="IF4" s="20" t="s">
        <v>7805</v>
      </c>
      <c r="IG4" s="40" t="s">
        <v>8856</v>
      </c>
      <c r="IH4" s="18"/>
      <c r="II4" s="20" t="s">
        <v>7806</v>
      </c>
      <c r="IJ4" s="40" t="s">
        <v>8857</v>
      </c>
      <c r="IK4" s="18"/>
      <c r="IL4" s="20" t="s">
        <v>7807</v>
      </c>
      <c r="IM4" s="40" t="s">
        <v>8858</v>
      </c>
      <c r="IN4" s="18"/>
      <c r="IO4" s="20" t="s">
        <v>7808</v>
      </c>
      <c r="IP4" s="40" t="s">
        <v>8859</v>
      </c>
      <c r="IQ4" s="18"/>
      <c r="IR4" s="20" t="s">
        <v>7809</v>
      </c>
      <c r="IS4" s="40" t="s">
        <v>8860</v>
      </c>
      <c r="IT4" s="18"/>
      <c r="IU4" s="20" t="s">
        <v>7810</v>
      </c>
      <c r="IV4" s="40" t="s">
        <v>8861</v>
      </c>
      <c r="IW4" s="18"/>
      <c r="IX4" s="20" t="s">
        <v>7811</v>
      </c>
      <c r="IY4" s="40" t="s">
        <v>8862</v>
      </c>
      <c r="IZ4" s="18"/>
      <c r="JA4" s="20" t="s">
        <v>7812</v>
      </c>
      <c r="JB4" s="40" t="s">
        <v>8863</v>
      </c>
      <c r="JC4" s="18"/>
      <c r="JD4" s="20" t="s">
        <v>7813</v>
      </c>
      <c r="JE4" s="40" t="s">
        <v>8864</v>
      </c>
      <c r="JF4" s="18"/>
      <c r="JG4" s="20" t="s">
        <v>7814</v>
      </c>
      <c r="JH4" s="40" t="s">
        <v>8865</v>
      </c>
      <c r="JI4" s="18"/>
      <c r="JJ4" s="20" t="s">
        <v>7815</v>
      </c>
      <c r="JK4" s="40" t="s">
        <v>8866</v>
      </c>
      <c r="JL4" s="18"/>
      <c r="JM4" s="20" t="s">
        <v>7816</v>
      </c>
      <c r="JN4" s="40" t="s">
        <v>8867</v>
      </c>
      <c r="JO4" s="18"/>
      <c r="JP4" s="20" t="s">
        <v>7817</v>
      </c>
      <c r="JQ4" s="40" t="s">
        <v>8868</v>
      </c>
      <c r="JR4" s="18"/>
      <c r="JS4" s="20" t="s">
        <v>7818</v>
      </c>
      <c r="JT4" s="40" t="s">
        <v>8869</v>
      </c>
      <c r="JU4" s="18"/>
      <c r="JV4" s="20" t="s">
        <v>7819</v>
      </c>
      <c r="JW4" s="40" t="s">
        <v>8870</v>
      </c>
      <c r="JX4" s="18"/>
      <c r="JY4" s="20" t="s">
        <v>7820</v>
      </c>
      <c r="JZ4" s="40" t="s">
        <v>8871</v>
      </c>
      <c r="KA4" s="18"/>
      <c r="KB4" s="20" t="s">
        <v>7821</v>
      </c>
      <c r="KC4" s="40" t="s">
        <v>8872</v>
      </c>
      <c r="KD4" s="18"/>
      <c r="KE4" s="20" t="s">
        <v>7822</v>
      </c>
      <c r="KF4" s="40" t="s">
        <v>8873</v>
      </c>
      <c r="KH4" s="20" t="s">
        <v>8784</v>
      </c>
      <c r="KI4" s="40" t="s">
        <v>8874</v>
      </c>
      <c r="KK4" s="20" t="s">
        <v>8804</v>
      </c>
      <c r="KL4" s="40" t="s">
        <v>8875</v>
      </c>
      <c r="KN4" s="20" t="s">
        <v>8805</v>
      </c>
      <c r="KO4" s="40" t="s">
        <v>8876</v>
      </c>
      <c r="KQ4" s="20" t="s">
        <v>8806</v>
      </c>
      <c r="KR4" s="40" t="s">
        <v>8877</v>
      </c>
      <c r="KT4" s="20" t="s">
        <v>8807</v>
      </c>
      <c r="KU4" s="40" t="s">
        <v>8878</v>
      </c>
      <c r="KW4" s="20" t="s">
        <v>8808</v>
      </c>
      <c r="KX4" s="40" t="s">
        <v>8879</v>
      </c>
      <c r="KZ4" s="20" t="s">
        <v>8809</v>
      </c>
      <c r="LA4" s="40" t="s">
        <v>8880</v>
      </c>
      <c r="LC4" s="20" t="s">
        <v>8810</v>
      </c>
      <c r="LD4" s="40" t="s">
        <v>8881</v>
      </c>
      <c r="LF4" s="20" t="s">
        <v>8811</v>
      </c>
      <c r="LG4" s="40" t="s">
        <v>8882</v>
      </c>
      <c r="LI4" s="20" t="s">
        <v>8812</v>
      </c>
      <c r="LJ4" s="40" t="s">
        <v>8883</v>
      </c>
      <c r="LL4" s="20" t="s">
        <v>8813</v>
      </c>
      <c r="LM4" s="40" t="s">
        <v>8884</v>
      </c>
      <c r="LO4" s="20" t="s">
        <v>8814</v>
      </c>
      <c r="LP4" s="40" t="s">
        <v>8885</v>
      </c>
      <c r="LR4" s="20" t="s">
        <v>8815</v>
      </c>
      <c r="LS4" s="40" t="s">
        <v>8886</v>
      </c>
      <c r="LU4" s="20" t="s">
        <v>8816</v>
      </c>
      <c r="LV4" s="40" t="s">
        <v>8887</v>
      </c>
      <c r="LX4" s="20" t="s">
        <v>8817</v>
      </c>
      <c r="LY4" s="40" t="s">
        <v>8888</v>
      </c>
      <c r="MA4" s="20" t="s">
        <v>8818</v>
      </c>
      <c r="MB4" s="40" t="s">
        <v>8889</v>
      </c>
      <c r="MD4" s="20" t="s">
        <v>8819</v>
      </c>
      <c r="ME4" s="40" t="s">
        <v>8890</v>
      </c>
      <c r="MG4" s="20" t="s">
        <v>8820</v>
      </c>
      <c r="MH4" s="40" t="s">
        <v>8891</v>
      </c>
      <c r="MI4" s="18"/>
      <c r="MJ4" s="20" t="s">
        <v>8821</v>
      </c>
      <c r="MK4" s="40" t="s">
        <v>8892</v>
      </c>
      <c r="MM4" s="20" t="s">
        <v>8822</v>
      </c>
      <c r="MN4" s="40" t="s">
        <v>8893</v>
      </c>
    </row>
    <row r="5" spans="1:352">
      <c r="B5" s="17" t="s">
        <v>190</v>
      </c>
      <c r="C5" s="17" t="s">
        <v>239</v>
      </c>
      <c r="E5" s="35" t="s">
        <v>288</v>
      </c>
      <c r="F5" s="13" t="s">
        <v>289</v>
      </c>
      <c r="G5" s="19"/>
      <c r="H5" s="35" t="s">
        <v>752</v>
      </c>
      <c r="I5" s="13" t="s">
        <v>753</v>
      </c>
      <c r="J5" s="19"/>
      <c r="K5" s="35" t="s">
        <v>896</v>
      </c>
      <c r="L5" s="13" t="s">
        <v>897</v>
      </c>
      <c r="M5" s="19"/>
      <c r="N5" s="35" t="s">
        <v>1026</v>
      </c>
      <c r="O5" s="13" t="s">
        <v>1027</v>
      </c>
      <c r="P5" s="19"/>
      <c r="Q5" s="35" t="s">
        <v>1192</v>
      </c>
      <c r="R5" s="13" t="s">
        <v>1193</v>
      </c>
      <c r="S5" s="19"/>
      <c r="T5" s="35" t="s">
        <v>1348</v>
      </c>
      <c r="U5" s="13" t="s">
        <v>1349</v>
      </c>
      <c r="V5" s="19"/>
      <c r="W5" s="35" t="s">
        <v>1438</v>
      </c>
      <c r="X5" s="13" t="s">
        <v>1439</v>
      </c>
      <c r="Y5" s="19"/>
      <c r="Z5" s="35" t="s">
        <v>1631</v>
      </c>
      <c r="AA5" s="13" t="s">
        <v>1632</v>
      </c>
      <c r="AB5" s="19"/>
      <c r="AC5" s="35" t="s">
        <v>1839</v>
      </c>
      <c r="AD5" s="13" t="s">
        <v>1840</v>
      </c>
      <c r="AE5" s="19"/>
      <c r="AF5" s="13">
        <v>10201</v>
      </c>
      <c r="AG5" s="13" t="s">
        <v>1948</v>
      </c>
      <c r="AH5" s="19"/>
      <c r="AI5" s="13">
        <v>11101</v>
      </c>
      <c r="AJ5" s="13" t="s">
        <v>2096</v>
      </c>
      <c r="AK5" s="19"/>
      <c r="AL5" s="13">
        <v>12101</v>
      </c>
      <c r="AM5" s="13" t="s">
        <v>2310</v>
      </c>
      <c r="AN5" s="19"/>
      <c r="AO5" s="13">
        <v>13101</v>
      </c>
      <c r="AP5" s="13" t="s">
        <v>2500</v>
      </c>
      <c r="AQ5" s="19"/>
      <c r="AR5" s="13">
        <v>14101</v>
      </c>
      <c r="AS5" s="13" t="s">
        <v>2632</v>
      </c>
      <c r="AT5" s="19"/>
      <c r="AU5" s="13">
        <v>15101</v>
      </c>
      <c r="AV5" s="13" t="s">
        <v>2758</v>
      </c>
      <c r="AW5" s="19"/>
      <c r="AX5" s="13">
        <v>16201</v>
      </c>
      <c r="AY5" s="13" t="s">
        <v>3010</v>
      </c>
      <c r="AZ5" s="19"/>
      <c r="BA5" s="13">
        <v>17201</v>
      </c>
      <c r="BB5" s="13" t="s">
        <v>3084</v>
      </c>
      <c r="BC5" s="19"/>
      <c r="BD5" s="13">
        <v>18201</v>
      </c>
      <c r="BE5" s="13" t="s">
        <v>3184</v>
      </c>
      <c r="BF5" s="19"/>
      <c r="BG5" s="13">
        <v>19201</v>
      </c>
      <c r="BH5" s="13" t="s">
        <v>3266</v>
      </c>
      <c r="BI5" s="19"/>
      <c r="BJ5" s="13">
        <v>20201</v>
      </c>
      <c r="BK5" s="13" t="s">
        <v>3414</v>
      </c>
      <c r="BL5" s="19"/>
      <c r="BM5" s="13">
        <v>21201</v>
      </c>
      <c r="BN5" s="13" t="s">
        <v>3672</v>
      </c>
      <c r="BO5" s="19"/>
      <c r="BP5" s="13">
        <v>22101</v>
      </c>
      <c r="BQ5" s="13" t="s">
        <v>3884</v>
      </c>
      <c r="BR5" s="19"/>
      <c r="BS5" s="13">
        <v>23101</v>
      </c>
      <c r="BT5" s="13" t="s">
        <v>4069</v>
      </c>
      <c r="BU5" s="19"/>
      <c r="BV5" s="13">
        <v>24201</v>
      </c>
      <c r="BW5" s="13" t="s">
        <v>4295</v>
      </c>
      <c r="BX5" s="19"/>
      <c r="BY5" s="13">
        <v>25201</v>
      </c>
      <c r="BZ5" s="13" t="s">
        <v>4445</v>
      </c>
      <c r="CA5" s="19"/>
      <c r="CB5" s="13">
        <v>26101</v>
      </c>
      <c r="CC5" s="13" t="s">
        <v>4561</v>
      </c>
      <c r="CD5" s="19"/>
      <c r="CE5" s="13">
        <v>27102</v>
      </c>
      <c r="CF5" s="13" t="s">
        <v>4681</v>
      </c>
      <c r="CG5" s="19"/>
      <c r="CH5" s="13">
        <v>28101</v>
      </c>
      <c r="CI5" s="13" t="s">
        <v>4829</v>
      </c>
      <c r="CJ5" s="19"/>
      <c r="CK5" s="13">
        <v>29201</v>
      </c>
      <c r="CL5" s="13" t="s">
        <v>5053</v>
      </c>
      <c r="CM5" s="19"/>
      <c r="CN5" s="13">
        <v>30201</v>
      </c>
      <c r="CO5" s="13" t="s">
        <v>5151</v>
      </c>
      <c r="CP5" s="19"/>
      <c r="CQ5" s="13">
        <v>31201</v>
      </c>
      <c r="CR5" s="13" t="s">
        <v>5265</v>
      </c>
      <c r="CS5" s="19"/>
      <c r="CT5" s="13">
        <v>32201</v>
      </c>
      <c r="CU5" s="13" t="s">
        <v>5355</v>
      </c>
      <c r="CV5" s="19"/>
      <c r="CW5" s="13">
        <v>33101</v>
      </c>
      <c r="CX5" s="13" t="s">
        <v>5487</v>
      </c>
      <c r="CY5" s="19"/>
      <c r="CZ5" s="13">
        <v>34101</v>
      </c>
      <c r="DA5" s="13" t="s">
        <v>5665</v>
      </c>
      <c r="DB5" s="19"/>
      <c r="DC5" s="13">
        <v>35201</v>
      </c>
      <c r="DD5" s="13" t="s">
        <v>5862</v>
      </c>
      <c r="DE5" s="19"/>
      <c r="DF5" s="13">
        <v>36201</v>
      </c>
      <c r="DG5" s="13" t="s">
        <v>5980</v>
      </c>
      <c r="DH5" s="19"/>
      <c r="DI5" s="13">
        <v>37201</v>
      </c>
      <c r="DJ5" s="13" t="s">
        <v>6097</v>
      </c>
      <c r="DK5" s="19"/>
      <c r="DL5" s="13">
        <v>38201</v>
      </c>
      <c r="DM5" s="13" t="s">
        <v>6195</v>
      </c>
      <c r="DN5" s="19"/>
      <c r="DO5" s="13">
        <v>39201</v>
      </c>
      <c r="DP5" s="13" t="s">
        <v>6349</v>
      </c>
      <c r="DQ5" s="19"/>
      <c r="DR5" s="13">
        <v>40101</v>
      </c>
      <c r="DS5" s="13" t="s">
        <v>6471</v>
      </c>
      <c r="DT5" s="19"/>
      <c r="DU5" s="13">
        <v>41201</v>
      </c>
      <c r="DV5" s="13" t="s">
        <v>6721</v>
      </c>
      <c r="DW5" s="19"/>
      <c r="DX5" s="13">
        <v>42201</v>
      </c>
      <c r="DY5" s="13" t="s">
        <v>6829</v>
      </c>
      <c r="DZ5" s="19"/>
      <c r="EA5" s="13">
        <v>43101</v>
      </c>
      <c r="EB5" s="13" t="s">
        <v>7001</v>
      </c>
      <c r="EC5" s="19"/>
      <c r="ED5" s="13">
        <v>44201</v>
      </c>
      <c r="EE5" s="13" t="s">
        <v>7221</v>
      </c>
      <c r="EF5" s="19"/>
      <c r="EG5" s="13">
        <v>45201</v>
      </c>
      <c r="EH5" s="13" t="s">
        <v>7343</v>
      </c>
      <c r="EI5" s="19"/>
      <c r="EJ5" s="13">
        <v>46201</v>
      </c>
      <c r="EK5" s="13" t="s">
        <v>7433</v>
      </c>
      <c r="EM5" s="13">
        <v>47201</v>
      </c>
      <c r="EN5" s="13" t="s">
        <v>7659</v>
      </c>
      <c r="EP5" s="5">
        <v>392</v>
      </c>
      <c r="EQ5" s="13" t="s">
        <v>8110</v>
      </c>
      <c r="ES5" s="17" t="s">
        <v>190</v>
      </c>
      <c r="ET5" s="41" t="s">
        <v>8827</v>
      </c>
      <c r="EU5" s="17" t="s">
        <v>239</v>
      </c>
      <c r="EW5" s="35" t="s">
        <v>308</v>
      </c>
      <c r="EX5" s="13" t="s">
        <v>309</v>
      </c>
      <c r="EY5" s="19"/>
      <c r="EZ5" s="35" t="s">
        <v>752</v>
      </c>
      <c r="FA5" s="13" t="s">
        <v>753</v>
      </c>
      <c r="FB5" s="19"/>
      <c r="FC5" s="35" t="s">
        <v>896</v>
      </c>
      <c r="FD5" s="13" t="s">
        <v>897</v>
      </c>
      <c r="FE5" s="19"/>
      <c r="FF5" s="35" t="s">
        <v>1036</v>
      </c>
      <c r="FG5" s="13" t="s">
        <v>1037</v>
      </c>
      <c r="FH5" s="19"/>
      <c r="FI5" s="35" t="s">
        <v>1192</v>
      </c>
      <c r="FJ5" s="13" t="s">
        <v>1193</v>
      </c>
      <c r="FK5" s="19"/>
      <c r="FL5" s="35" t="s">
        <v>1348</v>
      </c>
      <c r="FM5" s="13" t="s">
        <v>1349</v>
      </c>
      <c r="FN5" s="19"/>
      <c r="FO5" s="35" t="s">
        <v>1438</v>
      </c>
      <c r="FP5" s="13" t="s">
        <v>1439</v>
      </c>
      <c r="FQ5" s="19"/>
      <c r="FR5" s="35" t="s">
        <v>1631</v>
      </c>
      <c r="FS5" s="13" t="s">
        <v>1632</v>
      </c>
      <c r="FT5" s="19"/>
      <c r="FU5" s="35" t="s">
        <v>1839</v>
      </c>
      <c r="FV5" s="13" t="s">
        <v>1840</v>
      </c>
      <c r="FW5" s="19"/>
      <c r="FX5" s="13">
        <v>10201</v>
      </c>
      <c r="FY5" s="13" t="s">
        <v>1948</v>
      </c>
      <c r="FZ5" s="19"/>
      <c r="GA5" s="13">
        <v>11201</v>
      </c>
      <c r="GB5" s="13" t="s">
        <v>2116</v>
      </c>
      <c r="GC5" s="19"/>
      <c r="GD5" s="13">
        <v>12202</v>
      </c>
      <c r="GE5" s="13" t="s">
        <v>2322</v>
      </c>
      <c r="GF5" s="19"/>
      <c r="GG5" s="13">
        <v>13101</v>
      </c>
      <c r="GH5" s="13" t="s">
        <v>2500</v>
      </c>
      <c r="GI5" s="19"/>
      <c r="GJ5" s="13">
        <v>14201</v>
      </c>
      <c r="GK5" s="13" t="s">
        <v>2688</v>
      </c>
      <c r="GL5" s="19"/>
      <c r="GM5" s="13">
        <v>15202</v>
      </c>
      <c r="GN5" s="13" t="s">
        <v>2776</v>
      </c>
      <c r="GO5" s="19"/>
      <c r="GP5" s="13">
        <v>16201</v>
      </c>
      <c r="GQ5" s="13" t="s">
        <v>3010</v>
      </c>
      <c r="GR5" s="19"/>
      <c r="GS5" s="13">
        <v>17201</v>
      </c>
      <c r="GT5" s="13" t="s">
        <v>3084</v>
      </c>
      <c r="GU5" s="19"/>
      <c r="GV5" s="13">
        <v>18201</v>
      </c>
      <c r="GW5" s="13" t="s">
        <v>3184</v>
      </c>
      <c r="GX5" s="19"/>
      <c r="GY5" s="13">
        <v>19201</v>
      </c>
      <c r="GZ5" s="13" t="s">
        <v>3266</v>
      </c>
      <c r="HA5" s="19"/>
      <c r="HB5" s="13">
        <v>20201</v>
      </c>
      <c r="HC5" s="13" t="s">
        <v>3414</v>
      </c>
      <c r="HD5" s="19"/>
      <c r="HE5" s="13">
        <v>21201</v>
      </c>
      <c r="HF5" s="13" t="s">
        <v>3672</v>
      </c>
      <c r="HG5" s="19"/>
      <c r="HH5" s="13">
        <v>22203</v>
      </c>
      <c r="HI5" s="13" t="s">
        <v>3913</v>
      </c>
      <c r="HJ5" s="19"/>
      <c r="HK5" s="13">
        <v>23201</v>
      </c>
      <c r="HL5" s="13" t="s">
        <v>4101</v>
      </c>
      <c r="HM5" s="19"/>
      <c r="HN5" s="13">
        <v>24201</v>
      </c>
      <c r="HO5" s="13" t="s">
        <v>4295</v>
      </c>
      <c r="HP5" s="19"/>
      <c r="HQ5" s="13">
        <v>25201</v>
      </c>
      <c r="HR5" s="13" t="s">
        <v>4445</v>
      </c>
      <c r="HS5" s="19"/>
      <c r="HT5" s="13">
        <v>26201</v>
      </c>
      <c r="HU5" s="13" t="s">
        <v>4583</v>
      </c>
      <c r="HV5" s="19"/>
      <c r="HW5" s="13">
        <v>27202</v>
      </c>
      <c r="HX5" s="13" t="s">
        <v>4745</v>
      </c>
      <c r="HY5" s="19"/>
      <c r="HZ5" s="13">
        <v>28201</v>
      </c>
      <c r="IA5" s="13" t="s">
        <v>4847</v>
      </c>
      <c r="IB5" s="19"/>
      <c r="IC5" s="13">
        <v>29201</v>
      </c>
      <c r="ID5" s="13" t="s">
        <v>5053</v>
      </c>
      <c r="IE5" s="19"/>
      <c r="IF5" s="13">
        <v>30201</v>
      </c>
      <c r="IG5" s="13" t="s">
        <v>5151</v>
      </c>
      <c r="IH5" s="19"/>
      <c r="II5" s="13">
        <v>31201</v>
      </c>
      <c r="IJ5" s="13" t="s">
        <v>5265</v>
      </c>
      <c r="IK5" s="19"/>
      <c r="IL5" s="13">
        <v>32201</v>
      </c>
      <c r="IM5" s="13" t="s">
        <v>5355</v>
      </c>
      <c r="IN5" s="19"/>
      <c r="IO5" s="13">
        <v>33202</v>
      </c>
      <c r="IP5" s="13" t="s">
        <v>5497</v>
      </c>
      <c r="IQ5" s="19"/>
      <c r="IR5" s="13">
        <v>34202</v>
      </c>
      <c r="IS5" s="13" t="s">
        <v>5681</v>
      </c>
      <c r="IT5" s="19"/>
      <c r="IU5" s="13">
        <v>35201</v>
      </c>
      <c r="IV5" s="13" t="s">
        <v>5862</v>
      </c>
      <c r="IW5" s="19"/>
      <c r="IX5" s="13">
        <v>36201</v>
      </c>
      <c r="IY5" s="13" t="s">
        <v>5980</v>
      </c>
      <c r="IZ5" s="19"/>
      <c r="JA5" s="13">
        <v>37201</v>
      </c>
      <c r="JB5" s="13" t="s">
        <v>6097</v>
      </c>
      <c r="JC5" s="19"/>
      <c r="JD5" s="13">
        <v>38201</v>
      </c>
      <c r="JE5" s="13" t="s">
        <v>6195</v>
      </c>
      <c r="JF5" s="19"/>
      <c r="JG5" s="13">
        <v>39201</v>
      </c>
      <c r="JH5" s="13" t="s">
        <v>6349</v>
      </c>
      <c r="JI5" s="19"/>
      <c r="JJ5" s="13">
        <v>40202</v>
      </c>
      <c r="JK5" s="13" t="s">
        <v>6499</v>
      </c>
      <c r="JL5" s="19"/>
      <c r="JM5" s="13">
        <v>41201</v>
      </c>
      <c r="JN5" s="13" t="s">
        <v>6721</v>
      </c>
      <c r="JO5" s="19"/>
      <c r="JP5" s="13">
        <v>42201</v>
      </c>
      <c r="JQ5" s="13" t="s">
        <v>6829</v>
      </c>
      <c r="JR5" s="19"/>
      <c r="JS5" s="13">
        <v>43202</v>
      </c>
      <c r="JT5" s="13" t="s">
        <v>7013</v>
      </c>
      <c r="JU5" s="19"/>
      <c r="JV5" s="13">
        <v>44201</v>
      </c>
      <c r="JW5" s="13" t="s">
        <v>7221</v>
      </c>
      <c r="JX5" s="19"/>
      <c r="JY5" s="13">
        <v>45201</v>
      </c>
      <c r="JZ5" s="13" t="s">
        <v>7343</v>
      </c>
      <c r="KA5" s="19"/>
      <c r="KB5" s="13">
        <v>46201</v>
      </c>
      <c r="KC5" s="13" t="s">
        <v>7433</v>
      </c>
      <c r="KE5" s="13">
        <v>47201</v>
      </c>
      <c r="KF5" s="13" t="s">
        <v>7659</v>
      </c>
      <c r="KH5" s="35" t="s">
        <v>288</v>
      </c>
      <c r="KI5" s="13" t="s">
        <v>8785</v>
      </c>
      <c r="KK5" s="35" t="s">
        <v>1026</v>
      </c>
      <c r="KL5" s="13" t="s">
        <v>8786</v>
      </c>
      <c r="KN5" s="13">
        <v>11101</v>
      </c>
      <c r="KO5" s="13" t="s">
        <v>8787</v>
      </c>
      <c r="KQ5" s="13">
        <v>12101</v>
      </c>
      <c r="KR5" s="13" t="s">
        <v>8788</v>
      </c>
      <c r="KT5" s="13">
        <v>14101</v>
      </c>
      <c r="KU5" s="13" t="s">
        <v>8789</v>
      </c>
      <c r="KW5" s="13">
        <v>14131</v>
      </c>
      <c r="KX5" s="13" t="s">
        <v>8790</v>
      </c>
      <c r="KZ5" s="13">
        <v>14151</v>
      </c>
      <c r="LA5" s="13" t="s">
        <v>8791</v>
      </c>
      <c r="LC5" s="13">
        <v>15101</v>
      </c>
      <c r="LD5" s="13" t="s">
        <v>8792</v>
      </c>
      <c r="LF5" s="13">
        <v>22101</v>
      </c>
      <c r="LG5" s="13" t="s">
        <v>8793</v>
      </c>
      <c r="LI5" s="13">
        <v>22138</v>
      </c>
      <c r="LJ5" s="13" t="s">
        <v>8794</v>
      </c>
      <c r="LL5" s="13">
        <v>23101</v>
      </c>
      <c r="LM5" s="13" t="s">
        <v>8795</v>
      </c>
      <c r="LO5" s="13">
        <v>26101</v>
      </c>
      <c r="LP5" s="13" t="s">
        <v>8796</v>
      </c>
      <c r="LR5" s="13">
        <v>27102</v>
      </c>
      <c r="LS5" s="13" t="s">
        <v>8797</v>
      </c>
      <c r="LU5" s="13">
        <v>27141</v>
      </c>
      <c r="LV5" s="13" t="s">
        <v>8798</v>
      </c>
      <c r="LX5" s="13">
        <v>28101</v>
      </c>
      <c r="LY5" s="13" t="s">
        <v>8799</v>
      </c>
      <c r="MA5" s="13">
        <v>33101</v>
      </c>
      <c r="MB5" s="13" t="s">
        <v>8800</v>
      </c>
      <c r="MD5" s="13">
        <v>34101</v>
      </c>
      <c r="ME5" s="13" t="s">
        <v>8801</v>
      </c>
      <c r="MG5" s="13">
        <v>40101</v>
      </c>
      <c r="MH5" s="13" t="s">
        <v>8802</v>
      </c>
      <c r="MI5"/>
      <c r="MJ5" s="13">
        <v>40131</v>
      </c>
      <c r="MK5" s="13" t="s">
        <v>6485</v>
      </c>
      <c r="MM5" s="13">
        <v>43101</v>
      </c>
      <c r="MN5" s="13" t="s">
        <v>8803</v>
      </c>
    </row>
    <row r="6" spans="1:352">
      <c r="B6" s="17" t="s">
        <v>193</v>
      </c>
      <c r="C6" s="17" t="s">
        <v>240</v>
      </c>
      <c r="E6" s="35" t="s">
        <v>290</v>
      </c>
      <c r="F6" s="13" t="s">
        <v>291</v>
      </c>
      <c r="G6" s="19"/>
      <c r="H6" s="35" t="s">
        <v>754</v>
      </c>
      <c r="I6" s="13" t="s">
        <v>755</v>
      </c>
      <c r="J6" s="19"/>
      <c r="K6" s="35" t="s">
        <v>898</v>
      </c>
      <c r="L6" s="13" t="s">
        <v>899</v>
      </c>
      <c r="M6" s="19"/>
      <c r="N6" s="35" t="s">
        <v>1028</v>
      </c>
      <c r="O6" s="13" t="s">
        <v>1029</v>
      </c>
      <c r="P6" s="19"/>
      <c r="Q6" s="35" t="s">
        <v>1194</v>
      </c>
      <c r="R6" s="13" t="s">
        <v>1195</v>
      </c>
      <c r="S6" s="19"/>
      <c r="T6" s="35" t="s">
        <v>1350</v>
      </c>
      <c r="U6" s="13" t="s">
        <v>1351</v>
      </c>
      <c r="V6" s="19"/>
      <c r="W6" s="35" t="s">
        <v>1440</v>
      </c>
      <c r="X6" s="13" t="s">
        <v>1441</v>
      </c>
      <c r="Y6" s="19"/>
      <c r="Z6" s="35" t="s">
        <v>1633</v>
      </c>
      <c r="AA6" s="13" t="s">
        <v>1634</v>
      </c>
      <c r="AB6" s="19"/>
      <c r="AC6" s="35" t="s">
        <v>1841</v>
      </c>
      <c r="AD6" s="13" t="s">
        <v>1842</v>
      </c>
      <c r="AE6" s="19"/>
      <c r="AF6" s="13">
        <v>10202</v>
      </c>
      <c r="AG6" s="13" t="s">
        <v>1950</v>
      </c>
      <c r="AH6" s="19"/>
      <c r="AI6" s="13">
        <v>11102</v>
      </c>
      <c r="AJ6" s="13" t="s">
        <v>2098</v>
      </c>
      <c r="AK6" s="19"/>
      <c r="AL6" s="13">
        <v>12102</v>
      </c>
      <c r="AM6" s="13" t="s">
        <v>2312</v>
      </c>
      <c r="AN6" s="19"/>
      <c r="AO6" s="13">
        <v>13102</v>
      </c>
      <c r="AP6" s="13" t="s">
        <v>2502</v>
      </c>
      <c r="AQ6" s="19"/>
      <c r="AR6" s="13">
        <v>14102</v>
      </c>
      <c r="AS6" s="13" t="s">
        <v>2634</v>
      </c>
      <c r="AT6" s="19"/>
      <c r="AU6" s="13">
        <v>15102</v>
      </c>
      <c r="AV6" s="13" t="s">
        <v>2760</v>
      </c>
      <c r="AW6" s="19"/>
      <c r="AX6" s="13">
        <v>16202</v>
      </c>
      <c r="AY6" s="13" t="s">
        <v>3012</v>
      </c>
      <c r="AZ6" s="19"/>
      <c r="BA6" s="13">
        <v>17202</v>
      </c>
      <c r="BB6" s="13" t="s">
        <v>3086</v>
      </c>
      <c r="BC6" s="19"/>
      <c r="BD6" s="13">
        <v>18202</v>
      </c>
      <c r="BE6" s="13" t="s">
        <v>3186</v>
      </c>
      <c r="BF6" s="19"/>
      <c r="BG6" s="13">
        <v>19202</v>
      </c>
      <c r="BH6" s="13" t="s">
        <v>3268</v>
      </c>
      <c r="BI6" s="19"/>
      <c r="BJ6" s="13">
        <v>20202</v>
      </c>
      <c r="BK6" s="13" t="s">
        <v>3416</v>
      </c>
      <c r="BL6" s="19"/>
      <c r="BM6" s="13">
        <v>21202</v>
      </c>
      <c r="BN6" s="13" t="s">
        <v>3674</v>
      </c>
      <c r="BO6" s="19"/>
      <c r="BP6" s="13">
        <v>22102</v>
      </c>
      <c r="BQ6" s="13" t="s">
        <v>3886</v>
      </c>
      <c r="BR6" s="19"/>
      <c r="BS6" s="13">
        <v>23102</v>
      </c>
      <c r="BT6" s="13" t="s">
        <v>4071</v>
      </c>
      <c r="BU6" s="19"/>
      <c r="BV6" s="13">
        <v>24202</v>
      </c>
      <c r="BW6" s="13" t="s">
        <v>4297</v>
      </c>
      <c r="BX6" s="19"/>
      <c r="BY6" s="13">
        <v>25202</v>
      </c>
      <c r="BZ6" s="13" t="s">
        <v>4447</v>
      </c>
      <c r="CA6" s="19"/>
      <c r="CB6" s="13">
        <v>26102</v>
      </c>
      <c r="CC6" s="13" t="s">
        <v>4563</v>
      </c>
      <c r="CD6" s="19"/>
      <c r="CE6" s="13">
        <v>27103</v>
      </c>
      <c r="CF6" s="13" t="s">
        <v>4683</v>
      </c>
      <c r="CG6" s="19"/>
      <c r="CH6" s="13">
        <v>28102</v>
      </c>
      <c r="CI6" s="13" t="s">
        <v>4831</v>
      </c>
      <c r="CJ6" s="19"/>
      <c r="CK6" s="13">
        <v>29202</v>
      </c>
      <c r="CL6" s="13" t="s">
        <v>5055</v>
      </c>
      <c r="CM6" s="19"/>
      <c r="CN6" s="13">
        <v>30202</v>
      </c>
      <c r="CO6" s="13" t="s">
        <v>5153</v>
      </c>
      <c r="CP6" s="19"/>
      <c r="CQ6" s="13">
        <v>31202</v>
      </c>
      <c r="CR6" s="13" t="s">
        <v>5267</v>
      </c>
      <c r="CS6" s="19"/>
      <c r="CT6" s="13">
        <v>32202</v>
      </c>
      <c r="CU6" s="13" t="s">
        <v>5357</v>
      </c>
      <c r="CV6" s="19"/>
      <c r="CW6" s="13">
        <v>33102</v>
      </c>
      <c r="CX6" s="13" t="s">
        <v>5489</v>
      </c>
      <c r="CY6" s="19"/>
      <c r="CZ6" s="13">
        <v>34102</v>
      </c>
      <c r="DA6" s="13" t="s">
        <v>5667</v>
      </c>
      <c r="DB6" s="19"/>
      <c r="DC6" s="13">
        <v>35202</v>
      </c>
      <c r="DD6" s="13" t="s">
        <v>5864</v>
      </c>
      <c r="DE6" s="19"/>
      <c r="DF6" s="13">
        <v>36202</v>
      </c>
      <c r="DG6" s="13" t="s">
        <v>5982</v>
      </c>
      <c r="DH6" s="19"/>
      <c r="DI6" s="13">
        <v>37202</v>
      </c>
      <c r="DJ6" s="13" t="s">
        <v>6099</v>
      </c>
      <c r="DK6" s="19"/>
      <c r="DL6" s="13">
        <v>38202</v>
      </c>
      <c r="DM6" s="13" t="s">
        <v>6197</v>
      </c>
      <c r="DN6" s="19"/>
      <c r="DO6" s="13">
        <v>39202</v>
      </c>
      <c r="DP6" s="13" t="s">
        <v>6351</v>
      </c>
      <c r="DQ6" s="19"/>
      <c r="DR6" s="13">
        <v>40103</v>
      </c>
      <c r="DS6" s="13" t="s">
        <v>6473</v>
      </c>
      <c r="DT6" s="19"/>
      <c r="DU6" s="13">
        <v>41202</v>
      </c>
      <c r="DV6" s="13" t="s">
        <v>6723</v>
      </c>
      <c r="DW6" s="19"/>
      <c r="DX6" s="13">
        <v>42202</v>
      </c>
      <c r="DY6" s="13" t="s">
        <v>6831</v>
      </c>
      <c r="DZ6" s="19"/>
      <c r="EA6" s="13">
        <v>43102</v>
      </c>
      <c r="EB6" s="13" t="s">
        <v>7003</v>
      </c>
      <c r="EC6" s="19"/>
      <c r="ED6" s="13">
        <v>44202</v>
      </c>
      <c r="EE6" s="13" t="s">
        <v>7223</v>
      </c>
      <c r="EF6" s="19"/>
      <c r="EG6" s="13">
        <v>45202</v>
      </c>
      <c r="EH6" s="13" t="s">
        <v>7345</v>
      </c>
      <c r="EI6" s="19"/>
      <c r="EJ6" s="13">
        <v>46203</v>
      </c>
      <c r="EK6" s="13" t="s">
        <v>7437</v>
      </c>
      <c r="EM6" s="13">
        <v>47205</v>
      </c>
      <c r="EN6" s="13" t="s">
        <v>7665</v>
      </c>
      <c r="EP6" s="5">
        <v>352</v>
      </c>
      <c r="EQ6" s="13" t="s">
        <v>8111</v>
      </c>
      <c r="ES6" s="17" t="s">
        <v>193</v>
      </c>
      <c r="ET6" s="17" t="s">
        <v>8828</v>
      </c>
      <c r="EU6" s="17" t="s">
        <v>240</v>
      </c>
      <c r="EW6" s="35" t="s">
        <v>310</v>
      </c>
      <c r="EX6" s="13" t="s">
        <v>311</v>
      </c>
      <c r="EY6" s="19"/>
      <c r="EZ6" s="35" t="s">
        <v>754</v>
      </c>
      <c r="FA6" s="13" t="s">
        <v>755</v>
      </c>
      <c r="FB6" s="19"/>
      <c r="FC6" s="35" t="s">
        <v>898</v>
      </c>
      <c r="FD6" s="13" t="s">
        <v>899</v>
      </c>
      <c r="FE6" s="19"/>
      <c r="FF6" s="35" t="s">
        <v>1038</v>
      </c>
      <c r="FG6" s="13" t="s">
        <v>8695</v>
      </c>
      <c r="FH6" s="19"/>
      <c r="FI6" s="35" t="s">
        <v>1194</v>
      </c>
      <c r="FJ6" s="13" t="s">
        <v>1195</v>
      </c>
      <c r="FK6" s="19"/>
      <c r="FL6" s="35" t="s">
        <v>1350</v>
      </c>
      <c r="FM6" s="13" t="s">
        <v>1351</v>
      </c>
      <c r="FN6" s="19"/>
      <c r="FO6" s="35" t="s">
        <v>1440</v>
      </c>
      <c r="FP6" s="13" t="s">
        <v>1441</v>
      </c>
      <c r="FQ6" s="19"/>
      <c r="FR6" s="35" t="s">
        <v>1633</v>
      </c>
      <c r="FS6" s="13" t="s">
        <v>1634</v>
      </c>
      <c r="FT6" s="19"/>
      <c r="FU6" s="35" t="s">
        <v>1841</v>
      </c>
      <c r="FV6" s="13" t="s">
        <v>1842</v>
      </c>
      <c r="FW6" s="19"/>
      <c r="FX6" s="13">
        <v>10202</v>
      </c>
      <c r="FY6" s="13" t="s">
        <v>1950</v>
      </c>
      <c r="FZ6" s="19"/>
      <c r="GA6" s="13">
        <v>11202</v>
      </c>
      <c r="GB6" s="13" t="s">
        <v>2118</v>
      </c>
      <c r="GC6" s="19"/>
      <c r="GD6" s="13">
        <v>12203</v>
      </c>
      <c r="GE6" s="13" t="s">
        <v>2324</v>
      </c>
      <c r="GF6" s="19"/>
      <c r="GG6" s="13">
        <v>13102</v>
      </c>
      <c r="GH6" s="13" t="s">
        <v>2502</v>
      </c>
      <c r="GI6" s="19"/>
      <c r="GJ6" s="13">
        <v>14203</v>
      </c>
      <c r="GK6" s="13" t="s">
        <v>2690</v>
      </c>
      <c r="GL6" s="19"/>
      <c r="GM6" s="13">
        <v>15204</v>
      </c>
      <c r="GN6" s="13" t="s">
        <v>2778</v>
      </c>
      <c r="GO6" s="19"/>
      <c r="GP6" s="13">
        <v>16202</v>
      </c>
      <c r="GQ6" s="13" t="s">
        <v>3012</v>
      </c>
      <c r="GR6" s="19"/>
      <c r="GS6" s="13">
        <v>17202</v>
      </c>
      <c r="GT6" s="13" t="s">
        <v>3086</v>
      </c>
      <c r="GU6" s="19"/>
      <c r="GV6" s="13">
        <v>18202</v>
      </c>
      <c r="GW6" s="13" t="s">
        <v>3186</v>
      </c>
      <c r="GX6" s="19"/>
      <c r="GY6" s="13">
        <v>19202</v>
      </c>
      <c r="GZ6" s="13" t="s">
        <v>3268</v>
      </c>
      <c r="HA6" s="19"/>
      <c r="HB6" s="13">
        <v>20202</v>
      </c>
      <c r="HC6" s="13" t="s">
        <v>3416</v>
      </c>
      <c r="HD6" s="19"/>
      <c r="HE6" s="13">
        <v>21202</v>
      </c>
      <c r="HF6" s="13" t="s">
        <v>3674</v>
      </c>
      <c r="HG6" s="19"/>
      <c r="HH6" s="13">
        <v>22205</v>
      </c>
      <c r="HI6" s="13" t="s">
        <v>3917</v>
      </c>
      <c r="HJ6" s="19"/>
      <c r="HK6" s="13">
        <v>23202</v>
      </c>
      <c r="HL6" s="13" t="s">
        <v>4103</v>
      </c>
      <c r="HM6" s="19"/>
      <c r="HN6" s="13">
        <v>24202</v>
      </c>
      <c r="HO6" s="13" t="s">
        <v>4297</v>
      </c>
      <c r="HP6" s="19"/>
      <c r="HQ6" s="13">
        <v>25202</v>
      </c>
      <c r="HR6" s="13" t="s">
        <v>4447</v>
      </c>
      <c r="HS6" s="19"/>
      <c r="HT6" s="13">
        <v>26202</v>
      </c>
      <c r="HU6" s="13" t="s">
        <v>4585</v>
      </c>
      <c r="HV6" s="19"/>
      <c r="HW6" s="13">
        <v>27203</v>
      </c>
      <c r="HX6" s="13" t="s">
        <v>4747</v>
      </c>
      <c r="HY6" s="19"/>
      <c r="HZ6" s="13">
        <v>28202</v>
      </c>
      <c r="IA6" s="13" t="s">
        <v>4849</v>
      </c>
      <c r="IB6" s="19"/>
      <c r="IC6" s="13">
        <v>29202</v>
      </c>
      <c r="ID6" s="13" t="s">
        <v>5055</v>
      </c>
      <c r="IE6" s="19"/>
      <c r="IF6" s="13">
        <v>30202</v>
      </c>
      <c r="IG6" s="13" t="s">
        <v>5153</v>
      </c>
      <c r="IH6" s="19"/>
      <c r="II6" s="13">
        <v>31202</v>
      </c>
      <c r="IJ6" s="13" t="s">
        <v>5267</v>
      </c>
      <c r="IK6" s="19"/>
      <c r="IL6" s="13">
        <v>32202</v>
      </c>
      <c r="IM6" s="13" t="s">
        <v>5357</v>
      </c>
      <c r="IN6" s="19"/>
      <c r="IO6" s="13">
        <v>33203</v>
      </c>
      <c r="IP6" s="13" t="s">
        <v>5499</v>
      </c>
      <c r="IQ6" s="19"/>
      <c r="IR6" s="13">
        <v>34203</v>
      </c>
      <c r="IS6" s="13" t="s">
        <v>5683</v>
      </c>
      <c r="IT6" s="19"/>
      <c r="IU6" s="13">
        <v>35202</v>
      </c>
      <c r="IV6" s="13" t="s">
        <v>5864</v>
      </c>
      <c r="IW6" s="19"/>
      <c r="IX6" s="13">
        <v>36202</v>
      </c>
      <c r="IY6" s="13" t="s">
        <v>5982</v>
      </c>
      <c r="IZ6" s="19"/>
      <c r="JA6" s="13">
        <v>37202</v>
      </c>
      <c r="JB6" s="13" t="s">
        <v>6099</v>
      </c>
      <c r="JC6" s="19"/>
      <c r="JD6" s="13">
        <v>38202</v>
      </c>
      <c r="JE6" s="13" t="s">
        <v>6197</v>
      </c>
      <c r="JF6" s="19"/>
      <c r="JG6" s="13">
        <v>39202</v>
      </c>
      <c r="JH6" s="13" t="s">
        <v>6351</v>
      </c>
      <c r="JI6" s="19"/>
      <c r="JJ6" s="13">
        <v>40203</v>
      </c>
      <c r="JK6" s="13" t="s">
        <v>6501</v>
      </c>
      <c r="JL6" s="19"/>
      <c r="JM6" s="13">
        <v>41202</v>
      </c>
      <c r="JN6" s="13" t="s">
        <v>6723</v>
      </c>
      <c r="JO6" s="19"/>
      <c r="JP6" s="13">
        <v>42202</v>
      </c>
      <c r="JQ6" s="13" t="s">
        <v>6831</v>
      </c>
      <c r="JR6" s="19"/>
      <c r="JS6" s="13">
        <v>43203</v>
      </c>
      <c r="JT6" s="13" t="s">
        <v>7015</v>
      </c>
      <c r="JU6" s="19"/>
      <c r="JV6" s="13">
        <v>44202</v>
      </c>
      <c r="JW6" s="13" t="s">
        <v>7223</v>
      </c>
      <c r="JX6" s="19"/>
      <c r="JY6" s="13">
        <v>45202</v>
      </c>
      <c r="JZ6" s="13" t="s">
        <v>7345</v>
      </c>
      <c r="KA6" s="19"/>
      <c r="KB6" s="13">
        <v>46203</v>
      </c>
      <c r="KC6" s="13" t="s">
        <v>7437</v>
      </c>
      <c r="KE6" s="13">
        <v>47205</v>
      </c>
      <c r="KF6" s="13" t="s">
        <v>7665</v>
      </c>
      <c r="KH6" s="35" t="s">
        <v>290</v>
      </c>
      <c r="KI6" s="13" t="s">
        <v>291</v>
      </c>
      <c r="KK6" s="35" t="s">
        <v>1028</v>
      </c>
      <c r="KL6" s="13" t="s">
        <v>1029</v>
      </c>
      <c r="KN6" s="13">
        <v>11102</v>
      </c>
      <c r="KO6" s="13" t="s">
        <v>2098</v>
      </c>
      <c r="KQ6" s="13">
        <v>12102</v>
      </c>
      <c r="KR6" s="13" t="s">
        <v>2312</v>
      </c>
      <c r="KT6" s="13">
        <v>14102</v>
      </c>
      <c r="KU6" s="13" t="s">
        <v>2634</v>
      </c>
      <c r="KW6" s="13">
        <v>14132</v>
      </c>
      <c r="KX6" s="13" t="s">
        <v>2670</v>
      </c>
      <c r="KZ6" s="13">
        <v>14152</v>
      </c>
      <c r="LA6" s="13" t="s">
        <v>2684</v>
      </c>
      <c r="LC6" s="13">
        <v>15102</v>
      </c>
      <c r="LD6" s="13" t="s">
        <v>2760</v>
      </c>
      <c r="LF6" s="13">
        <v>22102</v>
      </c>
      <c r="LG6" s="13" t="s">
        <v>3886</v>
      </c>
      <c r="LI6" s="13">
        <v>22139</v>
      </c>
      <c r="LJ6" s="13" t="s">
        <v>3906</v>
      </c>
      <c r="LL6" s="13">
        <v>23102</v>
      </c>
      <c r="LM6" s="13" t="s">
        <v>4071</v>
      </c>
      <c r="LO6" s="13">
        <v>26102</v>
      </c>
      <c r="LP6" s="13" t="s">
        <v>4563</v>
      </c>
      <c r="LR6" s="13">
        <v>27103</v>
      </c>
      <c r="LS6" s="13" t="s">
        <v>4683</v>
      </c>
      <c r="LU6" s="13">
        <v>27142</v>
      </c>
      <c r="LV6" s="13" t="s">
        <v>4731</v>
      </c>
      <c r="LX6" s="13">
        <v>28102</v>
      </c>
      <c r="LY6" s="13" t="s">
        <v>4831</v>
      </c>
      <c r="MA6" s="13">
        <v>33102</v>
      </c>
      <c r="MB6" s="13" t="s">
        <v>5489</v>
      </c>
      <c r="MD6" s="13">
        <v>34102</v>
      </c>
      <c r="ME6" s="13" t="s">
        <v>5667</v>
      </c>
      <c r="MG6" s="13">
        <v>40103</v>
      </c>
      <c r="MH6" s="13" t="s">
        <v>6473</v>
      </c>
      <c r="MI6"/>
      <c r="MJ6" s="13">
        <v>40132</v>
      </c>
      <c r="MK6" s="13" t="s">
        <v>6487</v>
      </c>
      <c r="MM6" s="13">
        <v>43102</v>
      </c>
      <c r="MN6" s="13" t="s">
        <v>7003</v>
      </c>
    </row>
    <row r="7" spans="1:352">
      <c r="B7" s="17" t="s">
        <v>194</v>
      </c>
      <c r="C7" s="17" t="s">
        <v>241</v>
      </c>
      <c r="E7" s="35" t="s">
        <v>292</v>
      </c>
      <c r="F7" s="13" t="s">
        <v>293</v>
      </c>
      <c r="G7" s="19"/>
      <c r="H7" s="35" t="s">
        <v>756</v>
      </c>
      <c r="I7" s="13" t="s">
        <v>757</v>
      </c>
      <c r="J7" s="19"/>
      <c r="K7" s="35" t="s">
        <v>900</v>
      </c>
      <c r="L7" s="13" t="s">
        <v>901</v>
      </c>
      <c r="M7" s="19"/>
      <c r="N7" s="35" t="s">
        <v>1030</v>
      </c>
      <c r="O7" s="13" t="s">
        <v>1031</v>
      </c>
      <c r="P7" s="19"/>
      <c r="Q7" s="35" t="s">
        <v>1196</v>
      </c>
      <c r="R7" s="13" t="s">
        <v>1197</v>
      </c>
      <c r="S7" s="19"/>
      <c r="T7" s="35" t="s">
        <v>1352</v>
      </c>
      <c r="U7" s="13" t="s">
        <v>1353</v>
      </c>
      <c r="V7" s="19"/>
      <c r="W7" s="35" t="s">
        <v>1442</v>
      </c>
      <c r="X7" s="13" t="s">
        <v>1443</v>
      </c>
      <c r="Y7" s="19"/>
      <c r="Z7" s="35" t="s">
        <v>1635</v>
      </c>
      <c r="AA7" s="13" t="s">
        <v>1636</v>
      </c>
      <c r="AB7" s="19"/>
      <c r="AC7" s="35" t="s">
        <v>1843</v>
      </c>
      <c r="AD7" s="13" t="s">
        <v>1844</v>
      </c>
      <c r="AE7" s="19"/>
      <c r="AF7" s="13">
        <v>10203</v>
      </c>
      <c r="AG7" s="13" t="s">
        <v>1952</v>
      </c>
      <c r="AH7" s="19"/>
      <c r="AI7" s="13">
        <v>11103</v>
      </c>
      <c r="AJ7" s="13" t="s">
        <v>2100</v>
      </c>
      <c r="AK7" s="19"/>
      <c r="AL7" s="13">
        <v>12103</v>
      </c>
      <c r="AM7" s="13" t="s">
        <v>2314</v>
      </c>
      <c r="AN7" s="19"/>
      <c r="AO7" s="13">
        <v>13103</v>
      </c>
      <c r="AP7" s="13" t="s">
        <v>2504</v>
      </c>
      <c r="AQ7" s="19"/>
      <c r="AR7" s="13">
        <v>14103</v>
      </c>
      <c r="AS7" s="13" t="s">
        <v>2636</v>
      </c>
      <c r="AT7" s="19"/>
      <c r="AU7" s="13">
        <v>15103</v>
      </c>
      <c r="AV7" s="13" t="s">
        <v>2762</v>
      </c>
      <c r="AW7" s="19"/>
      <c r="AX7" s="13">
        <v>16204</v>
      </c>
      <c r="AY7" s="13" t="s">
        <v>3016</v>
      </c>
      <c r="AZ7" s="19"/>
      <c r="BA7" s="13">
        <v>17203</v>
      </c>
      <c r="BB7" s="13" t="s">
        <v>3088</v>
      </c>
      <c r="BC7" s="19"/>
      <c r="BD7" s="13">
        <v>18204</v>
      </c>
      <c r="BE7" s="13" t="s">
        <v>3190</v>
      </c>
      <c r="BF7" s="19"/>
      <c r="BG7" s="13">
        <v>19204</v>
      </c>
      <c r="BH7" s="13" t="s">
        <v>3272</v>
      </c>
      <c r="BI7" s="19"/>
      <c r="BJ7" s="13">
        <v>20203</v>
      </c>
      <c r="BK7" s="13" t="s">
        <v>3418</v>
      </c>
      <c r="BL7" s="19"/>
      <c r="BM7" s="13">
        <v>21203</v>
      </c>
      <c r="BN7" s="13" t="s">
        <v>3676</v>
      </c>
      <c r="BO7" s="19"/>
      <c r="BP7" s="13">
        <v>22103</v>
      </c>
      <c r="BQ7" s="13" t="s">
        <v>3888</v>
      </c>
      <c r="BR7" s="19"/>
      <c r="BS7" s="13">
        <v>23103</v>
      </c>
      <c r="BT7" s="13" t="s">
        <v>4073</v>
      </c>
      <c r="BU7" s="19"/>
      <c r="BV7" s="13">
        <v>24203</v>
      </c>
      <c r="BW7" s="13" t="s">
        <v>4299</v>
      </c>
      <c r="BX7" s="19"/>
      <c r="BY7" s="13">
        <v>25203</v>
      </c>
      <c r="BZ7" s="13" t="s">
        <v>4449</v>
      </c>
      <c r="CA7" s="19"/>
      <c r="CB7" s="13">
        <v>26103</v>
      </c>
      <c r="CC7" s="13" t="s">
        <v>4565</v>
      </c>
      <c r="CD7" s="19"/>
      <c r="CE7" s="13">
        <v>27104</v>
      </c>
      <c r="CF7" s="13" t="s">
        <v>4685</v>
      </c>
      <c r="CG7" s="19"/>
      <c r="CH7" s="13">
        <v>28105</v>
      </c>
      <c r="CI7" s="13" t="s">
        <v>4833</v>
      </c>
      <c r="CJ7" s="19"/>
      <c r="CK7" s="13">
        <v>29203</v>
      </c>
      <c r="CL7" s="13" t="s">
        <v>5057</v>
      </c>
      <c r="CM7" s="19"/>
      <c r="CN7" s="13">
        <v>30203</v>
      </c>
      <c r="CO7" s="13" t="s">
        <v>5155</v>
      </c>
      <c r="CP7" s="19"/>
      <c r="CQ7" s="13">
        <v>31203</v>
      </c>
      <c r="CR7" s="13" t="s">
        <v>5269</v>
      </c>
      <c r="CS7" s="19"/>
      <c r="CT7" s="13">
        <v>32203</v>
      </c>
      <c r="CU7" s="13" t="s">
        <v>5359</v>
      </c>
      <c r="CV7" s="19"/>
      <c r="CW7" s="13">
        <v>33103</v>
      </c>
      <c r="CX7" s="13" t="s">
        <v>5491</v>
      </c>
      <c r="CY7" s="19"/>
      <c r="CZ7" s="13">
        <v>34103</v>
      </c>
      <c r="DA7" s="13" t="s">
        <v>5669</v>
      </c>
      <c r="DB7" s="19"/>
      <c r="DC7" s="13">
        <v>35203</v>
      </c>
      <c r="DD7" s="13" t="s">
        <v>5866</v>
      </c>
      <c r="DE7" s="19"/>
      <c r="DF7" s="13">
        <v>36203</v>
      </c>
      <c r="DG7" s="13" t="s">
        <v>5984</v>
      </c>
      <c r="DH7" s="19"/>
      <c r="DI7" s="13">
        <v>37203</v>
      </c>
      <c r="DJ7" s="13" t="s">
        <v>6101</v>
      </c>
      <c r="DK7" s="19"/>
      <c r="DL7" s="13">
        <v>38203</v>
      </c>
      <c r="DM7" s="13" t="s">
        <v>6199</v>
      </c>
      <c r="DN7" s="19"/>
      <c r="DO7" s="13">
        <v>39203</v>
      </c>
      <c r="DP7" s="13" t="s">
        <v>6353</v>
      </c>
      <c r="DQ7" s="19"/>
      <c r="DR7" s="13">
        <v>40105</v>
      </c>
      <c r="DS7" s="13" t="s">
        <v>6475</v>
      </c>
      <c r="DT7" s="19"/>
      <c r="DU7" s="13">
        <v>41203</v>
      </c>
      <c r="DV7" s="13" t="s">
        <v>6725</v>
      </c>
      <c r="DW7" s="19"/>
      <c r="DX7" s="13">
        <v>42203</v>
      </c>
      <c r="DY7" s="13" t="s">
        <v>6833</v>
      </c>
      <c r="DZ7" s="19"/>
      <c r="EA7" s="13">
        <v>43103</v>
      </c>
      <c r="EB7" s="13" t="s">
        <v>7005</v>
      </c>
      <c r="EC7" s="19"/>
      <c r="ED7" s="13">
        <v>44203</v>
      </c>
      <c r="EE7" s="13" t="s">
        <v>7225</v>
      </c>
      <c r="EF7" s="19"/>
      <c r="EG7" s="13">
        <v>45203</v>
      </c>
      <c r="EH7" s="13" t="s">
        <v>7347</v>
      </c>
      <c r="EI7" s="19"/>
      <c r="EJ7" s="13">
        <v>46204</v>
      </c>
      <c r="EK7" s="13" t="s">
        <v>7439</v>
      </c>
      <c r="EM7" s="13">
        <v>47207</v>
      </c>
      <c r="EN7" s="13" t="s">
        <v>7669</v>
      </c>
      <c r="EP7" s="5">
        <v>372</v>
      </c>
      <c r="EQ7" s="13" t="s">
        <v>8112</v>
      </c>
      <c r="ES7" s="17" t="s">
        <v>194</v>
      </c>
      <c r="ET7" s="17" t="s">
        <v>8829</v>
      </c>
      <c r="EU7" s="17" t="s">
        <v>241</v>
      </c>
      <c r="EW7" s="35" t="s">
        <v>312</v>
      </c>
      <c r="EX7" s="13" t="s">
        <v>313</v>
      </c>
      <c r="EY7" s="19"/>
      <c r="EZ7" s="35" t="s">
        <v>756</v>
      </c>
      <c r="FA7" s="13" t="s">
        <v>757</v>
      </c>
      <c r="FB7" s="19"/>
      <c r="FC7" s="35" t="s">
        <v>900</v>
      </c>
      <c r="FD7" s="13" t="s">
        <v>901</v>
      </c>
      <c r="FE7" s="19"/>
      <c r="FF7" s="35" t="s">
        <v>1042</v>
      </c>
      <c r="FG7" s="13" t="s">
        <v>1043</v>
      </c>
      <c r="FH7" s="19"/>
      <c r="FI7" s="35" t="s">
        <v>1196</v>
      </c>
      <c r="FJ7" s="13" t="s">
        <v>1197</v>
      </c>
      <c r="FK7" s="19"/>
      <c r="FL7" s="35" t="s">
        <v>1352</v>
      </c>
      <c r="FM7" s="13" t="s">
        <v>1353</v>
      </c>
      <c r="FN7" s="19"/>
      <c r="FO7" s="35" t="s">
        <v>1442</v>
      </c>
      <c r="FP7" s="13" t="s">
        <v>1443</v>
      </c>
      <c r="FQ7" s="19"/>
      <c r="FR7" s="35" t="s">
        <v>1635</v>
      </c>
      <c r="FS7" s="13" t="s">
        <v>1636</v>
      </c>
      <c r="FT7" s="19"/>
      <c r="FU7" s="35" t="s">
        <v>1843</v>
      </c>
      <c r="FV7" s="13" t="s">
        <v>1844</v>
      </c>
      <c r="FW7" s="19"/>
      <c r="FX7" s="13">
        <v>10203</v>
      </c>
      <c r="FY7" s="13" t="s">
        <v>1952</v>
      </c>
      <c r="FZ7" s="19"/>
      <c r="GA7" s="13">
        <v>11203</v>
      </c>
      <c r="GB7" s="13" t="s">
        <v>2120</v>
      </c>
      <c r="GC7" s="19"/>
      <c r="GD7" s="13">
        <v>12204</v>
      </c>
      <c r="GE7" s="13" t="s">
        <v>2326</v>
      </c>
      <c r="GF7" s="19"/>
      <c r="GG7" s="13">
        <v>13103</v>
      </c>
      <c r="GH7" s="13" t="s">
        <v>2504</v>
      </c>
      <c r="GI7" s="19"/>
      <c r="GJ7" s="13">
        <v>14204</v>
      </c>
      <c r="GK7" s="13" t="s">
        <v>2692</v>
      </c>
      <c r="GL7" s="19"/>
      <c r="GM7" s="13">
        <v>15205</v>
      </c>
      <c r="GN7" s="13" t="s">
        <v>2780</v>
      </c>
      <c r="GO7" s="19"/>
      <c r="GP7" s="13">
        <v>16204</v>
      </c>
      <c r="GQ7" s="13" t="s">
        <v>3016</v>
      </c>
      <c r="GR7" s="19"/>
      <c r="GS7" s="13">
        <v>17203</v>
      </c>
      <c r="GT7" s="13" t="s">
        <v>3088</v>
      </c>
      <c r="GU7" s="19"/>
      <c r="GV7" s="13">
        <v>18204</v>
      </c>
      <c r="GW7" s="13" t="s">
        <v>3190</v>
      </c>
      <c r="GX7" s="19"/>
      <c r="GY7" s="13">
        <v>19204</v>
      </c>
      <c r="GZ7" s="13" t="s">
        <v>3272</v>
      </c>
      <c r="HA7" s="19"/>
      <c r="HB7" s="13">
        <v>20203</v>
      </c>
      <c r="HC7" s="13" t="s">
        <v>3418</v>
      </c>
      <c r="HD7" s="19"/>
      <c r="HE7" s="13">
        <v>21203</v>
      </c>
      <c r="HF7" s="13" t="s">
        <v>3676</v>
      </c>
      <c r="HG7" s="19"/>
      <c r="HH7" s="13">
        <v>22206</v>
      </c>
      <c r="HI7" s="13" t="s">
        <v>3919</v>
      </c>
      <c r="HJ7" s="19"/>
      <c r="HK7" s="13">
        <v>23203</v>
      </c>
      <c r="HL7" s="13" t="s">
        <v>4105</v>
      </c>
      <c r="HM7" s="19"/>
      <c r="HN7" s="13">
        <v>24203</v>
      </c>
      <c r="HO7" s="13" t="s">
        <v>4299</v>
      </c>
      <c r="HP7" s="19"/>
      <c r="HQ7" s="13">
        <v>25203</v>
      </c>
      <c r="HR7" s="13" t="s">
        <v>4449</v>
      </c>
      <c r="HS7" s="19"/>
      <c r="HT7" s="13">
        <v>26203</v>
      </c>
      <c r="HU7" s="13" t="s">
        <v>4587</v>
      </c>
      <c r="HV7" s="19"/>
      <c r="HW7" s="13">
        <v>27204</v>
      </c>
      <c r="HX7" s="13" t="s">
        <v>4749</v>
      </c>
      <c r="HY7" s="19"/>
      <c r="HZ7" s="13">
        <v>28203</v>
      </c>
      <c r="IA7" s="13" t="s">
        <v>4851</v>
      </c>
      <c r="IB7" s="19"/>
      <c r="IC7" s="13">
        <v>29203</v>
      </c>
      <c r="ID7" s="13" t="s">
        <v>5057</v>
      </c>
      <c r="IE7" s="19"/>
      <c r="IF7" s="13">
        <v>30203</v>
      </c>
      <c r="IG7" s="13" t="s">
        <v>5155</v>
      </c>
      <c r="IH7" s="19"/>
      <c r="II7" s="13">
        <v>31203</v>
      </c>
      <c r="IJ7" s="13" t="s">
        <v>5269</v>
      </c>
      <c r="IK7" s="19"/>
      <c r="IL7" s="13">
        <v>32203</v>
      </c>
      <c r="IM7" s="13" t="s">
        <v>5359</v>
      </c>
      <c r="IN7" s="19"/>
      <c r="IO7" s="13">
        <v>33204</v>
      </c>
      <c r="IP7" s="13" t="s">
        <v>5501</v>
      </c>
      <c r="IQ7" s="19"/>
      <c r="IR7" s="13">
        <v>34204</v>
      </c>
      <c r="IS7" s="13" t="s">
        <v>5685</v>
      </c>
      <c r="IT7" s="19"/>
      <c r="IU7" s="13">
        <v>35203</v>
      </c>
      <c r="IV7" s="13" t="s">
        <v>5866</v>
      </c>
      <c r="IW7" s="19"/>
      <c r="IX7" s="13">
        <v>36203</v>
      </c>
      <c r="IY7" s="13" t="s">
        <v>5984</v>
      </c>
      <c r="IZ7" s="19"/>
      <c r="JA7" s="13">
        <v>37203</v>
      </c>
      <c r="JB7" s="13" t="s">
        <v>6101</v>
      </c>
      <c r="JC7" s="19"/>
      <c r="JD7" s="13">
        <v>38203</v>
      </c>
      <c r="JE7" s="13" t="s">
        <v>6199</v>
      </c>
      <c r="JF7" s="19"/>
      <c r="JG7" s="13">
        <v>39203</v>
      </c>
      <c r="JH7" s="13" t="s">
        <v>6353</v>
      </c>
      <c r="JI7" s="19"/>
      <c r="JJ7" s="13">
        <v>40204</v>
      </c>
      <c r="JK7" s="13" t="s">
        <v>6503</v>
      </c>
      <c r="JL7" s="19"/>
      <c r="JM7" s="13">
        <v>41203</v>
      </c>
      <c r="JN7" s="13" t="s">
        <v>6725</v>
      </c>
      <c r="JO7" s="19"/>
      <c r="JP7" s="13">
        <v>42203</v>
      </c>
      <c r="JQ7" s="13" t="s">
        <v>6833</v>
      </c>
      <c r="JR7" s="19"/>
      <c r="JS7" s="13">
        <v>43204</v>
      </c>
      <c r="JT7" s="13" t="s">
        <v>7017</v>
      </c>
      <c r="JU7" s="19"/>
      <c r="JV7" s="13">
        <v>44203</v>
      </c>
      <c r="JW7" s="13" t="s">
        <v>7225</v>
      </c>
      <c r="JX7" s="19"/>
      <c r="JY7" s="13">
        <v>45203</v>
      </c>
      <c r="JZ7" s="13" t="s">
        <v>7347</v>
      </c>
      <c r="KA7" s="19"/>
      <c r="KB7" s="13">
        <v>46204</v>
      </c>
      <c r="KC7" s="13" t="s">
        <v>7439</v>
      </c>
      <c r="KE7" s="13">
        <v>47207</v>
      </c>
      <c r="KF7" s="13" t="s">
        <v>7669</v>
      </c>
      <c r="KH7" s="35" t="s">
        <v>292</v>
      </c>
      <c r="KI7" s="13" t="s">
        <v>293</v>
      </c>
      <c r="KK7" s="35" t="s">
        <v>1030</v>
      </c>
      <c r="KL7" s="13" t="s">
        <v>1031</v>
      </c>
      <c r="KN7" s="13">
        <v>11103</v>
      </c>
      <c r="KO7" s="13" t="s">
        <v>2100</v>
      </c>
      <c r="KQ7" s="13">
        <v>12103</v>
      </c>
      <c r="KR7" s="13" t="s">
        <v>2314</v>
      </c>
      <c r="KT7" s="13">
        <v>14103</v>
      </c>
      <c r="KU7" s="13" t="s">
        <v>2636</v>
      </c>
      <c r="KW7" s="13">
        <v>14133</v>
      </c>
      <c r="KX7" s="13" t="s">
        <v>2672</v>
      </c>
      <c r="KZ7" s="13">
        <v>14153</v>
      </c>
      <c r="LA7" s="13" t="s">
        <v>2686</v>
      </c>
      <c r="LC7" s="13">
        <v>15103</v>
      </c>
      <c r="LD7" s="13" t="s">
        <v>2762</v>
      </c>
      <c r="LF7" s="13">
        <v>22103</v>
      </c>
      <c r="LG7" s="13" t="s">
        <v>3888</v>
      </c>
      <c r="LI7" s="13">
        <v>22140</v>
      </c>
      <c r="LJ7" s="13" t="s">
        <v>3902</v>
      </c>
      <c r="LL7" s="13">
        <v>23103</v>
      </c>
      <c r="LM7" s="13" t="s">
        <v>4073</v>
      </c>
      <c r="LO7" s="13">
        <v>26103</v>
      </c>
      <c r="LP7" s="13" t="s">
        <v>4565</v>
      </c>
      <c r="LR7" s="13">
        <v>27104</v>
      </c>
      <c r="LS7" s="13" t="s">
        <v>4685</v>
      </c>
      <c r="LU7" s="13">
        <v>27143</v>
      </c>
      <c r="LV7" s="13" t="s">
        <v>4733</v>
      </c>
      <c r="LX7" s="13">
        <v>28105</v>
      </c>
      <c r="LY7" s="13" t="s">
        <v>4833</v>
      </c>
      <c r="MA7" s="13">
        <v>33103</v>
      </c>
      <c r="MB7" s="13" t="s">
        <v>5491</v>
      </c>
      <c r="MD7" s="13">
        <v>34103</v>
      </c>
      <c r="ME7" s="13" t="s">
        <v>5669</v>
      </c>
      <c r="MG7" s="13">
        <v>40105</v>
      </c>
      <c r="MH7" s="13" t="s">
        <v>6475</v>
      </c>
      <c r="MI7"/>
      <c r="MJ7" s="13">
        <v>40133</v>
      </c>
      <c r="MK7" s="13" t="s">
        <v>6489</v>
      </c>
      <c r="MM7" s="13">
        <v>43103</v>
      </c>
      <c r="MN7" s="13" t="s">
        <v>7005</v>
      </c>
    </row>
    <row r="8" spans="1:352">
      <c r="B8" s="17" t="s">
        <v>195</v>
      </c>
      <c r="C8" s="17" t="s">
        <v>242</v>
      </c>
      <c r="E8" s="35" t="s">
        <v>294</v>
      </c>
      <c r="F8" s="13" t="s">
        <v>295</v>
      </c>
      <c r="G8" s="19"/>
      <c r="H8" s="35" t="s">
        <v>758</v>
      </c>
      <c r="I8" s="13" t="s">
        <v>759</v>
      </c>
      <c r="J8" s="19"/>
      <c r="K8" s="35" t="s">
        <v>904</v>
      </c>
      <c r="L8" s="13" t="s">
        <v>905</v>
      </c>
      <c r="M8" s="19"/>
      <c r="N8" s="35" t="s">
        <v>1032</v>
      </c>
      <c r="O8" s="13" t="s">
        <v>1033</v>
      </c>
      <c r="P8" s="19"/>
      <c r="Q8" s="35" t="s">
        <v>1198</v>
      </c>
      <c r="R8" s="13" t="s">
        <v>1199</v>
      </c>
      <c r="S8" s="19"/>
      <c r="T8" s="35" t="s">
        <v>1354</v>
      </c>
      <c r="U8" s="13" t="s">
        <v>1355</v>
      </c>
      <c r="V8" s="19"/>
      <c r="W8" s="35" t="s">
        <v>1444</v>
      </c>
      <c r="X8" s="13" t="s">
        <v>1445</v>
      </c>
      <c r="Y8" s="19"/>
      <c r="Z8" s="35" t="s">
        <v>1637</v>
      </c>
      <c r="AA8" s="13" t="s">
        <v>1638</v>
      </c>
      <c r="AB8" s="19"/>
      <c r="AC8" s="35" t="s">
        <v>1845</v>
      </c>
      <c r="AD8" s="13" t="s">
        <v>1846</v>
      </c>
      <c r="AE8" s="19"/>
      <c r="AF8" s="13">
        <v>10204</v>
      </c>
      <c r="AG8" s="13" t="s">
        <v>1954</v>
      </c>
      <c r="AH8" s="19"/>
      <c r="AI8" s="13">
        <v>11104</v>
      </c>
      <c r="AJ8" s="13" t="s">
        <v>2102</v>
      </c>
      <c r="AK8" s="19"/>
      <c r="AL8" s="13">
        <v>12104</v>
      </c>
      <c r="AM8" s="13" t="s">
        <v>2316</v>
      </c>
      <c r="AN8" s="19"/>
      <c r="AO8" s="13">
        <v>13104</v>
      </c>
      <c r="AP8" s="13" t="s">
        <v>2506</v>
      </c>
      <c r="AQ8" s="19"/>
      <c r="AR8" s="13">
        <v>14104</v>
      </c>
      <c r="AS8" s="13" t="s">
        <v>2638</v>
      </c>
      <c r="AT8" s="19"/>
      <c r="AU8" s="13">
        <v>15104</v>
      </c>
      <c r="AV8" s="13" t="s">
        <v>2764</v>
      </c>
      <c r="AW8" s="19"/>
      <c r="AX8" s="13">
        <v>16205</v>
      </c>
      <c r="AY8" s="13" t="s">
        <v>3018</v>
      </c>
      <c r="AZ8" s="19"/>
      <c r="BA8" s="13">
        <v>17204</v>
      </c>
      <c r="BB8" s="13" t="s">
        <v>3090</v>
      </c>
      <c r="BC8" s="19"/>
      <c r="BD8" s="13">
        <v>18205</v>
      </c>
      <c r="BE8" s="13" t="s">
        <v>3192</v>
      </c>
      <c r="BF8" s="19"/>
      <c r="BG8" s="13">
        <v>19205</v>
      </c>
      <c r="BH8" s="13" t="s">
        <v>3274</v>
      </c>
      <c r="BI8" s="19"/>
      <c r="BJ8" s="13">
        <v>20204</v>
      </c>
      <c r="BK8" s="13" t="s">
        <v>3420</v>
      </c>
      <c r="BL8" s="19"/>
      <c r="BM8" s="13">
        <v>21204</v>
      </c>
      <c r="BN8" s="13" t="s">
        <v>3678</v>
      </c>
      <c r="BO8" s="19"/>
      <c r="BP8" s="13">
        <v>22138</v>
      </c>
      <c r="BQ8" s="13" t="s">
        <v>3904</v>
      </c>
      <c r="BR8" s="19"/>
      <c r="BS8" s="13">
        <v>23104</v>
      </c>
      <c r="BT8" s="13" t="s">
        <v>4075</v>
      </c>
      <c r="BU8" s="19"/>
      <c r="BV8" s="13">
        <v>24204</v>
      </c>
      <c r="BW8" s="13" t="s">
        <v>4301</v>
      </c>
      <c r="BX8" s="19"/>
      <c r="BY8" s="13">
        <v>25204</v>
      </c>
      <c r="BZ8" s="13" t="s">
        <v>4451</v>
      </c>
      <c r="CA8" s="19"/>
      <c r="CB8" s="13">
        <v>26104</v>
      </c>
      <c r="CC8" s="13" t="s">
        <v>4567</v>
      </c>
      <c r="CD8" s="19"/>
      <c r="CE8" s="13">
        <v>27106</v>
      </c>
      <c r="CF8" s="13" t="s">
        <v>4687</v>
      </c>
      <c r="CG8" s="19"/>
      <c r="CH8" s="13">
        <v>28106</v>
      </c>
      <c r="CI8" s="13" t="s">
        <v>4835</v>
      </c>
      <c r="CJ8" s="19"/>
      <c r="CK8" s="13">
        <v>29204</v>
      </c>
      <c r="CL8" s="13" t="s">
        <v>5059</v>
      </c>
      <c r="CM8" s="19"/>
      <c r="CN8" s="13">
        <v>30204</v>
      </c>
      <c r="CO8" s="13" t="s">
        <v>5157</v>
      </c>
      <c r="CP8" s="19"/>
      <c r="CQ8" s="13">
        <v>31204</v>
      </c>
      <c r="CR8" s="13" t="s">
        <v>5271</v>
      </c>
      <c r="CS8" s="19"/>
      <c r="CT8" s="13">
        <v>32204</v>
      </c>
      <c r="CU8" s="13" t="s">
        <v>5361</v>
      </c>
      <c r="CV8" s="19"/>
      <c r="CW8" s="13">
        <v>33104</v>
      </c>
      <c r="CX8" s="13" t="s">
        <v>5493</v>
      </c>
      <c r="CY8" s="19"/>
      <c r="CZ8" s="13">
        <v>34104</v>
      </c>
      <c r="DA8" s="13" t="s">
        <v>5671</v>
      </c>
      <c r="DB8" s="19"/>
      <c r="DC8" s="13">
        <v>35204</v>
      </c>
      <c r="DD8" s="13" t="s">
        <v>5868</v>
      </c>
      <c r="DE8" s="19"/>
      <c r="DF8" s="13">
        <v>36204</v>
      </c>
      <c r="DG8" s="13" t="s">
        <v>5986</v>
      </c>
      <c r="DH8" s="19"/>
      <c r="DI8" s="13">
        <v>37204</v>
      </c>
      <c r="DJ8" s="13" t="s">
        <v>6103</v>
      </c>
      <c r="DK8" s="19"/>
      <c r="DL8" s="13">
        <v>38204</v>
      </c>
      <c r="DM8" s="13" t="s">
        <v>6201</v>
      </c>
      <c r="DN8" s="19"/>
      <c r="DO8" s="13">
        <v>39204</v>
      </c>
      <c r="DP8" s="13" t="s">
        <v>6355</v>
      </c>
      <c r="DQ8" s="19"/>
      <c r="DR8" s="13">
        <v>40106</v>
      </c>
      <c r="DS8" s="13" t="s">
        <v>6477</v>
      </c>
      <c r="DT8" s="19"/>
      <c r="DU8" s="13">
        <v>41204</v>
      </c>
      <c r="DV8" s="13" t="s">
        <v>6727</v>
      </c>
      <c r="DW8" s="19"/>
      <c r="DX8" s="13">
        <v>42204</v>
      </c>
      <c r="DY8" s="13" t="s">
        <v>8719</v>
      </c>
      <c r="DZ8" s="19"/>
      <c r="EA8" s="13">
        <v>43104</v>
      </c>
      <c r="EB8" s="13" t="s">
        <v>7007</v>
      </c>
      <c r="EC8" s="19"/>
      <c r="ED8" s="13">
        <v>44204</v>
      </c>
      <c r="EE8" s="13" t="s">
        <v>7227</v>
      </c>
      <c r="EF8" s="19"/>
      <c r="EG8" s="13">
        <v>45204</v>
      </c>
      <c r="EH8" s="13" t="s">
        <v>7349</v>
      </c>
      <c r="EI8" s="19"/>
      <c r="EJ8" s="13">
        <v>46206</v>
      </c>
      <c r="EK8" s="13" t="s">
        <v>7443</v>
      </c>
      <c r="EM8" s="13">
        <v>47208</v>
      </c>
      <c r="EN8" s="13" t="s">
        <v>7671</v>
      </c>
      <c r="EP8" s="34" t="s">
        <v>8113</v>
      </c>
      <c r="EQ8" s="13" t="s">
        <v>8114</v>
      </c>
      <c r="ES8" s="17" t="s">
        <v>195</v>
      </c>
      <c r="ET8" s="17" t="s">
        <v>8830</v>
      </c>
      <c r="EU8" s="17" t="s">
        <v>242</v>
      </c>
      <c r="EW8" s="35" t="s">
        <v>314</v>
      </c>
      <c r="EX8" s="13" t="s">
        <v>315</v>
      </c>
      <c r="EY8" s="19"/>
      <c r="EZ8" s="35" t="s">
        <v>758</v>
      </c>
      <c r="FA8" s="13" t="s">
        <v>759</v>
      </c>
      <c r="FB8" s="19"/>
      <c r="FC8" s="35" t="s">
        <v>904</v>
      </c>
      <c r="FD8" s="13" t="s">
        <v>905</v>
      </c>
      <c r="FE8" s="19"/>
      <c r="FF8" s="35" t="s">
        <v>1044</v>
      </c>
      <c r="FG8" s="13" t="s">
        <v>1045</v>
      </c>
      <c r="FH8" s="19"/>
      <c r="FI8" s="35" t="s">
        <v>1198</v>
      </c>
      <c r="FJ8" s="13" t="s">
        <v>1199</v>
      </c>
      <c r="FK8" s="19"/>
      <c r="FL8" s="35" t="s">
        <v>1354</v>
      </c>
      <c r="FM8" s="13" t="s">
        <v>1355</v>
      </c>
      <c r="FN8" s="19"/>
      <c r="FO8" s="35" t="s">
        <v>1444</v>
      </c>
      <c r="FP8" s="13" t="s">
        <v>1445</v>
      </c>
      <c r="FQ8" s="19"/>
      <c r="FR8" s="35" t="s">
        <v>1637</v>
      </c>
      <c r="FS8" s="13" t="s">
        <v>1638</v>
      </c>
      <c r="FT8" s="19"/>
      <c r="FU8" s="35" t="s">
        <v>1845</v>
      </c>
      <c r="FV8" s="13" t="s">
        <v>1846</v>
      </c>
      <c r="FW8" s="19"/>
      <c r="FX8" s="13">
        <v>10204</v>
      </c>
      <c r="FY8" s="13" t="s">
        <v>1954</v>
      </c>
      <c r="FZ8" s="19"/>
      <c r="GA8" s="13">
        <v>11206</v>
      </c>
      <c r="GB8" s="13" t="s">
        <v>2126</v>
      </c>
      <c r="GC8" s="19"/>
      <c r="GD8" s="13">
        <v>12205</v>
      </c>
      <c r="GE8" s="13" t="s">
        <v>2328</v>
      </c>
      <c r="GF8" s="19"/>
      <c r="GG8" s="13">
        <v>13104</v>
      </c>
      <c r="GH8" s="13" t="s">
        <v>2506</v>
      </c>
      <c r="GI8" s="19"/>
      <c r="GJ8" s="13">
        <v>14205</v>
      </c>
      <c r="GK8" s="13" t="s">
        <v>2694</v>
      </c>
      <c r="GL8" s="19"/>
      <c r="GM8" s="13">
        <v>15206</v>
      </c>
      <c r="GN8" s="13" t="s">
        <v>2782</v>
      </c>
      <c r="GO8" s="19"/>
      <c r="GP8" s="13">
        <v>16205</v>
      </c>
      <c r="GQ8" s="13" t="s">
        <v>3018</v>
      </c>
      <c r="GR8" s="19"/>
      <c r="GS8" s="13">
        <v>17204</v>
      </c>
      <c r="GT8" s="13" t="s">
        <v>3090</v>
      </c>
      <c r="GU8" s="19"/>
      <c r="GV8" s="13">
        <v>18205</v>
      </c>
      <c r="GW8" s="13" t="s">
        <v>3192</v>
      </c>
      <c r="GX8" s="19"/>
      <c r="GY8" s="13">
        <v>19205</v>
      </c>
      <c r="GZ8" s="13" t="s">
        <v>3274</v>
      </c>
      <c r="HA8" s="19"/>
      <c r="HB8" s="13">
        <v>20204</v>
      </c>
      <c r="HC8" s="13" t="s">
        <v>3420</v>
      </c>
      <c r="HD8" s="19"/>
      <c r="HE8" s="13">
        <v>21204</v>
      </c>
      <c r="HF8" s="13" t="s">
        <v>3678</v>
      </c>
      <c r="HG8" s="19"/>
      <c r="HH8" s="13">
        <v>22207</v>
      </c>
      <c r="HI8" s="13" t="s">
        <v>3921</v>
      </c>
      <c r="HJ8" s="19"/>
      <c r="HK8" s="13">
        <v>23204</v>
      </c>
      <c r="HL8" s="13" t="s">
        <v>4107</v>
      </c>
      <c r="HM8" s="19"/>
      <c r="HN8" s="13">
        <v>24204</v>
      </c>
      <c r="HO8" s="13" t="s">
        <v>4301</v>
      </c>
      <c r="HP8" s="19"/>
      <c r="HQ8" s="13">
        <v>25204</v>
      </c>
      <c r="HR8" s="13" t="s">
        <v>4451</v>
      </c>
      <c r="HS8" s="19"/>
      <c r="HT8" s="13">
        <v>26204</v>
      </c>
      <c r="HU8" s="13" t="s">
        <v>4589</v>
      </c>
      <c r="HV8" s="19"/>
      <c r="HW8" s="13">
        <v>27205</v>
      </c>
      <c r="HX8" s="13" t="s">
        <v>4751</v>
      </c>
      <c r="HY8" s="19"/>
      <c r="HZ8" s="13">
        <v>28204</v>
      </c>
      <c r="IA8" s="13" t="s">
        <v>4853</v>
      </c>
      <c r="IB8" s="19"/>
      <c r="IC8" s="13">
        <v>29204</v>
      </c>
      <c r="ID8" s="13" t="s">
        <v>5059</v>
      </c>
      <c r="IE8" s="19"/>
      <c r="IF8" s="13">
        <v>30204</v>
      </c>
      <c r="IG8" s="13" t="s">
        <v>5157</v>
      </c>
      <c r="IH8" s="19"/>
      <c r="II8" s="13">
        <v>31204</v>
      </c>
      <c r="IJ8" s="13" t="s">
        <v>5271</v>
      </c>
      <c r="IK8" s="19"/>
      <c r="IL8" s="13">
        <v>32204</v>
      </c>
      <c r="IM8" s="13" t="s">
        <v>5361</v>
      </c>
      <c r="IN8" s="19"/>
      <c r="IO8" s="13">
        <v>33205</v>
      </c>
      <c r="IP8" s="13" t="s">
        <v>5503</v>
      </c>
      <c r="IQ8" s="19"/>
      <c r="IR8" s="13">
        <v>34205</v>
      </c>
      <c r="IS8" s="13" t="s">
        <v>5687</v>
      </c>
      <c r="IT8" s="19"/>
      <c r="IU8" s="13">
        <v>35204</v>
      </c>
      <c r="IV8" s="13" t="s">
        <v>5868</v>
      </c>
      <c r="IW8" s="19"/>
      <c r="IX8" s="13">
        <v>36204</v>
      </c>
      <c r="IY8" s="13" t="s">
        <v>5986</v>
      </c>
      <c r="IZ8" s="19"/>
      <c r="JA8" s="13">
        <v>37204</v>
      </c>
      <c r="JB8" s="13" t="s">
        <v>6103</v>
      </c>
      <c r="JC8" s="19"/>
      <c r="JD8" s="13">
        <v>38204</v>
      </c>
      <c r="JE8" s="13" t="s">
        <v>6201</v>
      </c>
      <c r="JF8" s="19"/>
      <c r="JG8" s="13">
        <v>39204</v>
      </c>
      <c r="JH8" s="13" t="s">
        <v>6355</v>
      </c>
      <c r="JI8" s="19"/>
      <c r="JJ8" s="13">
        <v>40205</v>
      </c>
      <c r="JK8" s="13" t="s">
        <v>6505</v>
      </c>
      <c r="JL8" s="19"/>
      <c r="JM8" s="13">
        <v>41204</v>
      </c>
      <c r="JN8" s="13" t="s">
        <v>6727</v>
      </c>
      <c r="JO8" s="19"/>
      <c r="JP8" s="13">
        <v>42204</v>
      </c>
      <c r="JQ8" s="13" t="s">
        <v>8719</v>
      </c>
      <c r="JR8" s="19"/>
      <c r="JS8" s="13">
        <v>43205</v>
      </c>
      <c r="JT8" s="13" t="s">
        <v>7019</v>
      </c>
      <c r="JU8" s="19"/>
      <c r="JV8" s="13">
        <v>44204</v>
      </c>
      <c r="JW8" s="13" t="s">
        <v>7227</v>
      </c>
      <c r="JX8" s="19"/>
      <c r="JY8" s="13">
        <v>45204</v>
      </c>
      <c r="JZ8" s="13" t="s">
        <v>7349</v>
      </c>
      <c r="KA8" s="19"/>
      <c r="KB8" s="13">
        <v>46206</v>
      </c>
      <c r="KC8" s="13" t="s">
        <v>7443</v>
      </c>
      <c r="KE8" s="13">
        <v>47208</v>
      </c>
      <c r="KF8" s="13" t="s">
        <v>7671</v>
      </c>
      <c r="KH8" s="35" t="s">
        <v>294</v>
      </c>
      <c r="KI8" s="13" t="s">
        <v>295</v>
      </c>
      <c r="KK8" s="35" t="s">
        <v>1032</v>
      </c>
      <c r="KL8" s="13" t="s">
        <v>1033</v>
      </c>
      <c r="KN8" s="13">
        <v>11104</v>
      </c>
      <c r="KO8" s="13" t="s">
        <v>2102</v>
      </c>
      <c r="KQ8" s="13">
        <v>12104</v>
      </c>
      <c r="KR8" s="13" t="s">
        <v>2316</v>
      </c>
      <c r="KT8" s="13">
        <v>14104</v>
      </c>
      <c r="KU8" s="13" t="s">
        <v>2638</v>
      </c>
      <c r="KW8" s="13">
        <v>14134</v>
      </c>
      <c r="KX8" s="13" t="s">
        <v>2674</v>
      </c>
      <c r="LC8" s="13">
        <v>15104</v>
      </c>
      <c r="LD8" s="13" t="s">
        <v>2764</v>
      </c>
      <c r="LL8" s="13">
        <v>23104</v>
      </c>
      <c r="LM8" s="13" t="s">
        <v>4075</v>
      </c>
      <c r="LO8" s="13">
        <v>26104</v>
      </c>
      <c r="LP8" s="13" t="s">
        <v>4567</v>
      </c>
      <c r="LR8" s="13">
        <v>27106</v>
      </c>
      <c r="LS8" s="13" t="s">
        <v>4687</v>
      </c>
      <c r="LU8" s="13">
        <v>27144</v>
      </c>
      <c r="LV8" s="13" t="s">
        <v>4735</v>
      </c>
      <c r="LX8" s="13">
        <v>28106</v>
      </c>
      <c r="LY8" s="13" t="s">
        <v>4835</v>
      </c>
      <c r="MA8" s="13">
        <v>33104</v>
      </c>
      <c r="MB8" s="13" t="s">
        <v>5493</v>
      </c>
      <c r="MD8" s="13">
        <v>34104</v>
      </c>
      <c r="ME8" s="13" t="s">
        <v>5671</v>
      </c>
      <c r="MG8" s="13">
        <v>40106</v>
      </c>
      <c r="MH8" s="13" t="s">
        <v>6477</v>
      </c>
      <c r="MI8"/>
      <c r="MJ8" s="13">
        <v>40134</v>
      </c>
      <c r="MK8" s="13" t="s">
        <v>6491</v>
      </c>
      <c r="MM8" s="13">
        <v>43104</v>
      </c>
      <c r="MN8" s="13" t="s">
        <v>7007</v>
      </c>
    </row>
    <row r="9" spans="1:352">
      <c r="B9" s="17" t="s">
        <v>196</v>
      </c>
      <c r="C9" s="17" t="s">
        <v>243</v>
      </c>
      <c r="E9" s="35" t="s">
        <v>296</v>
      </c>
      <c r="F9" s="13" t="s">
        <v>297</v>
      </c>
      <c r="G9" s="19"/>
      <c r="H9" s="35" t="s">
        <v>760</v>
      </c>
      <c r="I9" s="13" t="s">
        <v>761</v>
      </c>
      <c r="J9" s="19"/>
      <c r="K9" s="35" t="s">
        <v>906</v>
      </c>
      <c r="L9" s="13" t="s">
        <v>907</v>
      </c>
      <c r="M9" s="19"/>
      <c r="N9" s="35" t="s">
        <v>1034</v>
      </c>
      <c r="O9" s="13" t="s">
        <v>1035</v>
      </c>
      <c r="P9" s="19"/>
      <c r="Q9" s="35" t="s">
        <v>1202</v>
      </c>
      <c r="R9" s="13" t="s">
        <v>1203</v>
      </c>
      <c r="S9" s="19"/>
      <c r="T9" s="35" t="s">
        <v>1356</v>
      </c>
      <c r="U9" s="13" t="s">
        <v>1357</v>
      </c>
      <c r="V9" s="19"/>
      <c r="W9" s="35" t="s">
        <v>1446</v>
      </c>
      <c r="X9" s="13" t="s">
        <v>1447</v>
      </c>
      <c r="Y9" s="19"/>
      <c r="Z9" s="35" t="s">
        <v>1639</v>
      </c>
      <c r="AA9" s="13" t="s">
        <v>1640</v>
      </c>
      <c r="AB9" s="19"/>
      <c r="AC9" s="35" t="s">
        <v>1847</v>
      </c>
      <c r="AD9" s="13" t="s">
        <v>1848</v>
      </c>
      <c r="AE9" s="19"/>
      <c r="AF9" s="13">
        <v>10205</v>
      </c>
      <c r="AG9" s="13" t="s">
        <v>1956</v>
      </c>
      <c r="AH9" s="19"/>
      <c r="AI9" s="13">
        <v>11105</v>
      </c>
      <c r="AJ9" s="13" t="s">
        <v>2104</v>
      </c>
      <c r="AK9" s="19"/>
      <c r="AL9" s="13">
        <v>12105</v>
      </c>
      <c r="AM9" s="13" t="s">
        <v>2318</v>
      </c>
      <c r="AN9" s="19"/>
      <c r="AO9" s="13">
        <v>13105</v>
      </c>
      <c r="AP9" s="13" t="s">
        <v>2508</v>
      </c>
      <c r="AQ9" s="19"/>
      <c r="AR9" s="13">
        <v>14105</v>
      </c>
      <c r="AS9" s="13" t="s">
        <v>2640</v>
      </c>
      <c r="AT9" s="19"/>
      <c r="AU9" s="13">
        <v>15105</v>
      </c>
      <c r="AV9" s="13" t="s">
        <v>2766</v>
      </c>
      <c r="AW9" s="19"/>
      <c r="AX9" s="13">
        <v>16206</v>
      </c>
      <c r="AY9" s="13" t="s">
        <v>3020</v>
      </c>
      <c r="AZ9" s="19"/>
      <c r="BA9" s="13">
        <v>17205</v>
      </c>
      <c r="BB9" s="13" t="s">
        <v>3092</v>
      </c>
      <c r="BC9" s="19"/>
      <c r="BD9" s="13">
        <v>18206</v>
      </c>
      <c r="BE9" s="13" t="s">
        <v>3194</v>
      </c>
      <c r="BF9" s="19"/>
      <c r="BG9" s="13">
        <v>19206</v>
      </c>
      <c r="BH9" s="13" t="s">
        <v>3276</v>
      </c>
      <c r="BI9" s="19"/>
      <c r="BJ9" s="13">
        <v>20205</v>
      </c>
      <c r="BK9" s="13" t="s">
        <v>3422</v>
      </c>
      <c r="BL9" s="19"/>
      <c r="BM9" s="13">
        <v>21205</v>
      </c>
      <c r="BN9" s="13" t="s">
        <v>3680</v>
      </c>
      <c r="BO9" s="19"/>
      <c r="BP9" s="13">
        <v>22139</v>
      </c>
      <c r="BQ9" s="13" t="s">
        <v>3906</v>
      </c>
      <c r="BR9" s="19"/>
      <c r="BS9" s="13">
        <v>23105</v>
      </c>
      <c r="BT9" s="13" t="s">
        <v>4077</v>
      </c>
      <c r="BU9" s="19"/>
      <c r="BV9" s="13">
        <v>24205</v>
      </c>
      <c r="BW9" s="13" t="s">
        <v>4303</v>
      </c>
      <c r="BX9" s="19"/>
      <c r="BY9" s="13">
        <v>25206</v>
      </c>
      <c r="BZ9" s="13" t="s">
        <v>4455</v>
      </c>
      <c r="CA9" s="19"/>
      <c r="CB9" s="13">
        <v>26105</v>
      </c>
      <c r="CC9" s="13" t="s">
        <v>4569</v>
      </c>
      <c r="CD9" s="19"/>
      <c r="CE9" s="13">
        <v>27107</v>
      </c>
      <c r="CF9" s="13" t="s">
        <v>4689</v>
      </c>
      <c r="CG9" s="19"/>
      <c r="CH9" s="13">
        <v>28107</v>
      </c>
      <c r="CI9" s="13" t="s">
        <v>4837</v>
      </c>
      <c r="CJ9" s="19"/>
      <c r="CK9" s="13">
        <v>29205</v>
      </c>
      <c r="CL9" s="13" t="s">
        <v>5061</v>
      </c>
      <c r="CM9" s="19"/>
      <c r="CN9" s="13">
        <v>30205</v>
      </c>
      <c r="CO9" s="13" t="s">
        <v>5159</v>
      </c>
      <c r="CP9" s="19"/>
      <c r="CQ9" s="13">
        <v>31302</v>
      </c>
      <c r="CR9" s="13" t="s">
        <v>5275</v>
      </c>
      <c r="CS9" s="19"/>
      <c r="CT9" s="13">
        <v>32205</v>
      </c>
      <c r="CU9" s="13" t="s">
        <v>5363</v>
      </c>
      <c r="CV9" s="19"/>
      <c r="CW9" s="13">
        <v>33202</v>
      </c>
      <c r="CX9" s="13" t="s">
        <v>5497</v>
      </c>
      <c r="CY9" s="19"/>
      <c r="CZ9" s="13">
        <v>34105</v>
      </c>
      <c r="DA9" s="13" t="s">
        <v>5673</v>
      </c>
      <c r="DB9" s="19"/>
      <c r="DC9" s="13">
        <v>35206</v>
      </c>
      <c r="DD9" s="13" t="s">
        <v>5872</v>
      </c>
      <c r="DE9" s="19"/>
      <c r="DF9" s="13">
        <v>36205</v>
      </c>
      <c r="DG9" s="13" t="s">
        <v>5988</v>
      </c>
      <c r="DH9" s="19"/>
      <c r="DI9" s="13">
        <v>37205</v>
      </c>
      <c r="DJ9" s="13" t="s">
        <v>6105</v>
      </c>
      <c r="DK9" s="19"/>
      <c r="DL9" s="13">
        <v>38205</v>
      </c>
      <c r="DM9" s="13" t="s">
        <v>6203</v>
      </c>
      <c r="DN9" s="19"/>
      <c r="DO9" s="13">
        <v>39205</v>
      </c>
      <c r="DP9" s="13" t="s">
        <v>6357</v>
      </c>
      <c r="DQ9" s="19"/>
      <c r="DR9" s="13">
        <v>40107</v>
      </c>
      <c r="DS9" s="13" t="s">
        <v>6479</v>
      </c>
      <c r="DT9" s="19"/>
      <c r="DU9" s="13">
        <v>41205</v>
      </c>
      <c r="DV9" s="13" t="s">
        <v>6729</v>
      </c>
      <c r="DW9" s="19"/>
      <c r="DX9" s="13">
        <v>42205</v>
      </c>
      <c r="DY9" s="13" t="s">
        <v>6837</v>
      </c>
      <c r="DZ9" s="19"/>
      <c r="EA9" s="13">
        <v>43105</v>
      </c>
      <c r="EB9" s="13" t="s">
        <v>7009</v>
      </c>
      <c r="EC9" s="19"/>
      <c r="ED9" s="13">
        <v>44205</v>
      </c>
      <c r="EE9" s="13" t="s">
        <v>7229</v>
      </c>
      <c r="EF9" s="19"/>
      <c r="EG9" s="13">
        <v>45205</v>
      </c>
      <c r="EH9" s="13" t="s">
        <v>7351</v>
      </c>
      <c r="EI9" s="19"/>
      <c r="EJ9" s="13">
        <v>46208</v>
      </c>
      <c r="EK9" s="13" t="s">
        <v>7447</v>
      </c>
      <c r="EM9" s="13">
        <v>47209</v>
      </c>
      <c r="EN9" s="13" t="s">
        <v>7673</v>
      </c>
      <c r="EP9" s="34" t="s">
        <v>8115</v>
      </c>
      <c r="EQ9" s="13" t="s">
        <v>8116</v>
      </c>
      <c r="ES9" s="17" t="s">
        <v>196</v>
      </c>
      <c r="ET9" s="17" t="s">
        <v>8831</v>
      </c>
      <c r="EU9" s="17" t="s">
        <v>243</v>
      </c>
      <c r="EW9" s="35" t="s">
        <v>316</v>
      </c>
      <c r="EX9" s="13" t="s">
        <v>317</v>
      </c>
      <c r="EY9" s="19"/>
      <c r="EZ9" s="35" t="s">
        <v>760</v>
      </c>
      <c r="FA9" s="13" t="s">
        <v>761</v>
      </c>
      <c r="FB9" s="19"/>
      <c r="FC9" s="35" t="s">
        <v>906</v>
      </c>
      <c r="FD9" s="13" t="s">
        <v>907</v>
      </c>
      <c r="FE9" s="19"/>
      <c r="FF9" s="35" t="s">
        <v>1046</v>
      </c>
      <c r="FG9" s="13" t="s">
        <v>1047</v>
      </c>
      <c r="FH9" s="19"/>
      <c r="FI9" s="35" t="s">
        <v>1202</v>
      </c>
      <c r="FJ9" s="13" t="s">
        <v>1203</v>
      </c>
      <c r="FK9" s="19"/>
      <c r="FL9" s="35" t="s">
        <v>1356</v>
      </c>
      <c r="FM9" s="13" t="s">
        <v>1357</v>
      </c>
      <c r="FN9" s="19"/>
      <c r="FO9" s="35" t="s">
        <v>1446</v>
      </c>
      <c r="FP9" s="13" t="s">
        <v>1447</v>
      </c>
      <c r="FQ9" s="19"/>
      <c r="FR9" s="35" t="s">
        <v>1639</v>
      </c>
      <c r="FS9" s="13" t="s">
        <v>1640</v>
      </c>
      <c r="FT9" s="19"/>
      <c r="FU9" s="35" t="s">
        <v>1847</v>
      </c>
      <c r="FV9" s="13" t="s">
        <v>1848</v>
      </c>
      <c r="FW9" s="19"/>
      <c r="FX9" s="13">
        <v>10205</v>
      </c>
      <c r="FY9" s="13" t="s">
        <v>1956</v>
      </c>
      <c r="FZ9" s="19"/>
      <c r="GA9" s="13">
        <v>11207</v>
      </c>
      <c r="GB9" s="13" t="s">
        <v>2128</v>
      </c>
      <c r="GC9" s="19"/>
      <c r="GD9" s="13">
        <v>12206</v>
      </c>
      <c r="GE9" s="13" t="s">
        <v>2330</v>
      </c>
      <c r="GF9" s="19"/>
      <c r="GG9" s="13">
        <v>13105</v>
      </c>
      <c r="GH9" s="13" t="s">
        <v>2508</v>
      </c>
      <c r="GI9" s="19"/>
      <c r="GJ9" s="13">
        <v>14206</v>
      </c>
      <c r="GK9" s="13" t="s">
        <v>2696</v>
      </c>
      <c r="GL9" s="19"/>
      <c r="GM9" s="13">
        <v>15208</v>
      </c>
      <c r="GN9" s="13" t="s">
        <v>2786</v>
      </c>
      <c r="GO9" s="19"/>
      <c r="GP9" s="13">
        <v>16206</v>
      </c>
      <c r="GQ9" s="13" t="s">
        <v>3020</v>
      </c>
      <c r="GR9" s="19"/>
      <c r="GS9" s="13">
        <v>17205</v>
      </c>
      <c r="GT9" s="13" t="s">
        <v>3092</v>
      </c>
      <c r="GU9" s="19"/>
      <c r="GV9" s="13">
        <v>18206</v>
      </c>
      <c r="GW9" s="13" t="s">
        <v>3194</v>
      </c>
      <c r="GX9" s="19"/>
      <c r="GY9" s="13">
        <v>19206</v>
      </c>
      <c r="GZ9" s="13" t="s">
        <v>3276</v>
      </c>
      <c r="HA9" s="19"/>
      <c r="HB9" s="13">
        <v>20205</v>
      </c>
      <c r="HC9" s="13" t="s">
        <v>3422</v>
      </c>
      <c r="HD9" s="19"/>
      <c r="HE9" s="13">
        <v>21205</v>
      </c>
      <c r="HF9" s="13" t="s">
        <v>3680</v>
      </c>
      <c r="HG9" s="19"/>
      <c r="HH9" s="13">
        <v>22208</v>
      </c>
      <c r="HI9" s="13" t="s">
        <v>3923</v>
      </c>
      <c r="HJ9" s="19"/>
      <c r="HK9" s="13">
        <v>23205</v>
      </c>
      <c r="HL9" s="13" t="s">
        <v>4109</v>
      </c>
      <c r="HM9" s="19"/>
      <c r="HN9" s="13">
        <v>24205</v>
      </c>
      <c r="HO9" s="13" t="s">
        <v>4303</v>
      </c>
      <c r="HP9" s="19"/>
      <c r="HQ9" s="13">
        <v>25206</v>
      </c>
      <c r="HR9" s="13" t="s">
        <v>4455</v>
      </c>
      <c r="HS9" s="19"/>
      <c r="HT9" s="13">
        <v>26205</v>
      </c>
      <c r="HU9" s="13" t="s">
        <v>4591</v>
      </c>
      <c r="HV9" s="19"/>
      <c r="HW9" s="13">
        <v>27206</v>
      </c>
      <c r="HX9" s="13" t="s">
        <v>4753</v>
      </c>
      <c r="HY9" s="19"/>
      <c r="HZ9" s="13">
        <v>28205</v>
      </c>
      <c r="IA9" s="13" t="s">
        <v>4855</v>
      </c>
      <c r="IB9" s="19"/>
      <c r="IC9" s="13">
        <v>29205</v>
      </c>
      <c r="ID9" s="13" t="s">
        <v>5061</v>
      </c>
      <c r="IE9" s="19"/>
      <c r="IF9" s="13">
        <v>30205</v>
      </c>
      <c r="IG9" s="13" t="s">
        <v>5159</v>
      </c>
      <c r="IH9" s="19"/>
      <c r="II9" s="13">
        <v>31302</v>
      </c>
      <c r="IJ9" s="13" t="s">
        <v>5275</v>
      </c>
      <c r="IK9" s="19"/>
      <c r="IL9" s="13">
        <v>32205</v>
      </c>
      <c r="IM9" s="13" t="s">
        <v>5363</v>
      </c>
      <c r="IN9" s="19"/>
      <c r="IO9" s="13">
        <v>33207</v>
      </c>
      <c r="IP9" s="13" t="s">
        <v>5505</v>
      </c>
      <c r="IQ9" s="19"/>
      <c r="IR9" s="13">
        <v>34207</v>
      </c>
      <c r="IS9" s="13" t="s">
        <v>5691</v>
      </c>
      <c r="IT9" s="19"/>
      <c r="IU9" s="13">
        <v>35206</v>
      </c>
      <c r="IV9" s="13" t="s">
        <v>5872</v>
      </c>
      <c r="IW9" s="19"/>
      <c r="IX9" s="13">
        <v>36205</v>
      </c>
      <c r="IY9" s="13" t="s">
        <v>5988</v>
      </c>
      <c r="IZ9" s="19"/>
      <c r="JA9" s="13">
        <v>37205</v>
      </c>
      <c r="JB9" s="13" t="s">
        <v>6105</v>
      </c>
      <c r="JC9" s="19"/>
      <c r="JD9" s="13">
        <v>38205</v>
      </c>
      <c r="JE9" s="13" t="s">
        <v>6203</v>
      </c>
      <c r="JF9" s="19"/>
      <c r="JG9" s="13">
        <v>39205</v>
      </c>
      <c r="JH9" s="13" t="s">
        <v>6357</v>
      </c>
      <c r="JI9" s="19"/>
      <c r="JJ9" s="13">
        <v>40206</v>
      </c>
      <c r="JK9" s="13" t="s">
        <v>6507</v>
      </c>
      <c r="JL9" s="19"/>
      <c r="JM9" s="13">
        <v>41205</v>
      </c>
      <c r="JN9" s="13" t="s">
        <v>6729</v>
      </c>
      <c r="JO9" s="19"/>
      <c r="JP9" s="13">
        <v>42205</v>
      </c>
      <c r="JQ9" s="13" t="s">
        <v>6837</v>
      </c>
      <c r="JR9" s="19"/>
      <c r="JS9" s="13">
        <v>43206</v>
      </c>
      <c r="JT9" s="13" t="s">
        <v>7021</v>
      </c>
      <c r="JU9" s="19"/>
      <c r="JV9" s="13">
        <v>44205</v>
      </c>
      <c r="JW9" s="13" t="s">
        <v>7229</v>
      </c>
      <c r="JX9" s="19"/>
      <c r="JY9" s="13">
        <v>45205</v>
      </c>
      <c r="JZ9" s="13" t="s">
        <v>7351</v>
      </c>
      <c r="KA9" s="19"/>
      <c r="KB9" s="13">
        <v>46208</v>
      </c>
      <c r="KC9" s="13" t="s">
        <v>7447</v>
      </c>
      <c r="KE9" s="13">
        <v>47209</v>
      </c>
      <c r="KF9" s="13" t="s">
        <v>7673</v>
      </c>
      <c r="KH9" s="35" t="s">
        <v>296</v>
      </c>
      <c r="KI9" s="13" t="s">
        <v>297</v>
      </c>
      <c r="KK9" s="35" t="s">
        <v>1034</v>
      </c>
      <c r="KL9" s="13" t="s">
        <v>1035</v>
      </c>
      <c r="KN9" s="13">
        <v>11105</v>
      </c>
      <c r="KO9" s="13" t="s">
        <v>2104</v>
      </c>
      <c r="KQ9" s="13">
        <v>12105</v>
      </c>
      <c r="KR9" s="13" t="s">
        <v>2318</v>
      </c>
      <c r="KT9" s="13">
        <v>14105</v>
      </c>
      <c r="KU9" s="13" t="s">
        <v>2640</v>
      </c>
      <c r="KW9" s="13">
        <v>14135</v>
      </c>
      <c r="KX9" s="13" t="s">
        <v>2676</v>
      </c>
      <c r="LC9" s="13">
        <v>15105</v>
      </c>
      <c r="LD9" s="13" t="s">
        <v>2766</v>
      </c>
      <c r="LL9" s="13">
        <v>23105</v>
      </c>
      <c r="LM9" s="13" t="s">
        <v>4077</v>
      </c>
      <c r="LO9" s="13">
        <v>26105</v>
      </c>
      <c r="LP9" s="13" t="s">
        <v>4569</v>
      </c>
      <c r="LR9" s="13">
        <v>27107</v>
      </c>
      <c r="LS9" s="13" t="s">
        <v>4689</v>
      </c>
      <c r="LU9" s="13">
        <v>27145</v>
      </c>
      <c r="LV9" s="13" t="s">
        <v>4737</v>
      </c>
      <c r="LX9" s="13">
        <v>28107</v>
      </c>
      <c r="LY9" s="13" t="s">
        <v>4837</v>
      </c>
      <c r="MD9" s="13">
        <v>34105</v>
      </c>
      <c r="ME9" s="13" t="s">
        <v>5673</v>
      </c>
      <c r="MG9" s="13">
        <v>40107</v>
      </c>
      <c r="MH9" s="13" t="s">
        <v>6479</v>
      </c>
      <c r="MI9"/>
      <c r="MJ9" s="13">
        <v>40135</v>
      </c>
      <c r="MK9" s="13" t="s">
        <v>6493</v>
      </c>
      <c r="MM9" s="13">
        <v>43105</v>
      </c>
      <c r="MN9" s="13" t="s">
        <v>7009</v>
      </c>
    </row>
    <row r="10" spans="1:352">
      <c r="B10" s="17" t="s">
        <v>197</v>
      </c>
      <c r="C10" s="17" t="s">
        <v>244</v>
      </c>
      <c r="E10" s="35" t="s">
        <v>298</v>
      </c>
      <c r="F10" s="13" t="s">
        <v>299</v>
      </c>
      <c r="G10" s="19"/>
      <c r="H10" s="35" t="s">
        <v>762</v>
      </c>
      <c r="I10" s="13" t="s">
        <v>763</v>
      </c>
      <c r="J10" s="19"/>
      <c r="K10" s="35" t="s">
        <v>908</v>
      </c>
      <c r="L10" s="13" t="s">
        <v>909</v>
      </c>
      <c r="M10" s="19"/>
      <c r="N10" s="35" t="s">
        <v>1036</v>
      </c>
      <c r="O10" s="13" t="s">
        <v>1037</v>
      </c>
      <c r="P10" s="19"/>
      <c r="Q10" s="35" t="s">
        <v>1204</v>
      </c>
      <c r="R10" s="13" t="s">
        <v>1205</v>
      </c>
      <c r="S10" s="19"/>
      <c r="T10" s="35" t="s">
        <v>1358</v>
      </c>
      <c r="U10" s="13" t="s">
        <v>1359</v>
      </c>
      <c r="V10" s="19"/>
      <c r="W10" s="35" t="s">
        <v>1450</v>
      </c>
      <c r="X10" s="13" t="s">
        <v>1451</v>
      </c>
      <c r="Y10" s="19"/>
      <c r="Z10" s="35" t="s">
        <v>1643</v>
      </c>
      <c r="AA10" s="13" t="s">
        <v>1644</v>
      </c>
      <c r="AB10" s="19"/>
      <c r="AC10" s="35" t="s">
        <v>1849</v>
      </c>
      <c r="AD10" s="13" t="s">
        <v>1850</v>
      </c>
      <c r="AE10" s="19"/>
      <c r="AF10" s="13">
        <v>10206</v>
      </c>
      <c r="AG10" s="13" t="s">
        <v>1958</v>
      </c>
      <c r="AH10" s="19"/>
      <c r="AI10" s="13">
        <v>11106</v>
      </c>
      <c r="AJ10" s="13" t="s">
        <v>2106</v>
      </c>
      <c r="AK10" s="19"/>
      <c r="AL10" s="13">
        <v>12106</v>
      </c>
      <c r="AM10" s="13" t="s">
        <v>2320</v>
      </c>
      <c r="AN10" s="19"/>
      <c r="AO10" s="13">
        <v>13106</v>
      </c>
      <c r="AP10" s="13" t="s">
        <v>2510</v>
      </c>
      <c r="AQ10" s="19"/>
      <c r="AR10" s="13">
        <v>14106</v>
      </c>
      <c r="AS10" s="13" t="s">
        <v>2642</v>
      </c>
      <c r="AT10" s="19"/>
      <c r="AU10" s="13">
        <v>15106</v>
      </c>
      <c r="AV10" s="13" t="s">
        <v>2768</v>
      </c>
      <c r="AW10" s="19"/>
      <c r="AX10" s="13">
        <v>16207</v>
      </c>
      <c r="AY10" s="13" t="s">
        <v>3022</v>
      </c>
      <c r="AZ10" s="19"/>
      <c r="BA10" s="13">
        <v>17206</v>
      </c>
      <c r="BB10" s="13" t="s">
        <v>3094</v>
      </c>
      <c r="BC10" s="19"/>
      <c r="BD10" s="13">
        <v>18207</v>
      </c>
      <c r="BE10" s="13" t="s">
        <v>3196</v>
      </c>
      <c r="BF10" s="19"/>
      <c r="BG10" s="13">
        <v>19207</v>
      </c>
      <c r="BH10" s="13" t="s">
        <v>3278</v>
      </c>
      <c r="BI10" s="19"/>
      <c r="BJ10" s="13">
        <v>20206</v>
      </c>
      <c r="BK10" s="13" t="s">
        <v>3424</v>
      </c>
      <c r="BL10" s="19"/>
      <c r="BM10" s="13">
        <v>21206</v>
      </c>
      <c r="BN10" s="13" t="s">
        <v>3682</v>
      </c>
      <c r="BO10" s="19"/>
      <c r="BP10" s="13">
        <v>22140</v>
      </c>
      <c r="BQ10" s="13" t="s">
        <v>3902</v>
      </c>
      <c r="BR10" s="19"/>
      <c r="BS10" s="13">
        <v>23106</v>
      </c>
      <c r="BT10" s="13" t="s">
        <v>4079</v>
      </c>
      <c r="BU10" s="19"/>
      <c r="BV10" s="13">
        <v>24207</v>
      </c>
      <c r="BW10" s="13" t="s">
        <v>4307</v>
      </c>
      <c r="BX10" s="19"/>
      <c r="BY10" s="13">
        <v>25207</v>
      </c>
      <c r="BZ10" s="13" t="s">
        <v>4457</v>
      </c>
      <c r="CA10" s="19"/>
      <c r="CB10" s="13">
        <v>26106</v>
      </c>
      <c r="CC10" s="13" t="s">
        <v>4571</v>
      </c>
      <c r="CD10" s="19"/>
      <c r="CE10" s="13">
        <v>27108</v>
      </c>
      <c r="CF10" s="13" t="s">
        <v>4691</v>
      </c>
      <c r="CG10" s="19"/>
      <c r="CH10" s="13">
        <v>28108</v>
      </c>
      <c r="CI10" s="13" t="s">
        <v>4839</v>
      </c>
      <c r="CJ10" s="19"/>
      <c r="CK10" s="13">
        <v>29206</v>
      </c>
      <c r="CL10" s="13" t="s">
        <v>5063</v>
      </c>
      <c r="CM10" s="19"/>
      <c r="CN10" s="13">
        <v>30206</v>
      </c>
      <c r="CO10" s="13" t="s">
        <v>5161</v>
      </c>
      <c r="CP10" s="19"/>
      <c r="CQ10" s="13">
        <v>31325</v>
      </c>
      <c r="CR10" s="13" t="s">
        <v>5287</v>
      </c>
      <c r="CS10" s="19"/>
      <c r="CT10" s="13">
        <v>32206</v>
      </c>
      <c r="CU10" s="13" t="s">
        <v>5365</v>
      </c>
      <c r="CV10" s="19"/>
      <c r="CW10" s="13">
        <v>33203</v>
      </c>
      <c r="CX10" s="13" t="s">
        <v>5499</v>
      </c>
      <c r="CY10" s="19"/>
      <c r="CZ10" s="13">
        <v>34106</v>
      </c>
      <c r="DA10" s="13" t="s">
        <v>5675</v>
      </c>
      <c r="DB10" s="19"/>
      <c r="DC10" s="13">
        <v>35207</v>
      </c>
      <c r="DD10" s="13" t="s">
        <v>5874</v>
      </c>
      <c r="DE10" s="19"/>
      <c r="DF10" s="13">
        <v>36206</v>
      </c>
      <c r="DG10" s="13" t="s">
        <v>5990</v>
      </c>
      <c r="DH10" s="19"/>
      <c r="DI10" s="13">
        <v>37206</v>
      </c>
      <c r="DJ10" s="13" t="s">
        <v>6107</v>
      </c>
      <c r="DK10" s="19"/>
      <c r="DL10" s="13">
        <v>38206</v>
      </c>
      <c r="DM10" s="13" t="s">
        <v>6205</v>
      </c>
      <c r="DN10" s="19"/>
      <c r="DO10" s="13">
        <v>39206</v>
      </c>
      <c r="DP10" s="13" t="s">
        <v>6359</v>
      </c>
      <c r="DQ10" s="19"/>
      <c r="DR10" s="13">
        <v>40108</v>
      </c>
      <c r="DS10" s="13" t="s">
        <v>6481</v>
      </c>
      <c r="DT10" s="19"/>
      <c r="DU10" s="13">
        <v>41206</v>
      </c>
      <c r="DV10" s="13" t="s">
        <v>6731</v>
      </c>
      <c r="DW10" s="19"/>
      <c r="DX10" s="13">
        <v>42207</v>
      </c>
      <c r="DY10" s="13" t="s">
        <v>6841</v>
      </c>
      <c r="DZ10" s="19"/>
      <c r="EA10" s="13">
        <v>43202</v>
      </c>
      <c r="EB10" s="13" t="s">
        <v>7013</v>
      </c>
      <c r="EC10" s="19"/>
      <c r="ED10" s="13">
        <v>44206</v>
      </c>
      <c r="EE10" s="13" t="s">
        <v>7231</v>
      </c>
      <c r="EF10" s="19"/>
      <c r="EG10" s="13">
        <v>45206</v>
      </c>
      <c r="EH10" s="13" t="s">
        <v>7353</v>
      </c>
      <c r="EI10" s="19"/>
      <c r="EJ10" s="13">
        <v>46210</v>
      </c>
      <c r="EK10" s="13" t="s">
        <v>7451</v>
      </c>
      <c r="EM10" s="13">
        <v>47210</v>
      </c>
      <c r="EN10" s="13" t="s">
        <v>7675</v>
      </c>
      <c r="EP10" s="5">
        <v>840</v>
      </c>
      <c r="EQ10" s="13" t="s">
        <v>8117</v>
      </c>
      <c r="ES10" s="17" t="s">
        <v>197</v>
      </c>
      <c r="ET10" s="17" t="s">
        <v>8832</v>
      </c>
      <c r="EU10" s="17" t="s">
        <v>244</v>
      </c>
      <c r="EW10" s="35" t="s">
        <v>318</v>
      </c>
      <c r="EX10" s="13" t="s">
        <v>319</v>
      </c>
      <c r="EY10" s="19"/>
      <c r="EZ10" s="35" t="s">
        <v>762</v>
      </c>
      <c r="FA10" s="13" t="s">
        <v>763</v>
      </c>
      <c r="FB10" s="19"/>
      <c r="FC10" s="35" t="s">
        <v>908</v>
      </c>
      <c r="FD10" s="13" t="s">
        <v>909</v>
      </c>
      <c r="FE10" s="19"/>
      <c r="FF10" s="35" t="s">
        <v>1048</v>
      </c>
      <c r="FG10" s="13" t="s">
        <v>1049</v>
      </c>
      <c r="FH10" s="19"/>
      <c r="FI10" s="35" t="s">
        <v>1204</v>
      </c>
      <c r="FJ10" s="13" t="s">
        <v>1205</v>
      </c>
      <c r="FK10" s="19"/>
      <c r="FL10" s="35" t="s">
        <v>1358</v>
      </c>
      <c r="FM10" s="13" t="s">
        <v>1359</v>
      </c>
      <c r="FN10" s="19"/>
      <c r="FO10" s="35" t="s">
        <v>1450</v>
      </c>
      <c r="FP10" s="13" t="s">
        <v>1451</v>
      </c>
      <c r="FQ10" s="19"/>
      <c r="FR10" s="35" t="s">
        <v>1643</v>
      </c>
      <c r="FS10" s="13" t="s">
        <v>1644</v>
      </c>
      <c r="FT10" s="19"/>
      <c r="FU10" s="35" t="s">
        <v>1849</v>
      </c>
      <c r="FV10" s="13" t="s">
        <v>1850</v>
      </c>
      <c r="FW10" s="19"/>
      <c r="FX10" s="13">
        <v>10206</v>
      </c>
      <c r="FY10" s="13" t="s">
        <v>1958</v>
      </c>
      <c r="FZ10" s="19"/>
      <c r="GA10" s="13">
        <v>11208</v>
      </c>
      <c r="GB10" s="13" t="s">
        <v>2130</v>
      </c>
      <c r="GC10" s="19"/>
      <c r="GD10" s="13">
        <v>12207</v>
      </c>
      <c r="GE10" s="13" t="s">
        <v>2332</v>
      </c>
      <c r="GF10" s="19"/>
      <c r="GG10" s="13">
        <v>13106</v>
      </c>
      <c r="GH10" s="13" t="s">
        <v>2510</v>
      </c>
      <c r="GI10" s="19"/>
      <c r="GJ10" s="13">
        <v>14207</v>
      </c>
      <c r="GK10" s="13" t="s">
        <v>8705</v>
      </c>
      <c r="GL10" s="19"/>
      <c r="GM10" s="13">
        <v>15209</v>
      </c>
      <c r="GN10" s="13" t="s">
        <v>2788</v>
      </c>
      <c r="GO10" s="19"/>
      <c r="GP10" s="13">
        <v>16207</v>
      </c>
      <c r="GQ10" s="13" t="s">
        <v>3022</v>
      </c>
      <c r="GR10" s="19"/>
      <c r="GS10" s="13">
        <v>17206</v>
      </c>
      <c r="GT10" s="13" t="s">
        <v>3094</v>
      </c>
      <c r="GU10" s="19"/>
      <c r="GV10" s="13">
        <v>18207</v>
      </c>
      <c r="GW10" s="13" t="s">
        <v>3196</v>
      </c>
      <c r="GX10" s="19"/>
      <c r="GY10" s="13">
        <v>19207</v>
      </c>
      <c r="GZ10" s="13" t="s">
        <v>3278</v>
      </c>
      <c r="HA10" s="19"/>
      <c r="HB10" s="13">
        <v>20206</v>
      </c>
      <c r="HC10" s="13" t="s">
        <v>3424</v>
      </c>
      <c r="HD10" s="19"/>
      <c r="HE10" s="13">
        <v>21206</v>
      </c>
      <c r="HF10" s="13" t="s">
        <v>3682</v>
      </c>
      <c r="HG10" s="19"/>
      <c r="HH10" s="13">
        <v>22209</v>
      </c>
      <c r="HI10" s="13" t="s">
        <v>3925</v>
      </c>
      <c r="HJ10" s="19"/>
      <c r="HK10" s="13">
        <v>23206</v>
      </c>
      <c r="HL10" s="13" t="s">
        <v>4111</v>
      </c>
      <c r="HM10" s="19"/>
      <c r="HN10" s="13">
        <v>24207</v>
      </c>
      <c r="HO10" s="13" t="s">
        <v>4307</v>
      </c>
      <c r="HP10" s="19"/>
      <c r="HQ10" s="13">
        <v>25207</v>
      </c>
      <c r="HR10" s="13" t="s">
        <v>4457</v>
      </c>
      <c r="HS10" s="19"/>
      <c r="HT10" s="13">
        <v>26206</v>
      </c>
      <c r="HU10" s="13" t="s">
        <v>4593</v>
      </c>
      <c r="HV10" s="19"/>
      <c r="HW10" s="13">
        <v>27207</v>
      </c>
      <c r="HX10" s="13" t="s">
        <v>4755</v>
      </c>
      <c r="HY10" s="19"/>
      <c r="HZ10" s="13">
        <v>28206</v>
      </c>
      <c r="IA10" s="13" t="s">
        <v>4857</v>
      </c>
      <c r="IB10" s="19"/>
      <c r="IC10" s="13">
        <v>29206</v>
      </c>
      <c r="ID10" s="13" t="s">
        <v>5063</v>
      </c>
      <c r="IE10" s="19"/>
      <c r="IF10" s="13">
        <v>30206</v>
      </c>
      <c r="IG10" s="13" t="s">
        <v>5161</v>
      </c>
      <c r="IH10" s="19"/>
      <c r="II10" s="13">
        <v>31325</v>
      </c>
      <c r="IJ10" s="13" t="s">
        <v>5287</v>
      </c>
      <c r="IK10" s="19"/>
      <c r="IL10" s="13">
        <v>32206</v>
      </c>
      <c r="IM10" s="13" t="s">
        <v>5365</v>
      </c>
      <c r="IN10" s="19"/>
      <c r="IO10" s="13">
        <v>33208</v>
      </c>
      <c r="IP10" s="13" t="s">
        <v>5507</v>
      </c>
      <c r="IQ10" s="19"/>
      <c r="IR10" s="13">
        <v>34208</v>
      </c>
      <c r="IS10" s="13" t="s">
        <v>2556</v>
      </c>
      <c r="IT10" s="19"/>
      <c r="IU10" s="13">
        <v>35207</v>
      </c>
      <c r="IV10" s="13" t="s">
        <v>5874</v>
      </c>
      <c r="IW10" s="19"/>
      <c r="IX10" s="13">
        <v>36206</v>
      </c>
      <c r="IY10" s="13" t="s">
        <v>5990</v>
      </c>
      <c r="IZ10" s="19"/>
      <c r="JA10" s="13">
        <v>37206</v>
      </c>
      <c r="JB10" s="13" t="s">
        <v>6107</v>
      </c>
      <c r="JC10" s="19"/>
      <c r="JD10" s="13">
        <v>38206</v>
      </c>
      <c r="JE10" s="13" t="s">
        <v>6205</v>
      </c>
      <c r="JF10" s="19"/>
      <c r="JG10" s="13">
        <v>39206</v>
      </c>
      <c r="JH10" s="13" t="s">
        <v>6359</v>
      </c>
      <c r="JI10" s="19"/>
      <c r="JJ10" s="13">
        <v>40207</v>
      </c>
      <c r="JK10" s="13" t="s">
        <v>6509</v>
      </c>
      <c r="JL10" s="19"/>
      <c r="JM10" s="13">
        <v>41206</v>
      </c>
      <c r="JN10" s="13" t="s">
        <v>6731</v>
      </c>
      <c r="JO10" s="19"/>
      <c r="JP10" s="13">
        <v>42207</v>
      </c>
      <c r="JQ10" s="13" t="s">
        <v>6841</v>
      </c>
      <c r="JR10" s="19"/>
      <c r="JS10" s="13">
        <v>43208</v>
      </c>
      <c r="JT10" s="13" t="s">
        <v>7025</v>
      </c>
      <c r="JU10" s="19"/>
      <c r="JV10" s="13">
        <v>44206</v>
      </c>
      <c r="JW10" s="13" t="s">
        <v>7231</v>
      </c>
      <c r="JX10" s="19"/>
      <c r="JY10" s="13">
        <v>45206</v>
      </c>
      <c r="JZ10" s="13" t="s">
        <v>7353</v>
      </c>
      <c r="KA10" s="19"/>
      <c r="KB10" s="13">
        <v>46210</v>
      </c>
      <c r="KC10" s="13" t="s">
        <v>7451</v>
      </c>
      <c r="KE10" s="13">
        <v>47210</v>
      </c>
      <c r="KF10" s="13" t="s">
        <v>7675</v>
      </c>
      <c r="KH10" s="35" t="s">
        <v>298</v>
      </c>
      <c r="KI10" s="13" t="s">
        <v>299</v>
      </c>
      <c r="KN10" s="13">
        <v>11106</v>
      </c>
      <c r="KO10" s="13" t="s">
        <v>2106</v>
      </c>
      <c r="KQ10" s="13">
        <v>12106</v>
      </c>
      <c r="KR10" s="13" t="s">
        <v>2320</v>
      </c>
      <c r="KT10" s="13">
        <v>14106</v>
      </c>
      <c r="KU10" s="13" t="s">
        <v>2642</v>
      </c>
      <c r="KW10" s="13">
        <v>14136</v>
      </c>
      <c r="KX10" s="13" t="s">
        <v>2678</v>
      </c>
      <c r="LC10" s="13">
        <v>15106</v>
      </c>
      <c r="LD10" s="13" t="s">
        <v>2768</v>
      </c>
      <c r="LL10" s="13">
        <v>23106</v>
      </c>
      <c r="LM10" s="13" t="s">
        <v>4079</v>
      </c>
      <c r="LO10" s="13">
        <v>26106</v>
      </c>
      <c r="LP10" s="13" t="s">
        <v>4571</v>
      </c>
      <c r="LR10" s="13">
        <v>27108</v>
      </c>
      <c r="LS10" s="13" t="s">
        <v>4691</v>
      </c>
      <c r="LU10" s="13">
        <v>27146</v>
      </c>
      <c r="LV10" s="13" t="s">
        <v>4739</v>
      </c>
      <c r="LX10" s="13">
        <v>28108</v>
      </c>
      <c r="LY10" s="13" t="s">
        <v>4839</v>
      </c>
      <c r="MD10" s="13">
        <v>34106</v>
      </c>
      <c r="ME10" s="13" t="s">
        <v>5675</v>
      </c>
      <c r="MG10" s="13">
        <v>40108</v>
      </c>
      <c r="MH10" s="13" t="s">
        <v>6481</v>
      </c>
      <c r="MI10"/>
      <c r="MJ10" s="13">
        <v>40136</v>
      </c>
      <c r="MK10" s="13" t="s">
        <v>6495</v>
      </c>
    </row>
    <row r="11" spans="1:352">
      <c r="B11" s="17" t="s">
        <v>198</v>
      </c>
      <c r="C11" s="17" t="s">
        <v>245</v>
      </c>
      <c r="E11" s="35" t="s">
        <v>300</v>
      </c>
      <c r="F11" s="13" t="s">
        <v>301</v>
      </c>
      <c r="G11" s="19"/>
      <c r="H11" s="35" t="s">
        <v>764</v>
      </c>
      <c r="I11" s="13" t="s">
        <v>765</v>
      </c>
      <c r="J11" s="19"/>
      <c r="K11" s="35" t="s">
        <v>910</v>
      </c>
      <c r="L11" s="13" t="s">
        <v>911</v>
      </c>
      <c r="M11" s="19"/>
      <c r="N11" s="35" t="s">
        <v>1038</v>
      </c>
      <c r="O11" s="13" t="s">
        <v>8695</v>
      </c>
      <c r="P11" s="19"/>
      <c r="Q11" s="35" t="s">
        <v>1208</v>
      </c>
      <c r="R11" s="13" t="s">
        <v>1209</v>
      </c>
      <c r="S11" s="19"/>
      <c r="T11" s="35" t="s">
        <v>1360</v>
      </c>
      <c r="U11" s="13" t="s">
        <v>1361</v>
      </c>
      <c r="V11" s="19"/>
      <c r="W11" s="35" t="s">
        <v>1452</v>
      </c>
      <c r="X11" s="13" t="s">
        <v>1453</v>
      </c>
      <c r="Y11" s="19"/>
      <c r="Z11" s="35" t="s">
        <v>1645</v>
      </c>
      <c r="AA11" s="13" t="s">
        <v>8699</v>
      </c>
      <c r="AB11" s="19"/>
      <c r="AC11" s="35" t="s">
        <v>1853</v>
      </c>
      <c r="AD11" s="13" t="s">
        <v>1854</v>
      </c>
      <c r="AE11" s="19"/>
      <c r="AF11" s="13">
        <v>10207</v>
      </c>
      <c r="AG11" s="13" t="s">
        <v>1960</v>
      </c>
      <c r="AH11" s="19"/>
      <c r="AI11" s="13">
        <v>11107</v>
      </c>
      <c r="AJ11" s="13" t="s">
        <v>2108</v>
      </c>
      <c r="AK11" s="19"/>
      <c r="AL11" s="13">
        <v>12202</v>
      </c>
      <c r="AM11" s="13" t="s">
        <v>2322</v>
      </c>
      <c r="AN11" s="19"/>
      <c r="AO11" s="13">
        <v>13107</v>
      </c>
      <c r="AP11" s="13" t="s">
        <v>2512</v>
      </c>
      <c r="AQ11" s="19"/>
      <c r="AR11" s="13">
        <v>14107</v>
      </c>
      <c r="AS11" s="13" t="s">
        <v>2644</v>
      </c>
      <c r="AT11" s="19"/>
      <c r="AU11" s="13">
        <v>15107</v>
      </c>
      <c r="AV11" s="13" t="s">
        <v>2770</v>
      </c>
      <c r="AW11" s="19"/>
      <c r="AX11" s="13">
        <v>16208</v>
      </c>
      <c r="AY11" s="13" t="s">
        <v>8707</v>
      </c>
      <c r="AZ11" s="19"/>
      <c r="BA11" s="13">
        <v>17207</v>
      </c>
      <c r="BB11" s="13" t="s">
        <v>3096</v>
      </c>
      <c r="BC11" s="19"/>
      <c r="BD11" s="13">
        <v>18208</v>
      </c>
      <c r="BE11" s="13" t="s">
        <v>3198</v>
      </c>
      <c r="BF11" s="19"/>
      <c r="BG11" s="13">
        <v>19208</v>
      </c>
      <c r="BH11" s="13" t="s">
        <v>3280</v>
      </c>
      <c r="BI11" s="19"/>
      <c r="BJ11" s="13">
        <v>20207</v>
      </c>
      <c r="BK11" s="13" t="s">
        <v>3426</v>
      </c>
      <c r="BL11" s="19"/>
      <c r="BM11" s="13">
        <v>21207</v>
      </c>
      <c r="BN11" s="13" t="s">
        <v>3684</v>
      </c>
      <c r="BO11" s="19"/>
      <c r="BP11" s="13">
        <v>22203</v>
      </c>
      <c r="BQ11" s="13" t="s">
        <v>3913</v>
      </c>
      <c r="BR11" s="19"/>
      <c r="BS11" s="13">
        <v>23107</v>
      </c>
      <c r="BT11" s="13" t="s">
        <v>4081</v>
      </c>
      <c r="BU11" s="19"/>
      <c r="BV11" s="13">
        <v>24208</v>
      </c>
      <c r="BW11" s="13" t="s">
        <v>4309</v>
      </c>
      <c r="BX11" s="19"/>
      <c r="BY11" s="13">
        <v>25208</v>
      </c>
      <c r="BZ11" s="13" t="s">
        <v>4459</v>
      </c>
      <c r="CA11" s="19"/>
      <c r="CB11" s="13">
        <v>26107</v>
      </c>
      <c r="CC11" s="13" t="s">
        <v>4573</v>
      </c>
      <c r="CD11" s="19"/>
      <c r="CE11" s="13">
        <v>27109</v>
      </c>
      <c r="CF11" s="13" t="s">
        <v>4693</v>
      </c>
      <c r="CG11" s="19"/>
      <c r="CH11" s="13">
        <v>28109</v>
      </c>
      <c r="CI11" s="13" t="s">
        <v>4841</v>
      </c>
      <c r="CJ11" s="19"/>
      <c r="CK11" s="13">
        <v>29207</v>
      </c>
      <c r="CL11" s="13" t="s">
        <v>5065</v>
      </c>
      <c r="CM11" s="19"/>
      <c r="CN11" s="13">
        <v>30207</v>
      </c>
      <c r="CO11" s="13" t="s">
        <v>5163</v>
      </c>
      <c r="CP11" s="19"/>
      <c r="CQ11" s="13">
        <v>31328</v>
      </c>
      <c r="CR11" s="13" t="s">
        <v>5293</v>
      </c>
      <c r="CS11" s="19"/>
      <c r="CT11" s="13">
        <v>32207</v>
      </c>
      <c r="CU11" s="13" t="s">
        <v>5367</v>
      </c>
      <c r="CV11" s="19"/>
      <c r="CW11" s="13">
        <v>33204</v>
      </c>
      <c r="CX11" s="13" t="s">
        <v>5501</v>
      </c>
      <c r="CY11" s="19"/>
      <c r="CZ11" s="13">
        <v>34107</v>
      </c>
      <c r="DA11" s="13" t="s">
        <v>5677</v>
      </c>
      <c r="DB11" s="19"/>
      <c r="DC11" s="13">
        <v>35208</v>
      </c>
      <c r="DD11" s="13" t="s">
        <v>5876</v>
      </c>
      <c r="DE11" s="19"/>
      <c r="DF11" s="13">
        <v>36207</v>
      </c>
      <c r="DG11" s="13" t="s">
        <v>5992</v>
      </c>
      <c r="DH11" s="19"/>
      <c r="DI11" s="13">
        <v>37207</v>
      </c>
      <c r="DJ11" s="13" t="s">
        <v>6109</v>
      </c>
      <c r="DK11" s="19"/>
      <c r="DL11" s="13">
        <v>38207</v>
      </c>
      <c r="DM11" s="13" t="s">
        <v>6207</v>
      </c>
      <c r="DN11" s="19"/>
      <c r="DO11" s="13">
        <v>39208</v>
      </c>
      <c r="DP11" s="13" t="s">
        <v>6363</v>
      </c>
      <c r="DQ11" s="19"/>
      <c r="DR11" s="13">
        <v>40109</v>
      </c>
      <c r="DS11" s="13" t="s">
        <v>6483</v>
      </c>
      <c r="DT11" s="19"/>
      <c r="DU11" s="13">
        <v>41207</v>
      </c>
      <c r="DV11" s="13" t="s">
        <v>6733</v>
      </c>
      <c r="DW11" s="19"/>
      <c r="DX11" s="13">
        <v>42208</v>
      </c>
      <c r="DY11" s="13" t="s">
        <v>6843</v>
      </c>
      <c r="DZ11" s="19"/>
      <c r="EA11" s="13">
        <v>43203</v>
      </c>
      <c r="EB11" s="13" t="s">
        <v>7015</v>
      </c>
      <c r="EC11" s="19"/>
      <c r="ED11" s="13">
        <v>44207</v>
      </c>
      <c r="EE11" s="13" t="s">
        <v>7233</v>
      </c>
      <c r="EF11" s="19"/>
      <c r="EG11" s="13">
        <v>45207</v>
      </c>
      <c r="EH11" s="13" t="s">
        <v>7355</v>
      </c>
      <c r="EI11" s="19"/>
      <c r="EJ11" s="13">
        <v>46213</v>
      </c>
      <c r="EK11" s="13" t="s">
        <v>7457</v>
      </c>
      <c r="EM11" s="13">
        <v>47211</v>
      </c>
      <c r="EN11" s="13" t="s">
        <v>7677</v>
      </c>
      <c r="EP11" s="5">
        <v>850</v>
      </c>
      <c r="EQ11" s="13" t="s">
        <v>8118</v>
      </c>
      <c r="ES11" s="17" t="s">
        <v>198</v>
      </c>
      <c r="ET11" s="17" t="s">
        <v>8833</v>
      </c>
      <c r="EU11" s="17" t="s">
        <v>245</v>
      </c>
      <c r="EW11" s="35" t="s">
        <v>320</v>
      </c>
      <c r="EX11" s="13" t="s">
        <v>321</v>
      </c>
      <c r="EY11" s="19"/>
      <c r="EZ11" s="35" t="s">
        <v>764</v>
      </c>
      <c r="FA11" s="13" t="s">
        <v>765</v>
      </c>
      <c r="FB11" s="19"/>
      <c r="FC11" s="35" t="s">
        <v>910</v>
      </c>
      <c r="FD11" s="13" t="s">
        <v>911</v>
      </c>
      <c r="FE11" s="19"/>
      <c r="FF11" s="35" t="s">
        <v>1050</v>
      </c>
      <c r="FG11" s="13" t="s">
        <v>1051</v>
      </c>
      <c r="FH11" s="19"/>
      <c r="FI11" s="35" t="s">
        <v>1208</v>
      </c>
      <c r="FJ11" s="13" t="s">
        <v>1209</v>
      </c>
      <c r="FK11" s="19"/>
      <c r="FL11" s="35" t="s">
        <v>1360</v>
      </c>
      <c r="FM11" s="13" t="s">
        <v>1361</v>
      </c>
      <c r="FN11" s="19"/>
      <c r="FO11" s="35" t="s">
        <v>1452</v>
      </c>
      <c r="FP11" s="13" t="s">
        <v>1453</v>
      </c>
      <c r="FQ11" s="19"/>
      <c r="FR11" s="35" t="s">
        <v>1645</v>
      </c>
      <c r="FS11" s="13" t="s">
        <v>8699</v>
      </c>
      <c r="FT11" s="19"/>
      <c r="FU11" s="35" t="s">
        <v>1853</v>
      </c>
      <c r="FV11" s="13" t="s">
        <v>1854</v>
      </c>
      <c r="FW11" s="19"/>
      <c r="FX11" s="13">
        <v>10207</v>
      </c>
      <c r="FY11" s="13" t="s">
        <v>1960</v>
      </c>
      <c r="FZ11" s="19"/>
      <c r="GA11" s="13">
        <v>11209</v>
      </c>
      <c r="GB11" s="13" t="s">
        <v>2132</v>
      </c>
      <c r="GC11" s="19"/>
      <c r="GD11" s="13">
        <v>12208</v>
      </c>
      <c r="GE11" s="13" t="s">
        <v>2334</v>
      </c>
      <c r="GF11" s="19"/>
      <c r="GG11" s="13">
        <v>13107</v>
      </c>
      <c r="GH11" s="13" t="s">
        <v>2512</v>
      </c>
      <c r="GI11" s="19"/>
      <c r="GJ11" s="13">
        <v>14208</v>
      </c>
      <c r="GK11" s="13" t="s">
        <v>2700</v>
      </c>
      <c r="GL11" s="19"/>
      <c r="GM11" s="13">
        <v>15210</v>
      </c>
      <c r="GN11" s="13" t="s">
        <v>2790</v>
      </c>
      <c r="GO11" s="19"/>
      <c r="GP11" s="13">
        <v>16208</v>
      </c>
      <c r="GQ11" s="13" t="s">
        <v>8707</v>
      </c>
      <c r="GR11" s="19"/>
      <c r="GS11" s="13">
        <v>17207</v>
      </c>
      <c r="GT11" s="13" t="s">
        <v>3096</v>
      </c>
      <c r="GU11" s="19"/>
      <c r="GV11" s="13">
        <v>18208</v>
      </c>
      <c r="GW11" s="13" t="s">
        <v>3198</v>
      </c>
      <c r="GX11" s="19"/>
      <c r="GY11" s="13">
        <v>19208</v>
      </c>
      <c r="GZ11" s="13" t="s">
        <v>3280</v>
      </c>
      <c r="HA11" s="19"/>
      <c r="HB11" s="13">
        <v>20207</v>
      </c>
      <c r="HC11" s="13" t="s">
        <v>3426</v>
      </c>
      <c r="HD11" s="19"/>
      <c r="HE11" s="13">
        <v>21207</v>
      </c>
      <c r="HF11" s="13" t="s">
        <v>3684</v>
      </c>
      <c r="HG11" s="19"/>
      <c r="HH11" s="13">
        <v>22210</v>
      </c>
      <c r="HI11" s="13" t="s">
        <v>3927</v>
      </c>
      <c r="HJ11" s="19"/>
      <c r="HK11" s="13">
        <v>23207</v>
      </c>
      <c r="HL11" s="13" t="s">
        <v>4113</v>
      </c>
      <c r="HM11" s="19"/>
      <c r="HN11" s="13">
        <v>24208</v>
      </c>
      <c r="HO11" s="13" t="s">
        <v>4309</v>
      </c>
      <c r="HP11" s="19"/>
      <c r="HQ11" s="13">
        <v>25208</v>
      </c>
      <c r="HR11" s="13" t="s">
        <v>4459</v>
      </c>
      <c r="HS11" s="19"/>
      <c r="HT11" s="13">
        <v>26207</v>
      </c>
      <c r="HU11" s="13" t="s">
        <v>4595</v>
      </c>
      <c r="HV11" s="19"/>
      <c r="HW11" s="13">
        <v>27208</v>
      </c>
      <c r="HX11" s="13" t="s">
        <v>4757</v>
      </c>
      <c r="HY11" s="19"/>
      <c r="HZ11" s="13">
        <v>28207</v>
      </c>
      <c r="IA11" s="13" t="s">
        <v>4859</v>
      </c>
      <c r="IB11" s="19"/>
      <c r="IC11" s="13">
        <v>29207</v>
      </c>
      <c r="ID11" s="13" t="s">
        <v>5065</v>
      </c>
      <c r="IE11" s="19"/>
      <c r="IF11" s="13">
        <v>30207</v>
      </c>
      <c r="IG11" s="13" t="s">
        <v>5163</v>
      </c>
      <c r="IH11" s="19"/>
      <c r="II11" s="13">
        <v>31328</v>
      </c>
      <c r="IJ11" s="13" t="s">
        <v>5293</v>
      </c>
      <c r="IK11" s="19"/>
      <c r="IL11" s="13">
        <v>32207</v>
      </c>
      <c r="IM11" s="13" t="s">
        <v>5367</v>
      </c>
      <c r="IN11" s="19"/>
      <c r="IO11" s="13">
        <v>33209</v>
      </c>
      <c r="IP11" s="13" t="s">
        <v>5509</v>
      </c>
      <c r="IQ11" s="19"/>
      <c r="IR11" s="13">
        <v>34209</v>
      </c>
      <c r="IS11" s="13" t="s">
        <v>5694</v>
      </c>
      <c r="IT11" s="19"/>
      <c r="IU11" s="13">
        <v>35208</v>
      </c>
      <c r="IV11" s="13" t="s">
        <v>5876</v>
      </c>
      <c r="IW11" s="19"/>
      <c r="IX11" s="13">
        <v>36207</v>
      </c>
      <c r="IY11" s="13" t="s">
        <v>5992</v>
      </c>
      <c r="IZ11" s="19"/>
      <c r="JA11" s="13">
        <v>37207</v>
      </c>
      <c r="JB11" s="13" t="s">
        <v>6109</v>
      </c>
      <c r="JC11" s="19"/>
      <c r="JD11" s="13">
        <v>38207</v>
      </c>
      <c r="JE11" s="13" t="s">
        <v>6207</v>
      </c>
      <c r="JF11" s="19"/>
      <c r="JG11" s="13">
        <v>39208</v>
      </c>
      <c r="JH11" s="13" t="s">
        <v>6363</v>
      </c>
      <c r="JI11" s="19"/>
      <c r="JJ11" s="13">
        <v>40210</v>
      </c>
      <c r="JK11" s="13" t="s">
        <v>6515</v>
      </c>
      <c r="JL11" s="19"/>
      <c r="JM11" s="13">
        <v>41207</v>
      </c>
      <c r="JN11" s="13" t="s">
        <v>6733</v>
      </c>
      <c r="JO11" s="19"/>
      <c r="JP11" s="13">
        <v>42208</v>
      </c>
      <c r="JQ11" s="13" t="s">
        <v>6843</v>
      </c>
      <c r="JR11" s="19"/>
      <c r="JS11" s="13">
        <v>43210</v>
      </c>
      <c r="JT11" s="13" t="s">
        <v>7029</v>
      </c>
      <c r="JU11" s="19"/>
      <c r="JV11" s="13">
        <v>44207</v>
      </c>
      <c r="JW11" s="13" t="s">
        <v>7233</v>
      </c>
      <c r="JX11" s="19"/>
      <c r="JY11" s="13">
        <v>45207</v>
      </c>
      <c r="JZ11" s="13" t="s">
        <v>7355</v>
      </c>
      <c r="KA11" s="19"/>
      <c r="KB11" s="13">
        <v>46213</v>
      </c>
      <c r="KC11" s="13" t="s">
        <v>7457</v>
      </c>
      <c r="KE11" s="13">
        <v>47211</v>
      </c>
      <c r="KF11" s="13" t="s">
        <v>7677</v>
      </c>
      <c r="KH11" s="35" t="s">
        <v>300</v>
      </c>
      <c r="KI11" s="13" t="s">
        <v>301</v>
      </c>
      <c r="KN11" s="13">
        <v>11107</v>
      </c>
      <c r="KO11" s="13" t="s">
        <v>2108</v>
      </c>
      <c r="KT11" s="13">
        <v>14107</v>
      </c>
      <c r="KU11" s="13" t="s">
        <v>2644</v>
      </c>
      <c r="KW11" s="13">
        <v>14137</v>
      </c>
      <c r="KX11" s="13" t="s">
        <v>2680</v>
      </c>
      <c r="LC11" s="13">
        <v>15107</v>
      </c>
      <c r="LD11" s="13" t="s">
        <v>2770</v>
      </c>
      <c r="LL11" s="13">
        <v>23107</v>
      </c>
      <c r="LM11" s="13" t="s">
        <v>4081</v>
      </c>
      <c r="LO11" s="13">
        <v>26107</v>
      </c>
      <c r="LP11" s="13" t="s">
        <v>4573</v>
      </c>
      <c r="LR11" s="13">
        <v>27109</v>
      </c>
      <c r="LS11" s="13" t="s">
        <v>4693</v>
      </c>
      <c r="LU11" s="13">
        <v>27147</v>
      </c>
      <c r="LV11" s="13" t="s">
        <v>4741</v>
      </c>
      <c r="LX11" s="13">
        <v>28109</v>
      </c>
      <c r="LY11" s="13" t="s">
        <v>4841</v>
      </c>
      <c r="MD11" s="13">
        <v>34107</v>
      </c>
      <c r="ME11" s="13" t="s">
        <v>5677</v>
      </c>
      <c r="MG11" s="13">
        <v>40109</v>
      </c>
      <c r="MH11" s="13" t="s">
        <v>6483</v>
      </c>
      <c r="MI11"/>
      <c r="MJ11" s="13">
        <v>40137</v>
      </c>
      <c r="MK11" s="13" t="s">
        <v>6497</v>
      </c>
    </row>
    <row r="12" spans="1:352">
      <c r="B12" s="17" t="s">
        <v>199</v>
      </c>
      <c r="C12" s="17" t="s">
        <v>246</v>
      </c>
      <c r="E12" s="35" t="s">
        <v>302</v>
      </c>
      <c r="F12" s="13" t="s">
        <v>303</v>
      </c>
      <c r="G12" s="19"/>
      <c r="H12" s="35" t="s">
        <v>766</v>
      </c>
      <c r="I12" s="13" t="s">
        <v>767</v>
      </c>
      <c r="J12" s="19"/>
      <c r="K12" s="35" t="s">
        <v>912</v>
      </c>
      <c r="L12" s="13" t="s">
        <v>913</v>
      </c>
      <c r="M12" s="19"/>
      <c r="N12" s="35" t="s">
        <v>1042</v>
      </c>
      <c r="O12" s="13" t="s">
        <v>1043</v>
      </c>
      <c r="P12" s="19"/>
      <c r="Q12" s="35" t="s">
        <v>1210</v>
      </c>
      <c r="R12" s="13" t="s">
        <v>1211</v>
      </c>
      <c r="S12" s="19"/>
      <c r="T12" s="35" t="s">
        <v>1362</v>
      </c>
      <c r="U12" s="13" t="s">
        <v>1363</v>
      </c>
      <c r="V12" s="19"/>
      <c r="W12" s="35" t="s">
        <v>1454</v>
      </c>
      <c r="X12" s="13" t="s">
        <v>1455</v>
      </c>
      <c r="Y12" s="19"/>
      <c r="Z12" s="35" t="s">
        <v>1649</v>
      </c>
      <c r="AA12" s="13" t="s">
        <v>1650</v>
      </c>
      <c r="AB12" s="19"/>
      <c r="AC12" s="35" t="s">
        <v>1855</v>
      </c>
      <c r="AD12" s="13" t="s">
        <v>1856</v>
      </c>
      <c r="AE12" s="19"/>
      <c r="AF12" s="13">
        <v>10208</v>
      </c>
      <c r="AG12" s="13" t="s">
        <v>1962</v>
      </c>
      <c r="AH12" s="19"/>
      <c r="AI12" s="13">
        <v>11108</v>
      </c>
      <c r="AJ12" s="13" t="s">
        <v>2110</v>
      </c>
      <c r="AK12" s="19"/>
      <c r="AL12" s="13">
        <v>12203</v>
      </c>
      <c r="AM12" s="13" t="s">
        <v>2324</v>
      </c>
      <c r="AN12" s="19"/>
      <c r="AO12" s="13">
        <v>13108</v>
      </c>
      <c r="AP12" s="13" t="s">
        <v>2514</v>
      </c>
      <c r="AQ12" s="19"/>
      <c r="AR12" s="13">
        <v>14108</v>
      </c>
      <c r="AS12" s="13" t="s">
        <v>2646</v>
      </c>
      <c r="AT12" s="19"/>
      <c r="AU12" s="13">
        <v>15108</v>
      </c>
      <c r="AV12" s="13" t="s">
        <v>2772</v>
      </c>
      <c r="AW12" s="19"/>
      <c r="AX12" s="13">
        <v>16209</v>
      </c>
      <c r="AY12" s="13" t="s">
        <v>3026</v>
      </c>
      <c r="AZ12" s="19"/>
      <c r="BA12" s="13">
        <v>17209</v>
      </c>
      <c r="BB12" s="13" t="s">
        <v>3100</v>
      </c>
      <c r="BC12" s="19"/>
      <c r="BD12" s="13">
        <v>18209</v>
      </c>
      <c r="BE12" s="13" t="s">
        <v>3200</v>
      </c>
      <c r="BF12" s="19"/>
      <c r="BG12" s="13">
        <v>19209</v>
      </c>
      <c r="BH12" s="13" t="s">
        <v>3282</v>
      </c>
      <c r="BI12" s="19"/>
      <c r="BJ12" s="13">
        <v>20208</v>
      </c>
      <c r="BK12" s="13" t="s">
        <v>3428</v>
      </c>
      <c r="BL12" s="19"/>
      <c r="BM12" s="13">
        <v>21208</v>
      </c>
      <c r="BN12" s="13" t="s">
        <v>3686</v>
      </c>
      <c r="BO12" s="19"/>
      <c r="BP12" s="13">
        <v>22205</v>
      </c>
      <c r="BQ12" s="13" t="s">
        <v>3917</v>
      </c>
      <c r="BR12" s="19"/>
      <c r="BS12" s="13">
        <v>23108</v>
      </c>
      <c r="BT12" s="13" t="s">
        <v>4083</v>
      </c>
      <c r="BU12" s="19"/>
      <c r="BV12" s="13">
        <v>24209</v>
      </c>
      <c r="BW12" s="13" t="s">
        <v>4311</v>
      </c>
      <c r="BX12" s="19"/>
      <c r="BY12" s="13">
        <v>25209</v>
      </c>
      <c r="BZ12" s="13" t="s">
        <v>4461</v>
      </c>
      <c r="CA12" s="19"/>
      <c r="CB12" s="13">
        <v>26108</v>
      </c>
      <c r="CC12" s="13" t="s">
        <v>4575</v>
      </c>
      <c r="CD12" s="19"/>
      <c r="CE12" s="13">
        <v>27111</v>
      </c>
      <c r="CF12" s="13" t="s">
        <v>4695</v>
      </c>
      <c r="CG12" s="19"/>
      <c r="CH12" s="13">
        <v>28110</v>
      </c>
      <c r="CI12" s="13" t="s">
        <v>4843</v>
      </c>
      <c r="CJ12" s="19"/>
      <c r="CK12" s="13">
        <v>29208</v>
      </c>
      <c r="CL12" s="13" t="s">
        <v>5067</v>
      </c>
      <c r="CM12" s="19"/>
      <c r="CN12" s="13">
        <v>30208</v>
      </c>
      <c r="CO12" s="13" t="s">
        <v>5165</v>
      </c>
      <c r="CP12" s="19"/>
      <c r="CQ12" s="13">
        <v>31329</v>
      </c>
      <c r="CR12" s="13" t="s">
        <v>5295</v>
      </c>
      <c r="CS12" s="19"/>
      <c r="CT12" s="13">
        <v>32209</v>
      </c>
      <c r="CU12" s="13" t="s">
        <v>5371</v>
      </c>
      <c r="CV12" s="19"/>
      <c r="CW12" s="13">
        <v>33205</v>
      </c>
      <c r="CX12" s="13" t="s">
        <v>5503</v>
      </c>
      <c r="CY12" s="19"/>
      <c r="CZ12" s="13">
        <v>34108</v>
      </c>
      <c r="DA12" s="13" t="s">
        <v>5679</v>
      </c>
      <c r="DB12" s="19"/>
      <c r="DC12" s="13">
        <v>35210</v>
      </c>
      <c r="DD12" s="13" t="s">
        <v>5880</v>
      </c>
      <c r="DE12" s="19"/>
      <c r="DF12" s="13">
        <v>36208</v>
      </c>
      <c r="DG12" s="13" t="s">
        <v>5994</v>
      </c>
      <c r="DH12" s="19"/>
      <c r="DI12" s="13">
        <v>37208</v>
      </c>
      <c r="DJ12" s="13" t="s">
        <v>6111</v>
      </c>
      <c r="DK12" s="19"/>
      <c r="DL12" s="13">
        <v>38210</v>
      </c>
      <c r="DM12" s="13" t="s">
        <v>6213</v>
      </c>
      <c r="DN12" s="19"/>
      <c r="DO12" s="13">
        <v>39209</v>
      </c>
      <c r="DP12" s="13" t="s">
        <v>6365</v>
      </c>
      <c r="DQ12" s="19"/>
      <c r="DR12" s="13">
        <v>40131</v>
      </c>
      <c r="DS12" s="13" t="s">
        <v>6485</v>
      </c>
      <c r="DT12" s="19"/>
      <c r="DU12" s="13">
        <v>41208</v>
      </c>
      <c r="DV12" s="13" t="s">
        <v>6735</v>
      </c>
      <c r="DW12" s="19"/>
      <c r="DX12" s="13">
        <v>42209</v>
      </c>
      <c r="DY12" s="13" t="s">
        <v>6845</v>
      </c>
      <c r="DZ12" s="19"/>
      <c r="EA12" s="13">
        <v>43204</v>
      </c>
      <c r="EB12" s="13" t="s">
        <v>7017</v>
      </c>
      <c r="EC12" s="19"/>
      <c r="ED12" s="13">
        <v>44208</v>
      </c>
      <c r="EE12" s="13" t="s">
        <v>7235</v>
      </c>
      <c r="EF12" s="19"/>
      <c r="EG12" s="13">
        <v>45208</v>
      </c>
      <c r="EH12" s="13" t="s">
        <v>7357</v>
      </c>
      <c r="EI12" s="19"/>
      <c r="EJ12" s="13">
        <v>46214</v>
      </c>
      <c r="EK12" s="13" t="s">
        <v>7459</v>
      </c>
      <c r="EM12" s="13">
        <v>47212</v>
      </c>
      <c r="EN12" s="13" t="s">
        <v>7679</v>
      </c>
      <c r="EP12" s="34" t="s">
        <v>8119</v>
      </c>
      <c r="EQ12" s="13" t="s">
        <v>8120</v>
      </c>
      <c r="ES12" s="17" t="s">
        <v>199</v>
      </c>
      <c r="ET12" s="17" t="s">
        <v>8834</v>
      </c>
      <c r="EU12" s="17" t="s">
        <v>246</v>
      </c>
      <c r="EW12" s="35" t="s">
        <v>322</v>
      </c>
      <c r="EX12" s="13" t="s">
        <v>323</v>
      </c>
      <c r="EY12" s="19"/>
      <c r="EZ12" s="35" t="s">
        <v>766</v>
      </c>
      <c r="FA12" s="13" t="s">
        <v>767</v>
      </c>
      <c r="FB12" s="19"/>
      <c r="FC12" s="35" t="s">
        <v>912</v>
      </c>
      <c r="FD12" s="13" t="s">
        <v>913</v>
      </c>
      <c r="FE12" s="19"/>
      <c r="FF12" s="35" t="s">
        <v>1052</v>
      </c>
      <c r="FG12" s="13" t="s">
        <v>1053</v>
      </c>
      <c r="FH12" s="19"/>
      <c r="FI12" s="35" t="s">
        <v>1210</v>
      </c>
      <c r="FJ12" s="13" t="s">
        <v>1211</v>
      </c>
      <c r="FK12" s="19"/>
      <c r="FL12" s="35" t="s">
        <v>1362</v>
      </c>
      <c r="FM12" s="13" t="s">
        <v>1363</v>
      </c>
      <c r="FN12" s="19"/>
      <c r="FO12" s="35" t="s">
        <v>1454</v>
      </c>
      <c r="FP12" s="13" t="s">
        <v>1455</v>
      </c>
      <c r="FQ12" s="19"/>
      <c r="FR12" s="35" t="s">
        <v>1649</v>
      </c>
      <c r="FS12" s="13" t="s">
        <v>1650</v>
      </c>
      <c r="FT12" s="19"/>
      <c r="FU12" s="35" t="s">
        <v>1855</v>
      </c>
      <c r="FV12" s="13" t="s">
        <v>1856</v>
      </c>
      <c r="FW12" s="19"/>
      <c r="FX12" s="13">
        <v>10208</v>
      </c>
      <c r="FY12" s="13" t="s">
        <v>1962</v>
      </c>
      <c r="FZ12" s="19"/>
      <c r="GA12" s="13">
        <v>11210</v>
      </c>
      <c r="GB12" s="13" t="s">
        <v>2134</v>
      </c>
      <c r="GC12" s="19"/>
      <c r="GD12" s="13">
        <v>12210</v>
      </c>
      <c r="GE12" s="13" t="s">
        <v>2338</v>
      </c>
      <c r="GF12" s="19"/>
      <c r="GG12" s="13">
        <v>13108</v>
      </c>
      <c r="GH12" s="13" t="s">
        <v>2514</v>
      </c>
      <c r="GI12" s="19"/>
      <c r="GJ12" s="13">
        <v>14210</v>
      </c>
      <c r="GK12" s="13" t="s">
        <v>2704</v>
      </c>
      <c r="GL12" s="19"/>
      <c r="GM12" s="13">
        <v>15211</v>
      </c>
      <c r="GN12" s="13" t="s">
        <v>2792</v>
      </c>
      <c r="GO12" s="19"/>
      <c r="GP12" s="13">
        <v>16209</v>
      </c>
      <c r="GQ12" s="13" t="s">
        <v>3026</v>
      </c>
      <c r="GR12" s="19"/>
      <c r="GS12" s="13">
        <v>17209</v>
      </c>
      <c r="GT12" s="13" t="s">
        <v>3100</v>
      </c>
      <c r="GU12" s="19"/>
      <c r="GV12" s="13">
        <v>18209</v>
      </c>
      <c r="GW12" s="13" t="s">
        <v>3200</v>
      </c>
      <c r="GX12" s="19"/>
      <c r="GY12" s="13">
        <v>19209</v>
      </c>
      <c r="GZ12" s="13" t="s">
        <v>3282</v>
      </c>
      <c r="HA12" s="19"/>
      <c r="HB12" s="13">
        <v>20208</v>
      </c>
      <c r="HC12" s="13" t="s">
        <v>3428</v>
      </c>
      <c r="HD12" s="19"/>
      <c r="HE12" s="13">
        <v>21208</v>
      </c>
      <c r="HF12" s="13" t="s">
        <v>3686</v>
      </c>
      <c r="HG12" s="19"/>
      <c r="HH12" s="13">
        <v>22211</v>
      </c>
      <c r="HI12" s="13" t="s">
        <v>3929</v>
      </c>
      <c r="HJ12" s="19"/>
      <c r="HK12" s="13">
        <v>23208</v>
      </c>
      <c r="HL12" s="13" t="s">
        <v>4115</v>
      </c>
      <c r="HM12" s="19"/>
      <c r="HN12" s="13">
        <v>24209</v>
      </c>
      <c r="HO12" s="13" t="s">
        <v>4311</v>
      </c>
      <c r="HP12" s="19"/>
      <c r="HQ12" s="13">
        <v>25209</v>
      </c>
      <c r="HR12" s="13" t="s">
        <v>4461</v>
      </c>
      <c r="HS12" s="19"/>
      <c r="HT12" s="13">
        <v>26208</v>
      </c>
      <c r="HU12" s="13" t="s">
        <v>4597</v>
      </c>
      <c r="HV12" s="19"/>
      <c r="HW12" s="13">
        <v>27209</v>
      </c>
      <c r="HX12" s="13" t="s">
        <v>4759</v>
      </c>
      <c r="HY12" s="19"/>
      <c r="HZ12" s="13">
        <v>28208</v>
      </c>
      <c r="IA12" s="13" t="s">
        <v>4861</v>
      </c>
      <c r="IB12" s="19"/>
      <c r="IC12" s="13">
        <v>29208</v>
      </c>
      <c r="ID12" s="13" t="s">
        <v>5067</v>
      </c>
      <c r="IE12" s="19"/>
      <c r="IF12" s="13">
        <v>30208</v>
      </c>
      <c r="IG12" s="13" t="s">
        <v>5165</v>
      </c>
      <c r="IH12" s="19"/>
      <c r="II12" s="13">
        <v>31329</v>
      </c>
      <c r="IJ12" s="13" t="s">
        <v>5295</v>
      </c>
      <c r="IK12" s="19"/>
      <c r="IL12" s="13">
        <v>32209</v>
      </c>
      <c r="IM12" s="13" t="s">
        <v>5371</v>
      </c>
      <c r="IN12" s="19"/>
      <c r="IO12" s="13">
        <v>33210</v>
      </c>
      <c r="IP12" s="13" t="s">
        <v>5511</v>
      </c>
      <c r="IQ12" s="19"/>
      <c r="IR12" s="13">
        <v>34210</v>
      </c>
      <c r="IS12" s="13" t="s">
        <v>5696</v>
      </c>
      <c r="IT12" s="19"/>
      <c r="IU12" s="13">
        <v>35210</v>
      </c>
      <c r="IV12" s="13" t="s">
        <v>5880</v>
      </c>
      <c r="IW12" s="19"/>
      <c r="IX12" s="13">
        <v>36208</v>
      </c>
      <c r="IY12" s="13" t="s">
        <v>5994</v>
      </c>
      <c r="IZ12" s="19"/>
      <c r="JA12" s="13">
        <v>37208</v>
      </c>
      <c r="JB12" s="13" t="s">
        <v>6111</v>
      </c>
      <c r="JC12" s="19"/>
      <c r="JD12" s="13">
        <v>38210</v>
      </c>
      <c r="JE12" s="13" t="s">
        <v>6213</v>
      </c>
      <c r="JF12" s="19"/>
      <c r="JG12" s="13">
        <v>39209</v>
      </c>
      <c r="JH12" s="13" t="s">
        <v>6365</v>
      </c>
      <c r="JI12" s="19"/>
      <c r="JJ12" s="13">
        <v>40211</v>
      </c>
      <c r="JK12" s="13" t="s">
        <v>6517</v>
      </c>
      <c r="JL12" s="19"/>
      <c r="JM12" s="13">
        <v>41208</v>
      </c>
      <c r="JN12" s="13" t="s">
        <v>6735</v>
      </c>
      <c r="JO12" s="19"/>
      <c r="JP12" s="13">
        <v>42209</v>
      </c>
      <c r="JQ12" s="13" t="s">
        <v>6845</v>
      </c>
      <c r="JR12" s="19"/>
      <c r="JS12" s="13">
        <v>43211</v>
      </c>
      <c r="JT12" s="13" t="s">
        <v>7031</v>
      </c>
      <c r="JU12" s="19"/>
      <c r="JV12" s="13">
        <v>44208</v>
      </c>
      <c r="JW12" s="13" t="s">
        <v>7235</v>
      </c>
      <c r="JX12" s="19"/>
      <c r="JY12" s="13">
        <v>45208</v>
      </c>
      <c r="JZ12" s="13" t="s">
        <v>7357</v>
      </c>
      <c r="KA12" s="19"/>
      <c r="KB12" s="13">
        <v>46214</v>
      </c>
      <c r="KC12" s="13" t="s">
        <v>7459</v>
      </c>
      <c r="KE12" s="13">
        <v>47212</v>
      </c>
      <c r="KF12" s="13" t="s">
        <v>7679</v>
      </c>
      <c r="KH12" s="35" t="s">
        <v>302</v>
      </c>
      <c r="KI12" s="13" t="s">
        <v>303</v>
      </c>
      <c r="KN12" s="13">
        <v>11108</v>
      </c>
      <c r="KO12" s="13" t="s">
        <v>2110</v>
      </c>
      <c r="KT12" s="13">
        <v>14108</v>
      </c>
      <c r="KU12" s="13" t="s">
        <v>2646</v>
      </c>
      <c r="LC12" s="13">
        <v>15108</v>
      </c>
      <c r="LD12" s="13" t="s">
        <v>2772</v>
      </c>
      <c r="LL12" s="13">
        <v>23108</v>
      </c>
      <c r="LM12" s="13" t="s">
        <v>4083</v>
      </c>
      <c r="LO12" s="13">
        <v>26108</v>
      </c>
      <c r="LP12" s="13" t="s">
        <v>4575</v>
      </c>
      <c r="LR12" s="13">
        <v>27111</v>
      </c>
      <c r="LS12" s="13" t="s">
        <v>4695</v>
      </c>
      <c r="LX12" s="13">
        <v>28110</v>
      </c>
      <c r="LY12" s="13" t="s">
        <v>4843</v>
      </c>
      <c r="MD12" s="13">
        <v>34108</v>
      </c>
      <c r="ME12" s="13" t="s">
        <v>5679</v>
      </c>
      <c r="MI12"/>
    </row>
    <row r="13" spans="1:352">
      <c r="B13" s="17" t="s">
        <v>200</v>
      </c>
      <c r="C13" s="17" t="s">
        <v>247</v>
      </c>
      <c r="E13" s="35" t="s">
        <v>304</v>
      </c>
      <c r="F13" s="13" t="s">
        <v>305</v>
      </c>
      <c r="G13" s="19"/>
      <c r="H13" s="35" t="s">
        <v>768</v>
      </c>
      <c r="I13" s="13" t="s">
        <v>769</v>
      </c>
      <c r="J13" s="19"/>
      <c r="K13" s="35" t="s">
        <v>914</v>
      </c>
      <c r="L13" s="13" t="s">
        <v>915</v>
      </c>
      <c r="M13" s="19"/>
      <c r="N13" s="35" t="s">
        <v>1044</v>
      </c>
      <c r="O13" s="13" t="s">
        <v>1045</v>
      </c>
      <c r="P13" s="19"/>
      <c r="Q13" s="35" t="s">
        <v>1212</v>
      </c>
      <c r="R13" s="13" t="s">
        <v>1213</v>
      </c>
      <c r="S13" s="19"/>
      <c r="T13" s="35" t="s">
        <v>1364</v>
      </c>
      <c r="U13" s="13" t="s">
        <v>1365</v>
      </c>
      <c r="V13" s="19"/>
      <c r="W13" s="35" t="s">
        <v>1456</v>
      </c>
      <c r="X13" s="13" t="s">
        <v>1457</v>
      </c>
      <c r="Y13" s="19"/>
      <c r="Z13" s="35" t="s">
        <v>1651</v>
      </c>
      <c r="AA13" s="13" t="s">
        <v>1652</v>
      </c>
      <c r="AB13" s="19"/>
      <c r="AC13" s="35" t="s">
        <v>1857</v>
      </c>
      <c r="AD13" s="13" t="s">
        <v>1858</v>
      </c>
      <c r="AE13" s="19"/>
      <c r="AF13" s="13">
        <v>10209</v>
      </c>
      <c r="AG13" s="13" t="s">
        <v>1964</v>
      </c>
      <c r="AH13" s="19"/>
      <c r="AI13" s="13">
        <v>11109</v>
      </c>
      <c r="AJ13" s="13" t="s">
        <v>2112</v>
      </c>
      <c r="AK13" s="19"/>
      <c r="AL13" s="13">
        <v>12204</v>
      </c>
      <c r="AM13" s="13" t="s">
        <v>2326</v>
      </c>
      <c r="AN13" s="19"/>
      <c r="AO13" s="13">
        <v>13109</v>
      </c>
      <c r="AP13" s="13" t="s">
        <v>2516</v>
      </c>
      <c r="AQ13" s="19"/>
      <c r="AR13" s="13">
        <v>14109</v>
      </c>
      <c r="AS13" s="13" t="s">
        <v>2648</v>
      </c>
      <c r="AT13" s="19"/>
      <c r="AU13" s="13">
        <v>15202</v>
      </c>
      <c r="AV13" s="13" t="s">
        <v>2776</v>
      </c>
      <c r="AW13" s="19"/>
      <c r="AX13" s="13">
        <v>16210</v>
      </c>
      <c r="AY13" s="13" t="s">
        <v>3028</v>
      </c>
      <c r="AZ13" s="19"/>
      <c r="BA13" s="13">
        <v>17210</v>
      </c>
      <c r="BB13" s="13" t="s">
        <v>3102</v>
      </c>
      <c r="BC13" s="19"/>
      <c r="BD13" s="13">
        <v>18210</v>
      </c>
      <c r="BE13" s="13" t="s">
        <v>3202</v>
      </c>
      <c r="BF13" s="19"/>
      <c r="BG13" s="13">
        <v>19210</v>
      </c>
      <c r="BH13" s="13" t="s">
        <v>3284</v>
      </c>
      <c r="BI13" s="19"/>
      <c r="BJ13" s="13">
        <v>20209</v>
      </c>
      <c r="BK13" s="13" t="s">
        <v>3430</v>
      </c>
      <c r="BL13" s="19"/>
      <c r="BM13" s="13">
        <v>21209</v>
      </c>
      <c r="BN13" s="13" t="s">
        <v>3688</v>
      </c>
      <c r="BO13" s="19"/>
      <c r="BP13" s="13">
        <v>22206</v>
      </c>
      <c r="BQ13" s="13" t="s">
        <v>3919</v>
      </c>
      <c r="BR13" s="19"/>
      <c r="BS13" s="13">
        <v>23109</v>
      </c>
      <c r="BT13" s="13" t="s">
        <v>4085</v>
      </c>
      <c r="BU13" s="19"/>
      <c r="BV13" s="13">
        <v>24210</v>
      </c>
      <c r="BW13" s="13" t="s">
        <v>4313</v>
      </c>
      <c r="BX13" s="19"/>
      <c r="BY13" s="13">
        <v>25210</v>
      </c>
      <c r="BZ13" s="13" t="s">
        <v>4463</v>
      </c>
      <c r="CA13" s="19"/>
      <c r="CB13" s="13">
        <v>26109</v>
      </c>
      <c r="CC13" s="13" t="s">
        <v>4577</v>
      </c>
      <c r="CD13" s="19"/>
      <c r="CE13" s="13">
        <v>27113</v>
      </c>
      <c r="CF13" s="13" t="s">
        <v>4697</v>
      </c>
      <c r="CG13" s="19"/>
      <c r="CH13" s="13">
        <v>28111</v>
      </c>
      <c r="CI13" s="13" t="s">
        <v>4845</v>
      </c>
      <c r="CJ13" s="19"/>
      <c r="CK13" s="13">
        <v>29209</v>
      </c>
      <c r="CL13" s="13" t="s">
        <v>5069</v>
      </c>
      <c r="CM13" s="19"/>
      <c r="CN13" s="13">
        <v>30209</v>
      </c>
      <c r="CO13" s="13" t="s">
        <v>5167</v>
      </c>
      <c r="CP13" s="19"/>
      <c r="CQ13" s="13">
        <v>31364</v>
      </c>
      <c r="CR13" s="13" t="s">
        <v>5309</v>
      </c>
      <c r="CS13" s="19"/>
      <c r="CT13" s="13">
        <v>32343</v>
      </c>
      <c r="CU13" s="13" t="s">
        <v>5397</v>
      </c>
      <c r="CV13" s="19"/>
      <c r="CW13" s="13">
        <v>33207</v>
      </c>
      <c r="CX13" s="13" t="s">
        <v>5505</v>
      </c>
      <c r="CY13" s="19"/>
      <c r="CZ13" s="13">
        <v>34202</v>
      </c>
      <c r="DA13" s="13" t="s">
        <v>5681</v>
      </c>
      <c r="DB13" s="19"/>
      <c r="DC13" s="13">
        <v>35211</v>
      </c>
      <c r="DD13" s="13" t="s">
        <v>5882</v>
      </c>
      <c r="DE13" s="19"/>
      <c r="DF13" s="13">
        <v>36301</v>
      </c>
      <c r="DG13" s="13" t="s">
        <v>5996</v>
      </c>
      <c r="DH13" s="19"/>
      <c r="DI13" s="13">
        <v>37322</v>
      </c>
      <c r="DJ13" s="13" t="s">
        <v>6131</v>
      </c>
      <c r="DK13" s="19"/>
      <c r="DL13" s="13">
        <v>38213</v>
      </c>
      <c r="DM13" s="13" t="s">
        <v>6219</v>
      </c>
      <c r="DN13" s="19"/>
      <c r="DO13" s="13">
        <v>39210</v>
      </c>
      <c r="DP13" s="13" t="s">
        <v>6367</v>
      </c>
      <c r="DQ13" s="19"/>
      <c r="DR13" s="13">
        <v>40132</v>
      </c>
      <c r="DS13" s="13" t="s">
        <v>6487</v>
      </c>
      <c r="DT13" s="19"/>
      <c r="DU13" s="13">
        <v>41209</v>
      </c>
      <c r="DV13" s="13" t="s">
        <v>6737</v>
      </c>
      <c r="DW13" s="19"/>
      <c r="DX13" s="13">
        <v>42210</v>
      </c>
      <c r="DY13" s="13" t="s">
        <v>6847</v>
      </c>
      <c r="DZ13" s="19"/>
      <c r="EA13" s="13">
        <v>43205</v>
      </c>
      <c r="EB13" s="13" t="s">
        <v>7019</v>
      </c>
      <c r="EC13" s="19"/>
      <c r="ED13" s="13">
        <v>44209</v>
      </c>
      <c r="EE13" s="13" t="s">
        <v>7237</v>
      </c>
      <c r="EF13" s="19"/>
      <c r="EG13" s="13">
        <v>45209</v>
      </c>
      <c r="EH13" s="13" t="s">
        <v>7359</v>
      </c>
      <c r="EI13" s="19"/>
      <c r="EJ13" s="13">
        <v>46215</v>
      </c>
      <c r="EK13" s="13" t="s">
        <v>7461</v>
      </c>
      <c r="EM13" s="13">
        <v>47213</v>
      </c>
      <c r="EN13" s="13" t="s">
        <v>7681</v>
      </c>
      <c r="EP13" s="34">
        <v>784</v>
      </c>
      <c r="EQ13" s="13" t="s">
        <v>8121</v>
      </c>
      <c r="ES13" s="17" t="s">
        <v>200</v>
      </c>
      <c r="ET13" s="17" t="s">
        <v>8835</v>
      </c>
      <c r="EU13" s="17" t="s">
        <v>247</v>
      </c>
      <c r="EW13" s="35" t="s">
        <v>324</v>
      </c>
      <c r="EX13" s="13" t="s">
        <v>325</v>
      </c>
      <c r="EY13" s="19"/>
      <c r="EZ13" s="35" t="s">
        <v>768</v>
      </c>
      <c r="FA13" s="13" t="s">
        <v>769</v>
      </c>
      <c r="FB13" s="19"/>
      <c r="FC13" s="35" t="s">
        <v>914</v>
      </c>
      <c r="FD13" s="13" t="s">
        <v>915</v>
      </c>
      <c r="FE13" s="19"/>
      <c r="FF13" s="35" t="s">
        <v>1054</v>
      </c>
      <c r="FG13" s="13" t="s">
        <v>1055</v>
      </c>
      <c r="FH13" s="19"/>
      <c r="FI13" s="35" t="s">
        <v>1212</v>
      </c>
      <c r="FJ13" s="13" t="s">
        <v>1213</v>
      </c>
      <c r="FK13" s="19"/>
      <c r="FL13" s="35" t="s">
        <v>1364</v>
      </c>
      <c r="FM13" s="13" t="s">
        <v>1365</v>
      </c>
      <c r="FN13" s="19"/>
      <c r="FO13" s="35" t="s">
        <v>1456</v>
      </c>
      <c r="FP13" s="13" t="s">
        <v>1457</v>
      </c>
      <c r="FQ13" s="19"/>
      <c r="FR13" s="35" t="s">
        <v>1651</v>
      </c>
      <c r="FS13" s="13" t="s">
        <v>1652</v>
      </c>
      <c r="FT13" s="19"/>
      <c r="FU13" s="35" t="s">
        <v>1857</v>
      </c>
      <c r="FV13" s="13" t="s">
        <v>1858</v>
      </c>
      <c r="FW13" s="19"/>
      <c r="FX13" s="13">
        <v>10209</v>
      </c>
      <c r="FY13" s="13" t="s">
        <v>1964</v>
      </c>
      <c r="FZ13" s="19"/>
      <c r="GA13" s="13">
        <v>11211</v>
      </c>
      <c r="GB13" s="13" t="s">
        <v>2136</v>
      </c>
      <c r="GC13" s="19"/>
      <c r="GD13" s="13">
        <v>12211</v>
      </c>
      <c r="GE13" s="13" t="s">
        <v>2340</v>
      </c>
      <c r="GF13" s="19"/>
      <c r="GG13" s="13">
        <v>13109</v>
      </c>
      <c r="GH13" s="13" t="s">
        <v>2516</v>
      </c>
      <c r="GI13" s="19"/>
      <c r="GJ13" s="13">
        <v>14211</v>
      </c>
      <c r="GK13" s="13" t="s">
        <v>2706</v>
      </c>
      <c r="GL13" s="19"/>
      <c r="GM13" s="13">
        <v>15212</v>
      </c>
      <c r="GN13" s="13" t="s">
        <v>2794</v>
      </c>
      <c r="GO13" s="19"/>
      <c r="GP13" s="13">
        <v>16210</v>
      </c>
      <c r="GQ13" s="13" t="s">
        <v>3028</v>
      </c>
      <c r="GR13" s="19"/>
      <c r="GS13" s="13">
        <v>17210</v>
      </c>
      <c r="GT13" s="13" t="s">
        <v>3102</v>
      </c>
      <c r="GU13" s="19"/>
      <c r="GV13" s="13">
        <v>18210</v>
      </c>
      <c r="GW13" s="13" t="s">
        <v>3202</v>
      </c>
      <c r="GX13" s="19"/>
      <c r="GY13" s="13">
        <v>19210</v>
      </c>
      <c r="GZ13" s="13" t="s">
        <v>3284</v>
      </c>
      <c r="HA13" s="19"/>
      <c r="HB13" s="13">
        <v>20209</v>
      </c>
      <c r="HC13" s="13" t="s">
        <v>3430</v>
      </c>
      <c r="HD13" s="19"/>
      <c r="HE13" s="13">
        <v>21209</v>
      </c>
      <c r="HF13" s="13" t="s">
        <v>3688</v>
      </c>
      <c r="HG13" s="19"/>
      <c r="HH13" s="13">
        <v>22212</v>
      </c>
      <c r="HI13" s="13" t="s">
        <v>3931</v>
      </c>
      <c r="HJ13" s="19"/>
      <c r="HK13" s="13">
        <v>23209</v>
      </c>
      <c r="HL13" s="13" t="s">
        <v>4117</v>
      </c>
      <c r="HM13" s="19"/>
      <c r="HN13" s="13">
        <v>24210</v>
      </c>
      <c r="HO13" s="13" t="s">
        <v>4313</v>
      </c>
      <c r="HP13" s="19"/>
      <c r="HQ13" s="13">
        <v>25210</v>
      </c>
      <c r="HR13" s="13" t="s">
        <v>4463</v>
      </c>
      <c r="HS13" s="19"/>
      <c r="HT13" s="13">
        <v>26209</v>
      </c>
      <c r="HU13" s="13" t="s">
        <v>4599</v>
      </c>
      <c r="HV13" s="19"/>
      <c r="HW13" s="13">
        <v>27210</v>
      </c>
      <c r="HX13" s="13" t="s">
        <v>4761</v>
      </c>
      <c r="HY13" s="19"/>
      <c r="HZ13" s="13">
        <v>28209</v>
      </c>
      <c r="IA13" s="13" t="s">
        <v>4863</v>
      </c>
      <c r="IB13" s="19"/>
      <c r="IC13" s="13">
        <v>29209</v>
      </c>
      <c r="ID13" s="13" t="s">
        <v>5069</v>
      </c>
      <c r="IE13" s="19"/>
      <c r="IF13" s="13">
        <v>30209</v>
      </c>
      <c r="IG13" s="13" t="s">
        <v>5167</v>
      </c>
      <c r="IH13" s="19"/>
      <c r="II13" s="13">
        <v>31364</v>
      </c>
      <c r="IJ13" s="13" t="s">
        <v>5309</v>
      </c>
      <c r="IK13" s="19"/>
      <c r="IL13" s="13">
        <v>32343</v>
      </c>
      <c r="IM13" s="13" t="s">
        <v>5397</v>
      </c>
      <c r="IN13" s="19"/>
      <c r="IO13" s="13">
        <v>33211</v>
      </c>
      <c r="IP13" s="13" t="s">
        <v>5513</v>
      </c>
      <c r="IQ13" s="19"/>
      <c r="IR13" s="13">
        <v>34211</v>
      </c>
      <c r="IS13" s="13" t="s">
        <v>5698</v>
      </c>
      <c r="IT13" s="19"/>
      <c r="IU13" s="13">
        <v>35211</v>
      </c>
      <c r="IV13" s="13" t="s">
        <v>5882</v>
      </c>
      <c r="IW13" s="19"/>
      <c r="IX13" s="13">
        <v>36301</v>
      </c>
      <c r="IY13" s="13" t="s">
        <v>5996</v>
      </c>
      <c r="IZ13" s="19"/>
      <c r="JA13" s="13">
        <v>37322</v>
      </c>
      <c r="JB13" s="13" t="s">
        <v>6131</v>
      </c>
      <c r="JC13" s="19"/>
      <c r="JD13" s="13">
        <v>38213</v>
      </c>
      <c r="JE13" s="13" t="s">
        <v>6219</v>
      </c>
      <c r="JF13" s="19"/>
      <c r="JG13" s="13">
        <v>39210</v>
      </c>
      <c r="JH13" s="13" t="s">
        <v>6367</v>
      </c>
      <c r="JI13" s="19"/>
      <c r="JJ13" s="13">
        <v>40212</v>
      </c>
      <c r="JK13" s="13" t="s">
        <v>6519</v>
      </c>
      <c r="JL13" s="19"/>
      <c r="JM13" s="13">
        <v>41209</v>
      </c>
      <c r="JN13" s="13" t="s">
        <v>6737</v>
      </c>
      <c r="JO13" s="19"/>
      <c r="JP13" s="13">
        <v>42210</v>
      </c>
      <c r="JQ13" s="13" t="s">
        <v>6847</v>
      </c>
      <c r="JR13" s="19"/>
      <c r="JS13" s="13">
        <v>43212</v>
      </c>
      <c r="JT13" s="13" t="s">
        <v>7033</v>
      </c>
      <c r="JU13" s="19"/>
      <c r="JV13" s="13">
        <v>44209</v>
      </c>
      <c r="JW13" s="13" t="s">
        <v>7237</v>
      </c>
      <c r="JX13" s="19"/>
      <c r="JY13" s="13">
        <v>45209</v>
      </c>
      <c r="JZ13" s="13" t="s">
        <v>7359</v>
      </c>
      <c r="KA13" s="19"/>
      <c r="KB13" s="13">
        <v>46215</v>
      </c>
      <c r="KC13" s="13" t="s">
        <v>7461</v>
      </c>
      <c r="KE13" s="13">
        <v>47213</v>
      </c>
      <c r="KF13" s="13" t="s">
        <v>7681</v>
      </c>
      <c r="KH13" s="35" t="s">
        <v>304</v>
      </c>
      <c r="KI13" s="13" t="s">
        <v>305</v>
      </c>
      <c r="KN13" s="13">
        <v>11109</v>
      </c>
      <c r="KO13" s="13" t="s">
        <v>2112</v>
      </c>
      <c r="KT13" s="13">
        <v>14109</v>
      </c>
      <c r="KU13" s="13" t="s">
        <v>2648</v>
      </c>
      <c r="LL13" s="13">
        <v>23109</v>
      </c>
      <c r="LM13" s="13" t="s">
        <v>4085</v>
      </c>
      <c r="LO13" s="13">
        <v>26109</v>
      </c>
      <c r="LP13" s="13" t="s">
        <v>4577</v>
      </c>
      <c r="LR13" s="13">
        <v>27113</v>
      </c>
      <c r="LS13" s="13" t="s">
        <v>4697</v>
      </c>
      <c r="LX13" s="13">
        <v>28111</v>
      </c>
      <c r="LY13" s="13" t="s">
        <v>4845</v>
      </c>
      <c r="MI13"/>
    </row>
    <row r="14" spans="1:352">
      <c r="B14" s="17" t="s">
        <v>201</v>
      </c>
      <c r="C14" s="17" t="s">
        <v>248</v>
      </c>
      <c r="E14" s="35" t="s">
        <v>306</v>
      </c>
      <c r="F14" s="13" t="s">
        <v>307</v>
      </c>
      <c r="G14" s="19"/>
      <c r="H14" s="35" t="s">
        <v>770</v>
      </c>
      <c r="I14" s="13" t="s">
        <v>771</v>
      </c>
      <c r="J14" s="19"/>
      <c r="K14" s="35" t="s">
        <v>916</v>
      </c>
      <c r="L14" s="13" t="s">
        <v>917</v>
      </c>
      <c r="M14" s="19"/>
      <c r="N14" s="35" t="s">
        <v>1046</v>
      </c>
      <c r="O14" s="13" t="s">
        <v>1047</v>
      </c>
      <c r="P14" s="19"/>
      <c r="Q14" s="35" t="s">
        <v>1214</v>
      </c>
      <c r="R14" s="13" t="s">
        <v>1215</v>
      </c>
      <c r="S14" s="19"/>
      <c r="T14" s="35" t="s">
        <v>1366</v>
      </c>
      <c r="U14" s="13" t="s">
        <v>1367</v>
      </c>
      <c r="V14" s="19"/>
      <c r="W14" s="35" t="s">
        <v>1458</v>
      </c>
      <c r="X14" s="13" t="s">
        <v>1459</v>
      </c>
      <c r="Y14" s="19"/>
      <c r="Z14" s="35" t="s">
        <v>1653</v>
      </c>
      <c r="AA14" s="13" t="s">
        <v>1654</v>
      </c>
      <c r="AB14" s="19"/>
      <c r="AC14" s="35" t="s">
        <v>1859</v>
      </c>
      <c r="AD14" s="13" t="s">
        <v>1860</v>
      </c>
      <c r="AE14" s="19"/>
      <c r="AF14" s="13">
        <v>10210</v>
      </c>
      <c r="AG14" s="13" t="s">
        <v>1966</v>
      </c>
      <c r="AH14" s="19"/>
      <c r="AI14" s="13">
        <v>11110</v>
      </c>
      <c r="AJ14" s="13" t="s">
        <v>2114</v>
      </c>
      <c r="AK14" s="19"/>
      <c r="AL14" s="13">
        <v>12205</v>
      </c>
      <c r="AM14" s="13" t="s">
        <v>2328</v>
      </c>
      <c r="AN14" s="19"/>
      <c r="AO14" s="13">
        <v>13110</v>
      </c>
      <c r="AP14" s="13" t="s">
        <v>2518</v>
      </c>
      <c r="AQ14" s="19"/>
      <c r="AR14" s="13">
        <v>14110</v>
      </c>
      <c r="AS14" s="13" t="s">
        <v>2650</v>
      </c>
      <c r="AT14" s="19"/>
      <c r="AU14" s="13">
        <v>15204</v>
      </c>
      <c r="AV14" s="13" t="s">
        <v>2778</v>
      </c>
      <c r="AW14" s="19"/>
      <c r="AX14" s="13">
        <v>16211</v>
      </c>
      <c r="AY14" s="13" t="s">
        <v>3030</v>
      </c>
      <c r="AZ14" s="19"/>
      <c r="BA14" s="13">
        <v>17211</v>
      </c>
      <c r="BB14" s="13" t="s">
        <v>3104</v>
      </c>
      <c r="BC14" s="19"/>
      <c r="BD14" s="13">
        <v>18322</v>
      </c>
      <c r="BE14" s="13" t="s">
        <v>3208</v>
      </c>
      <c r="BF14" s="19"/>
      <c r="BG14" s="13">
        <v>19211</v>
      </c>
      <c r="BH14" s="13" t="s">
        <v>3286</v>
      </c>
      <c r="BI14" s="19"/>
      <c r="BJ14" s="13">
        <v>20210</v>
      </c>
      <c r="BK14" s="13" t="s">
        <v>8708</v>
      </c>
      <c r="BL14" s="19"/>
      <c r="BM14" s="13">
        <v>21210</v>
      </c>
      <c r="BN14" s="13" t="s">
        <v>3690</v>
      </c>
      <c r="BO14" s="19"/>
      <c r="BP14" s="13">
        <v>22207</v>
      </c>
      <c r="BQ14" s="13" t="s">
        <v>3921</v>
      </c>
      <c r="BR14" s="19"/>
      <c r="BS14" s="13">
        <v>23110</v>
      </c>
      <c r="BT14" s="13" t="s">
        <v>4087</v>
      </c>
      <c r="BU14" s="19"/>
      <c r="BV14" s="13">
        <v>24211</v>
      </c>
      <c r="BW14" s="13" t="s">
        <v>4315</v>
      </c>
      <c r="BX14" s="19"/>
      <c r="BY14" s="13">
        <v>25211</v>
      </c>
      <c r="BZ14" s="13" t="s">
        <v>4465</v>
      </c>
      <c r="CA14" s="19"/>
      <c r="CB14" s="13">
        <v>26110</v>
      </c>
      <c r="CC14" s="13" t="s">
        <v>4579</v>
      </c>
      <c r="CD14" s="19"/>
      <c r="CE14" s="13">
        <v>27114</v>
      </c>
      <c r="CF14" s="13" t="s">
        <v>4699</v>
      </c>
      <c r="CG14" s="19"/>
      <c r="CH14" s="13">
        <v>28201</v>
      </c>
      <c r="CI14" s="13" t="s">
        <v>4847</v>
      </c>
      <c r="CJ14" s="19"/>
      <c r="CK14" s="13">
        <v>29210</v>
      </c>
      <c r="CL14" s="13" t="s">
        <v>5071</v>
      </c>
      <c r="CM14" s="19"/>
      <c r="CN14" s="13">
        <v>30304</v>
      </c>
      <c r="CO14" s="13" t="s">
        <v>5175</v>
      </c>
      <c r="CP14" s="19"/>
      <c r="CQ14" s="13">
        <v>31370</v>
      </c>
      <c r="CR14" s="13" t="s">
        <v>5321</v>
      </c>
      <c r="CS14" s="19"/>
      <c r="CT14" s="13">
        <v>32386</v>
      </c>
      <c r="CU14" s="13" t="s">
        <v>5415</v>
      </c>
      <c r="CV14" s="19"/>
      <c r="CW14" s="13">
        <v>33208</v>
      </c>
      <c r="CX14" s="13" t="s">
        <v>5507</v>
      </c>
      <c r="CY14" s="19"/>
      <c r="CZ14" s="13">
        <v>34203</v>
      </c>
      <c r="DA14" s="13" t="s">
        <v>5683</v>
      </c>
      <c r="DB14" s="19"/>
      <c r="DC14" s="13">
        <v>35212</v>
      </c>
      <c r="DD14" s="13" t="s">
        <v>5884</v>
      </c>
      <c r="DE14" s="19"/>
      <c r="DF14" s="13">
        <v>36302</v>
      </c>
      <c r="DG14" s="13" t="s">
        <v>5998</v>
      </c>
      <c r="DH14" s="19"/>
      <c r="DI14" s="13">
        <v>37324</v>
      </c>
      <c r="DJ14" s="13" t="s">
        <v>6135</v>
      </c>
      <c r="DK14" s="19"/>
      <c r="DL14" s="13">
        <v>38214</v>
      </c>
      <c r="DM14" s="13" t="s">
        <v>6221</v>
      </c>
      <c r="DN14" s="19"/>
      <c r="DO14" s="13">
        <v>39211</v>
      </c>
      <c r="DP14" s="13" t="s">
        <v>6369</v>
      </c>
      <c r="DQ14" s="19"/>
      <c r="DR14" s="13">
        <v>40133</v>
      </c>
      <c r="DS14" s="13" t="s">
        <v>6489</v>
      </c>
      <c r="DT14" s="19"/>
      <c r="DU14" s="13">
        <v>41210</v>
      </c>
      <c r="DV14" s="13" t="s">
        <v>6739</v>
      </c>
      <c r="DW14" s="19"/>
      <c r="DX14" s="13">
        <v>42211</v>
      </c>
      <c r="DY14" s="13" t="s">
        <v>6849</v>
      </c>
      <c r="DZ14" s="19"/>
      <c r="EA14" s="13">
        <v>43206</v>
      </c>
      <c r="EB14" s="13" t="s">
        <v>7021</v>
      </c>
      <c r="EC14" s="19"/>
      <c r="ED14" s="13">
        <v>44210</v>
      </c>
      <c r="EE14" s="13" t="s">
        <v>7239</v>
      </c>
      <c r="EF14" s="19"/>
      <c r="EG14" s="13">
        <v>45341</v>
      </c>
      <c r="EH14" s="13" t="s">
        <v>7371</v>
      </c>
      <c r="EI14" s="19"/>
      <c r="EJ14" s="13">
        <v>46216</v>
      </c>
      <c r="EK14" s="13" t="s">
        <v>7463</v>
      </c>
      <c r="EM14" s="13">
        <v>47214</v>
      </c>
      <c r="EN14" s="13" t="s">
        <v>7683</v>
      </c>
      <c r="EP14" s="34" t="s">
        <v>8122</v>
      </c>
      <c r="EQ14" s="13" t="s">
        <v>8123</v>
      </c>
      <c r="ES14" s="17" t="s">
        <v>201</v>
      </c>
      <c r="ET14" s="17" t="s">
        <v>8836</v>
      </c>
      <c r="EU14" s="17" t="s">
        <v>248</v>
      </c>
      <c r="EW14" s="35" t="s">
        <v>326</v>
      </c>
      <c r="EX14" s="13" t="s">
        <v>327</v>
      </c>
      <c r="EY14" s="19"/>
      <c r="EZ14" s="35" t="s">
        <v>770</v>
      </c>
      <c r="FA14" s="13" t="s">
        <v>771</v>
      </c>
      <c r="FB14" s="19"/>
      <c r="FC14" s="35" t="s">
        <v>916</v>
      </c>
      <c r="FD14" s="13" t="s">
        <v>917</v>
      </c>
      <c r="FE14" s="19"/>
      <c r="FF14" s="35" t="s">
        <v>1056</v>
      </c>
      <c r="FG14" s="13" t="s">
        <v>1057</v>
      </c>
      <c r="FH14" s="19"/>
      <c r="FI14" s="35" t="s">
        <v>1214</v>
      </c>
      <c r="FJ14" s="13" t="s">
        <v>1215</v>
      </c>
      <c r="FK14" s="19"/>
      <c r="FL14" s="35" t="s">
        <v>1366</v>
      </c>
      <c r="FM14" s="13" t="s">
        <v>1367</v>
      </c>
      <c r="FN14" s="19"/>
      <c r="FO14" s="35" t="s">
        <v>1458</v>
      </c>
      <c r="FP14" s="13" t="s">
        <v>1459</v>
      </c>
      <c r="FQ14" s="19"/>
      <c r="FR14" s="35" t="s">
        <v>1653</v>
      </c>
      <c r="FS14" s="13" t="s">
        <v>1654</v>
      </c>
      <c r="FT14" s="19"/>
      <c r="FU14" s="35" t="s">
        <v>1859</v>
      </c>
      <c r="FV14" s="13" t="s">
        <v>1860</v>
      </c>
      <c r="FW14" s="19"/>
      <c r="FX14" s="13">
        <v>10210</v>
      </c>
      <c r="FY14" s="13" t="s">
        <v>1966</v>
      </c>
      <c r="FZ14" s="19"/>
      <c r="GA14" s="13">
        <v>11212</v>
      </c>
      <c r="GB14" s="13" t="s">
        <v>2138</v>
      </c>
      <c r="GC14" s="19"/>
      <c r="GD14" s="13">
        <v>12212</v>
      </c>
      <c r="GE14" s="13" t="s">
        <v>2342</v>
      </c>
      <c r="GF14" s="19"/>
      <c r="GG14" s="13">
        <v>13110</v>
      </c>
      <c r="GH14" s="13" t="s">
        <v>2518</v>
      </c>
      <c r="GI14" s="19"/>
      <c r="GJ14" s="13">
        <v>14212</v>
      </c>
      <c r="GK14" s="13" t="s">
        <v>2708</v>
      </c>
      <c r="GL14" s="19"/>
      <c r="GM14" s="13">
        <v>15213</v>
      </c>
      <c r="GN14" s="13" t="s">
        <v>2796</v>
      </c>
      <c r="GO14" s="19"/>
      <c r="GP14" s="13">
        <v>16211</v>
      </c>
      <c r="GQ14" s="13" t="s">
        <v>3030</v>
      </c>
      <c r="GR14" s="19"/>
      <c r="GS14" s="13">
        <v>17211</v>
      </c>
      <c r="GT14" s="13" t="s">
        <v>3104</v>
      </c>
      <c r="GU14" s="19"/>
      <c r="GV14" s="13">
        <v>18322</v>
      </c>
      <c r="GW14" s="13" t="s">
        <v>3208</v>
      </c>
      <c r="GX14" s="19"/>
      <c r="GY14" s="13">
        <v>19211</v>
      </c>
      <c r="GZ14" s="13" t="s">
        <v>3286</v>
      </c>
      <c r="HA14" s="19"/>
      <c r="HB14" s="13">
        <v>20210</v>
      </c>
      <c r="HC14" s="13" t="s">
        <v>8708</v>
      </c>
      <c r="HD14" s="19"/>
      <c r="HE14" s="13">
        <v>21210</v>
      </c>
      <c r="HF14" s="13" t="s">
        <v>3690</v>
      </c>
      <c r="HG14" s="19"/>
      <c r="HH14" s="13">
        <v>22213</v>
      </c>
      <c r="HI14" s="13" t="s">
        <v>3933</v>
      </c>
      <c r="HJ14" s="19"/>
      <c r="HK14" s="13">
        <v>23210</v>
      </c>
      <c r="HL14" s="13" t="s">
        <v>4119</v>
      </c>
      <c r="HM14" s="19"/>
      <c r="HN14" s="13">
        <v>24211</v>
      </c>
      <c r="HO14" s="13" t="s">
        <v>4315</v>
      </c>
      <c r="HP14" s="19"/>
      <c r="HQ14" s="13">
        <v>25211</v>
      </c>
      <c r="HR14" s="13" t="s">
        <v>4465</v>
      </c>
      <c r="HS14" s="19"/>
      <c r="HT14" s="13">
        <v>26210</v>
      </c>
      <c r="HU14" s="13" t="s">
        <v>4601</v>
      </c>
      <c r="HV14" s="19"/>
      <c r="HW14" s="13">
        <v>27211</v>
      </c>
      <c r="HX14" s="13" t="s">
        <v>4763</v>
      </c>
      <c r="HY14" s="19"/>
      <c r="HZ14" s="13">
        <v>28210</v>
      </c>
      <c r="IA14" s="13" t="s">
        <v>4865</v>
      </c>
      <c r="IB14" s="19"/>
      <c r="IC14" s="13">
        <v>29210</v>
      </c>
      <c r="ID14" s="13" t="s">
        <v>5071</v>
      </c>
      <c r="IE14" s="19"/>
      <c r="IF14" s="13">
        <v>30304</v>
      </c>
      <c r="IG14" s="13" t="s">
        <v>5175</v>
      </c>
      <c r="IH14" s="19"/>
      <c r="II14" s="13">
        <v>31370</v>
      </c>
      <c r="IJ14" s="13" t="s">
        <v>5321</v>
      </c>
      <c r="IK14" s="19"/>
      <c r="IL14" s="13">
        <v>32386</v>
      </c>
      <c r="IM14" s="13" t="s">
        <v>5415</v>
      </c>
      <c r="IN14" s="19"/>
      <c r="IO14" s="13">
        <v>33212</v>
      </c>
      <c r="IP14" s="13" t="s">
        <v>5515</v>
      </c>
      <c r="IQ14" s="19"/>
      <c r="IR14" s="13">
        <v>34212</v>
      </c>
      <c r="IS14" s="13" t="s">
        <v>5700</v>
      </c>
      <c r="IT14" s="19"/>
      <c r="IU14" s="13">
        <v>35212</v>
      </c>
      <c r="IV14" s="13" t="s">
        <v>5884</v>
      </c>
      <c r="IW14" s="19"/>
      <c r="IX14" s="13">
        <v>36302</v>
      </c>
      <c r="IY14" s="13" t="s">
        <v>5998</v>
      </c>
      <c r="IZ14" s="19"/>
      <c r="JA14" s="13">
        <v>37324</v>
      </c>
      <c r="JB14" s="13" t="s">
        <v>6135</v>
      </c>
      <c r="JC14" s="19"/>
      <c r="JD14" s="13">
        <v>38214</v>
      </c>
      <c r="JE14" s="13" t="s">
        <v>6221</v>
      </c>
      <c r="JF14" s="19"/>
      <c r="JG14" s="13">
        <v>39211</v>
      </c>
      <c r="JH14" s="13" t="s">
        <v>6369</v>
      </c>
      <c r="JI14" s="19"/>
      <c r="JJ14" s="13">
        <v>40213</v>
      </c>
      <c r="JK14" s="13" t="s">
        <v>6521</v>
      </c>
      <c r="JL14" s="19"/>
      <c r="JM14" s="13">
        <v>41210</v>
      </c>
      <c r="JN14" s="13" t="s">
        <v>6739</v>
      </c>
      <c r="JO14" s="19"/>
      <c r="JP14" s="13">
        <v>42211</v>
      </c>
      <c r="JQ14" s="13" t="s">
        <v>6849</v>
      </c>
      <c r="JR14" s="19"/>
      <c r="JS14" s="13">
        <v>43213</v>
      </c>
      <c r="JT14" s="13" t="s">
        <v>7035</v>
      </c>
      <c r="JU14" s="19"/>
      <c r="JV14" s="13">
        <v>44210</v>
      </c>
      <c r="JW14" s="13" t="s">
        <v>7239</v>
      </c>
      <c r="JX14" s="19"/>
      <c r="JY14" s="13">
        <v>45341</v>
      </c>
      <c r="JZ14" s="13" t="s">
        <v>7371</v>
      </c>
      <c r="KA14" s="19"/>
      <c r="KB14" s="13">
        <v>46216</v>
      </c>
      <c r="KC14" s="13" t="s">
        <v>7463</v>
      </c>
      <c r="KE14" s="13">
        <v>47214</v>
      </c>
      <c r="KF14" s="13" t="s">
        <v>7683</v>
      </c>
      <c r="KH14" s="35" t="s">
        <v>306</v>
      </c>
      <c r="KI14" s="13" t="s">
        <v>307</v>
      </c>
      <c r="KN14" s="13">
        <v>11110</v>
      </c>
      <c r="KO14" s="13" t="s">
        <v>2114</v>
      </c>
      <c r="KT14" s="13">
        <v>14110</v>
      </c>
      <c r="KU14" s="13" t="s">
        <v>2650</v>
      </c>
      <c r="LL14" s="13">
        <v>23110</v>
      </c>
      <c r="LM14" s="13" t="s">
        <v>4087</v>
      </c>
      <c r="LO14" s="13">
        <v>26110</v>
      </c>
      <c r="LP14" s="13" t="s">
        <v>4579</v>
      </c>
      <c r="LR14" s="13">
        <v>27114</v>
      </c>
      <c r="LS14" s="13" t="s">
        <v>4699</v>
      </c>
      <c r="MI14"/>
    </row>
    <row r="15" spans="1:352">
      <c r="B15" s="17" t="s">
        <v>202</v>
      </c>
      <c r="C15" s="17" t="s">
        <v>249</v>
      </c>
      <c r="E15" s="35" t="s">
        <v>308</v>
      </c>
      <c r="F15" s="13" t="s">
        <v>309</v>
      </c>
      <c r="G15" s="19"/>
      <c r="H15" s="35" t="s">
        <v>772</v>
      </c>
      <c r="I15" s="13" t="s">
        <v>773</v>
      </c>
      <c r="J15" s="19"/>
      <c r="K15" s="35" t="s">
        <v>920</v>
      </c>
      <c r="L15" s="13" t="s">
        <v>921</v>
      </c>
      <c r="M15" s="19"/>
      <c r="N15" s="35" t="s">
        <v>1048</v>
      </c>
      <c r="O15" s="13" t="s">
        <v>1049</v>
      </c>
      <c r="P15" s="19"/>
      <c r="Q15" s="35" t="s">
        <v>1216</v>
      </c>
      <c r="R15" s="13" t="s">
        <v>1217</v>
      </c>
      <c r="S15" s="19"/>
      <c r="T15" s="35" t="s">
        <v>1368</v>
      </c>
      <c r="U15" s="13" t="s">
        <v>1369</v>
      </c>
      <c r="V15" s="19"/>
      <c r="W15" s="35" t="s">
        <v>1460</v>
      </c>
      <c r="X15" s="13" t="s">
        <v>1461</v>
      </c>
      <c r="Y15" s="19"/>
      <c r="Z15" s="35" t="s">
        <v>1657</v>
      </c>
      <c r="AA15" s="13" t="s">
        <v>1658</v>
      </c>
      <c r="AB15" s="19"/>
      <c r="AC15" s="35" t="s">
        <v>1863</v>
      </c>
      <c r="AD15" s="13" t="s">
        <v>1864</v>
      </c>
      <c r="AE15" s="19"/>
      <c r="AF15" s="13">
        <v>10211</v>
      </c>
      <c r="AG15" s="13" t="s">
        <v>1968</v>
      </c>
      <c r="AH15" s="19"/>
      <c r="AI15" s="13">
        <v>11201</v>
      </c>
      <c r="AJ15" s="13" t="s">
        <v>2116</v>
      </c>
      <c r="AK15" s="19"/>
      <c r="AL15" s="13">
        <v>12206</v>
      </c>
      <c r="AM15" s="13" t="s">
        <v>2330</v>
      </c>
      <c r="AN15" s="19"/>
      <c r="AO15" s="13">
        <v>13111</v>
      </c>
      <c r="AP15" s="13" t="s">
        <v>2520</v>
      </c>
      <c r="AQ15" s="19"/>
      <c r="AR15" s="13">
        <v>14111</v>
      </c>
      <c r="AS15" s="13" t="s">
        <v>2652</v>
      </c>
      <c r="AT15" s="19"/>
      <c r="AU15" s="13">
        <v>15205</v>
      </c>
      <c r="AV15" s="13" t="s">
        <v>2780</v>
      </c>
      <c r="AW15" s="19"/>
      <c r="AX15" s="13">
        <v>16321</v>
      </c>
      <c r="AY15" s="13" t="s">
        <v>3036</v>
      </c>
      <c r="AZ15" s="19"/>
      <c r="BA15" s="13">
        <v>17212</v>
      </c>
      <c r="BB15" s="13" t="s">
        <v>3106</v>
      </c>
      <c r="BC15" s="19"/>
      <c r="BD15" s="13">
        <v>18382</v>
      </c>
      <c r="BE15" s="13" t="s">
        <v>3228</v>
      </c>
      <c r="BF15" s="19"/>
      <c r="BG15" s="13">
        <v>19212</v>
      </c>
      <c r="BH15" s="13" t="s">
        <v>3288</v>
      </c>
      <c r="BI15" s="19"/>
      <c r="BJ15" s="13">
        <v>20211</v>
      </c>
      <c r="BK15" s="13" t="s">
        <v>3434</v>
      </c>
      <c r="BL15" s="19"/>
      <c r="BM15" s="13">
        <v>21211</v>
      </c>
      <c r="BN15" s="13" t="s">
        <v>3692</v>
      </c>
      <c r="BO15" s="19"/>
      <c r="BP15" s="13">
        <v>22208</v>
      </c>
      <c r="BQ15" s="13" t="s">
        <v>3923</v>
      </c>
      <c r="BR15" s="19"/>
      <c r="BS15" s="13">
        <v>23111</v>
      </c>
      <c r="BT15" s="13" t="s">
        <v>4089</v>
      </c>
      <c r="BU15" s="19"/>
      <c r="BV15" s="13">
        <v>24212</v>
      </c>
      <c r="BW15" s="13" t="s">
        <v>4317</v>
      </c>
      <c r="BX15" s="19"/>
      <c r="BY15" s="13">
        <v>25212</v>
      </c>
      <c r="BZ15" s="13" t="s">
        <v>4467</v>
      </c>
      <c r="CA15" s="19"/>
      <c r="CB15" s="13">
        <v>26111</v>
      </c>
      <c r="CC15" s="13" t="s">
        <v>4581</v>
      </c>
      <c r="CD15" s="19"/>
      <c r="CE15" s="13">
        <v>27115</v>
      </c>
      <c r="CF15" s="13" t="s">
        <v>4701</v>
      </c>
      <c r="CG15" s="19"/>
      <c r="CH15" s="13">
        <v>28202</v>
      </c>
      <c r="CI15" s="13" t="s">
        <v>4849</v>
      </c>
      <c r="CJ15" s="19"/>
      <c r="CK15" s="13">
        <v>29211</v>
      </c>
      <c r="CL15" s="13" t="s">
        <v>5073</v>
      </c>
      <c r="CM15" s="19"/>
      <c r="CN15" s="13">
        <v>30341</v>
      </c>
      <c r="CO15" s="13" t="s">
        <v>5189</v>
      </c>
      <c r="CP15" s="19"/>
      <c r="CQ15" s="13">
        <v>31371</v>
      </c>
      <c r="CR15" s="13" t="s">
        <v>5323</v>
      </c>
      <c r="CS15" s="19"/>
      <c r="CT15" s="13">
        <v>32441</v>
      </c>
      <c r="CU15" s="13" t="s">
        <v>5431</v>
      </c>
      <c r="CV15" s="19"/>
      <c r="CW15" s="13">
        <v>33209</v>
      </c>
      <c r="CX15" s="13" t="s">
        <v>5509</v>
      </c>
      <c r="CY15" s="19"/>
      <c r="CZ15" s="13">
        <v>34204</v>
      </c>
      <c r="DA15" s="13" t="s">
        <v>5685</v>
      </c>
      <c r="DB15" s="19"/>
      <c r="DC15" s="13">
        <v>35213</v>
      </c>
      <c r="DD15" s="13" t="s">
        <v>5886</v>
      </c>
      <c r="DE15" s="19"/>
      <c r="DF15" s="13">
        <v>36321</v>
      </c>
      <c r="DG15" s="13" t="s">
        <v>6000</v>
      </c>
      <c r="DH15" s="19"/>
      <c r="DI15" s="13">
        <v>37341</v>
      </c>
      <c r="DJ15" s="13" t="s">
        <v>6137</v>
      </c>
      <c r="DK15" s="19"/>
      <c r="DL15" s="13">
        <v>38215</v>
      </c>
      <c r="DM15" s="13" t="s">
        <v>6223</v>
      </c>
      <c r="DN15" s="19"/>
      <c r="DO15" s="13">
        <v>39212</v>
      </c>
      <c r="DP15" s="13" t="s">
        <v>6371</v>
      </c>
      <c r="DQ15" s="19"/>
      <c r="DR15" s="13">
        <v>40134</v>
      </c>
      <c r="DS15" s="13" t="s">
        <v>6491</v>
      </c>
      <c r="DT15" s="19"/>
      <c r="DU15" s="13">
        <v>41327</v>
      </c>
      <c r="DV15" s="13" t="s">
        <v>8718</v>
      </c>
      <c r="DW15" s="19"/>
      <c r="DX15" s="13">
        <v>42212</v>
      </c>
      <c r="DY15" s="13" t="s">
        <v>6851</v>
      </c>
      <c r="DZ15" s="19"/>
      <c r="EA15" s="13">
        <v>43208</v>
      </c>
      <c r="EB15" s="13" t="s">
        <v>7025</v>
      </c>
      <c r="EC15" s="19"/>
      <c r="ED15" s="13">
        <v>44211</v>
      </c>
      <c r="EE15" s="13" t="s">
        <v>7241</v>
      </c>
      <c r="EF15" s="19"/>
      <c r="EG15" s="13">
        <v>45361</v>
      </c>
      <c r="EH15" s="13" t="s">
        <v>7381</v>
      </c>
      <c r="EI15" s="19"/>
      <c r="EJ15" s="13">
        <v>46217</v>
      </c>
      <c r="EK15" s="13" t="s">
        <v>7465</v>
      </c>
      <c r="EM15" s="13">
        <v>47215</v>
      </c>
      <c r="EN15" s="13" t="s">
        <v>7685</v>
      </c>
      <c r="EP15" s="34" t="s">
        <v>8124</v>
      </c>
      <c r="EQ15" s="13" t="s">
        <v>8125</v>
      </c>
      <c r="ES15" s="17" t="s">
        <v>202</v>
      </c>
      <c r="ET15" s="17" t="s">
        <v>8837</v>
      </c>
      <c r="EU15" s="17" t="s">
        <v>249</v>
      </c>
      <c r="EW15" s="35" t="s">
        <v>328</v>
      </c>
      <c r="EX15" s="13" t="s">
        <v>329</v>
      </c>
      <c r="EY15" s="19"/>
      <c r="EZ15" s="35" t="s">
        <v>772</v>
      </c>
      <c r="FA15" s="13" t="s">
        <v>773</v>
      </c>
      <c r="FB15" s="19"/>
      <c r="FC15" s="35" t="s">
        <v>920</v>
      </c>
      <c r="FD15" s="13" t="s">
        <v>921</v>
      </c>
      <c r="FE15" s="19"/>
      <c r="FF15" s="35" t="s">
        <v>1058</v>
      </c>
      <c r="FG15" s="13" t="s">
        <v>1059</v>
      </c>
      <c r="FH15" s="19"/>
      <c r="FI15" s="35" t="s">
        <v>1216</v>
      </c>
      <c r="FJ15" s="13" t="s">
        <v>1217</v>
      </c>
      <c r="FK15" s="19"/>
      <c r="FL15" s="35" t="s">
        <v>1368</v>
      </c>
      <c r="FM15" s="13" t="s">
        <v>1369</v>
      </c>
      <c r="FN15" s="19"/>
      <c r="FO15" s="35" t="s">
        <v>1460</v>
      </c>
      <c r="FP15" s="13" t="s">
        <v>1461</v>
      </c>
      <c r="FQ15" s="19"/>
      <c r="FR15" s="35" t="s">
        <v>1657</v>
      </c>
      <c r="FS15" s="13" t="s">
        <v>1658</v>
      </c>
      <c r="FT15" s="19"/>
      <c r="FU15" s="35" t="s">
        <v>1863</v>
      </c>
      <c r="FV15" s="13" t="s">
        <v>1864</v>
      </c>
      <c r="FW15" s="19"/>
      <c r="FX15" s="13">
        <v>10211</v>
      </c>
      <c r="FY15" s="13" t="s">
        <v>1968</v>
      </c>
      <c r="FZ15" s="19"/>
      <c r="GA15" s="13">
        <v>11214</v>
      </c>
      <c r="GB15" s="13" t="s">
        <v>2142</v>
      </c>
      <c r="GC15" s="19"/>
      <c r="GD15" s="13">
        <v>12213</v>
      </c>
      <c r="GE15" s="13" t="s">
        <v>2344</v>
      </c>
      <c r="GF15" s="19"/>
      <c r="GG15" s="13">
        <v>13111</v>
      </c>
      <c r="GH15" s="13" t="s">
        <v>2520</v>
      </c>
      <c r="GI15" s="19"/>
      <c r="GJ15" s="13">
        <v>14213</v>
      </c>
      <c r="GK15" s="13" t="s">
        <v>2710</v>
      </c>
      <c r="GL15" s="19"/>
      <c r="GM15" s="13">
        <v>15216</v>
      </c>
      <c r="GN15" s="13" t="s">
        <v>2800</v>
      </c>
      <c r="GO15" s="19"/>
      <c r="GP15" s="13">
        <v>16321</v>
      </c>
      <c r="GQ15" s="13" t="s">
        <v>3036</v>
      </c>
      <c r="GR15" s="19"/>
      <c r="GS15" s="13">
        <v>17212</v>
      </c>
      <c r="GT15" s="13" t="s">
        <v>3106</v>
      </c>
      <c r="GU15" s="19"/>
      <c r="GV15" s="13">
        <v>18382</v>
      </c>
      <c r="GW15" s="13" t="s">
        <v>3228</v>
      </c>
      <c r="GX15" s="19"/>
      <c r="GY15" s="13">
        <v>19212</v>
      </c>
      <c r="GZ15" s="13" t="s">
        <v>3288</v>
      </c>
      <c r="HA15" s="19"/>
      <c r="HB15" s="13">
        <v>20211</v>
      </c>
      <c r="HC15" s="13" t="s">
        <v>3434</v>
      </c>
      <c r="HD15" s="19"/>
      <c r="HE15" s="13">
        <v>21211</v>
      </c>
      <c r="HF15" s="13" t="s">
        <v>3692</v>
      </c>
      <c r="HG15" s="19"/>
      <c r="HH15" s="13">
        <v>22214</v>
      </c>
      <c r="HI15" s="13" t="s">
        <v>3935</v>
      </c>
      <c r="HJ15" s="19"/>
      <c r="HK15" s="13">
        <v>23211</v>
      </c>
      <c r="HL15" s="13" t="s">
        <v>4121</v>
      </c>
      <c r="HM15" s="19"/>
      <c r="HN15" s="13">
        <v>24212</v>
      </c>
      <c r="HO15" s="13" t="s">
        <v>4317</v>
      </c>
      <c r="HP15" s="19"/>
      <c r="HQ15" s="13">
        <v>25212</v>
      </c>
      <c r="HR15" s="13" t="s">
        <v>4467</v>
      </c>
      <c r="HS15" s="19"/>
      <c r="HT15" s="13">
        <v>26211</v>
      </c>
      <c r="HU15" s="13" t="s">
        <v>4603</v>
      </c>
      <c r="HV15" s="19"/>
      <c r="HW15" s="13">
        <v>27212</v>
      </c>
      <c r="HX15" s="13" t="s">
        <v>4765</v>
      </c>
      <c r="HY15" s="19"/>
      <c r="HZ15" s="13">
        <v>28212</v>
      </c>
      <c r="IA15" s="13" t="s">
        <v>4869</v>
      </c>
      <c r="IB15" s="19"/>
      <c r="IC15" s="13">
        <v>29211</v>
      </c>
      <c r="ID15" s="13" t="s">
        <v>5073</v>
      </c>
      <c r="IE15" s="19"/>
      <c r="IF15" s="13">
        <v>30341</v>
      </c>
      <c r="IG15" s="13" t="s">
        <v>5189</v>
      </c>
      <c r="IH15" s="19"/>
      <c r="II15" s="13">
        <v>31371</v>
      </c>
      <c r="IJ15" s="13" t="s">
        <v>5323</v>
      </c>
      <c r="IK15" s="19"/>
      <c r="IL15" s="13">
        <v>32441</v>
      </c>
      <c r="IM15" s="13" t="s">
        <v>5431</v>
      </c>
      <c r="IN15" s="19"/>
      <c r="IO15" s="13">
        <v>33213</v>
      </c>
      <c r="IP15" s="13" t="s">
        <v>5517</v>
      </c>
      <c r="IQ15" s="19"/>
      <c r="IR15" s="13">
        <v>34213</v>
      </c>
      <c r="IS15" s="13" t="s">
        <v>5702</v>
      </c>
      <c r="IT15" s="19"/>
      <c r="IU15" s="13">
        <v>35213</v>
      </c>
      <c r="IV15" s="13" t="s">
        <v>5886</v>
      </c>
      <c r="IW15" s="19"/>
      <c r="IX15" s="13">
        <v>36321</v>
      </c>
      <c r="IY15" s="13" t="s">
        <v>6000</v>
      </c>
      <c r="IZ15" s="19"/>
      <c r="JA15" s="13">
        <v>37341</v>
      </c>
      <c r="JB15" s="13" t="s">
        <v>6137</v>
      </c>
      <c r="JC15" s="19"/>
      <c r="JD15" s="13">
        <v>38215</v>
      </c>
      <c r="JE15" s="13" t="s">
        <v>6223</v>
      </c>
      <c r="JF15" s="19"/>
      <c r="JG15" s="13">
        <v>39212</v>
      </c>
      <c r="JH15" s="13" t="s">
        <v>6371</v>
      </c>
      <c r="JI15" s="19"/>
      <c r="JJ15" s="13">
        <v>40214</v>
      </c>
      <c r="JK15" s="13" t="s">
        <v>6523</v>
      </c>
      <c r="JL15" s="19"/>
      <c r="JM15" s="13">
        <v>41327</v>
      </c>
      <c r="JN15" s="13" t="s">
        <v>8718</v>
      </c>
      <c r="JO15" s="19"/>
      <c r="JP15" s="13">
        <v>42212</v>
      </c>
      <c r="JQ15" s="13" t="s">
        <v>6851</v>
      </c>
      <c r="JR15" s="19"/>
      <c r="JS15" s="13">
        <v>43214</v>
      </c>
      <c r="JT15" s="13" t="s">
        <v>7037</v>
      </c>
      <c r="JU15" s="19"/>
      <c r="JV15" s="13">
        <v>44211</v>
      </c>
      <c r="JW15" s="13" t="s">
        <v>7241</v>
      </c>
      <c r="JX15" s="19"/>
      <c r="JY15" s="13">
        <v>45361</v>
      </c>
      <c r="JZ15" s="13" t="s">
        <v>7381</v>
      </c>
      <c r="KA15" s="19"/>
      <c r="KB15" s="13">
        <v>46217</v>
      </c>
      <c r="KC15" s="13" t="s">
        <v>7465</v>
      </c>
      <c r="KE15" s="13">
        <v>47215</v>
      </c>
      <c r="KF15" s="13" t="s">
        <v>7685</v>
      </c>
      <c r="KT15" s="13">
        <v>14111</v>
      </c>
      <c r="KU15" s="13" t="s">
        <v>2652</v>
      </c>
      <c r="LL15" s="13">
        <v>23111</v>
      </c>
      <c r="LM15" s="13" t="s">
        <v>4089</v>
      </c>
      <c r="LO15" s="13">
        <v>26111</v>
      </c>
      <c r="LP15" s="13" t="s">
        <v>4581</v>
      </c>
      <c r="LR15" s="13">
        <v>27115</v>
      </c>
      <c r="LS15" s="13" t="s">
        <v>4701</v>
      </c>
      <c r="MI15"/>
    </row>
    <row r="16" spans="1:352">
      <c r="B16" s="17" t="s">
        <v>203</v>
      </c>
      <c r="C16" s="17" t="s">
        <v>250</v>
      </c>
      <c r="E16" s="35" t="s">
        <v>310</v>
      </c>
      <c r="F16" s="13" t="s">
        <v>311</v>
      </c>
      <c r="G16" s="19"/>
      <c r="H16" s="35" t="s">
        <v>776</v>
      </c>
      <c r="I16" s="13" t="s">
        <v>777</v>
      </c>
      <c r="J16" s="19"/>
      <c r="K16" s="35" t="s">
        <v>922</v>
      </c>
      <c r="L16" s="13" t="s">
        <v>923</v>
      </c>
      <c r="M16" s="19"/>
      <c r="N16" s="35" t="s">
        <v>1050</v>
      </c>
      <c r="O16" s="13" t="s">
        <v>1051</v>
      </c>
      <c r="P16" s="19"/>
      <c r="Q16" s="35" t="s">
        <v>1218</v>
      </c>
      <c r="R16" s="13" t="s">
        <v>1219</v>
      </c>
      <c r="S16" s="19"/>
      <c r="T16" s="35" t="s">
        <v>1370</v>
      </c>
      <c r="U16" s="13" t="s">
        <v>1371</v>
      </c>
      <c r="V16" s="19"/>
      <c r="W16" s="35" t="s">
        <v>1462</v>
      </c>
      <c r="X16" s="13" t="s">
        <v>369</v>
      </c>
      <c r="Y16" s="19"/>
      <c r="Z16" s="35" t="s">
        <v>1659</v>
      </c>
      <c r="AA16" s="13" t="s">
        <v>1660</v>
      </c>
      <c r="AB16" s="19"/>
      <c r="AC16" s="35" t="s">
        <v>1865</v>
      </c>
      <c r="AD16" s="13" t="s">
        <v>1866</v>
      </c>
      <c r="AE16" s="19"/>
      <c r="AF16" s="13">
        <v>10212</v>
      </c>
      <c r="AG16" s="13" t="s">
        <v>1970</v>
      </c>
      <c r="AH16" s="19"/>
      <c r="AI16" s="13">
        <v>11202</v>
      </c>
      <c r="AJ16" s="13" t="s">
        <v>2118</v>
      </c>
      <c r="AK16" s="19"/>
      <c r="AL16" s="13">
        <v>12207</v>
      </c>
      <c r="AM16" s="13" t="s">
        <v>2332</v>
      </c>
      <c r="AN16" s="19"/>
      <c r="AO16" s="13">
        <v>13112</v>
      </c>
      <c r="AP16" s="13" t="s">
        <v>2522</v>
      </c>
      <c r="AQ16" s="19"/>
      <c r="AR16" s="13">
        <v>14112</v>
      </c>
      <c r="AS16" s="13" t="s">
        <v>2654</v>
      </c>
      <c r="AT16" s="19"/>
      <c r="AU16" s="13">
        <v>15206</v>
      </c>
      <c r="AV16" s="13" t="s">
        <v>2782</v>
      </c>
      <c r="AW16" s="19"/>
      <c r="AX16" s="13">
        <v>16322</v>
      </c>
      <c r="AY16" s="13" t="s">
        <v>3038</v>
      </c>
      <c r="AZ16" s="19"/>
      <c r="BA16" s="13">
        <v>17324</v>
      </c>
      <c r="BB16" s="13" t="s">
        <v>3116</v>
      </c>
      <c r="BC16" s="19"/>
      <c r="BD16" s="13">
        <v>18404</v>
      </c>
      <c r="BE16" s="13" t="s">
        <v>3236</v>
      </c>
      <c r="BF16" s="19"/>
      <c r="BG16" s="13">
        <v>19213</v>
      </c>
      <c r="BH16" s="13" t="s">
        <v>3290</v>
      </c>
      <c r="BI16" s="19"/>
      <c r="BJ16" s="13">
        <v>20212</v>
      </c>
      <c r="BK16" s="13" t="s">
        <v>3436</v>
      </c>
      <c r="BL16" s="19"/>
      <c r="BM16" s="13">
        <v>21212</v>
      </c>
      <c r="BN16" s="13" t="s">
        <v>3694</v>
      </c>
      <c r="BO16" s="19"/>
      <c r="BP16" s="13">
        <v>22209</v>
      </c>
      <c r="BQ16" s="13" t="s">
        <v>3925</v>
      </c>
      <c r="BR16" s="19"/>
      <c r="BS16" s="13">
        <v>23112</v>
      </c>
      <c r="BT16" s="13" t="s">
        <v>4091</v>
      </c>
      <c r="BU16" s="19"/>
      <c r="BV16" s="13">
        <v>24214</v>
      </c>
      <c r="BW16" s="13" t="s">
        <v>4321</v>
      </c>
      <c r="BX16" s="19"/>
      <c r="BY16" s="13">
        <v>25213</v>
      </c>
      <c r="BZ16" s="13" t="s">
        <v>4469</v>
      </c>
      <c r="CA16" s="19"/>
      <c r="CB16" s="13">
        <v>26201</v>
      </c>
      <c r="CC16" s="13" t="s">
        <v>4583</v>
      </c>
      <c r="CD16" s="19"/>
      <c r="CE16" s="13">
        <v>27116</v>
      </c>
      <c r="CF16" s="13" t="s">
        <v>4703</v>
      </c>
      <c r="CG16" s="19"/>
      <c r="CH16" s="13">
        <v>28203</v>
      </c>
      <c r="CI16" s="13" t="s">
        <v>4851</v>
      </c>
      <c r="CJ16" s="19"/>
      <c r="CK16" s="13">
        <v>29212</v>
      </c>
      <c r="CL16" s="13" t="s">
        <v>5075</v>
      </c>
      <c r="CM16" s="19"/>
      <c r="CN16" s="13">
        <v>30343</v>
      </c>
      <c r="CO16" s="13" t="s">
        <v>5193</v>
      </c>
      <c r="CP16" s="19"/>
      <c r="CQ16" s="13">
        <v>31372</v>
      </c>
      <c r="CR16" s="13" t="s">
        <v>5325</v>
      </c>
      <c r="CS16" s="19"/>
      <c r="CT16" s="13">
        <v>32448</v>
      </c>
      <c r="CU16" s="13" t="s">
        <v>5445</v>
      </c>
      <c r="CV16" s="19"/>
      <c r="CW16" s="13">
        <v>33210</v>
      </c>
      <c r="CX16" s="13" t="s">
        <v>5511</v>
      </c>
      <c r="CY16" s="19"/>
      <c r="CZ16" s="13">
        <v>34205</v>
      </c>
      <c r="DA16" s="13" t="s">
        <v>5687</v>
      </c>
      <c r="DB16" s="19"/>
      <c r="DC16" s="13">
        <v>35215</v>
      </c>
      <c r="DD16" s="13" t="s">
        <v>5890</v>
      </c>
      <c r="DE16" s="19"/>
      <c r="DF16" s="13">
        <v>36341</v>
      </c>
      <c r="DG16" s="13" t="s">
        <v>6002</v>
      </c>
      <c r="DH16" s="19"/>
      <c r="DI16" s="13">
        <v>37364</v>
      </c>
      <c r="DJ16" s="13" t="s">
        <v>6149</v>
      </c>
      <c r="DK16" s="19"/>
      <c r="DL16" s="13">
        <v>38356</v>
      </c>
      <c r="DM16" s="13" t="s">
        <v>6265</v>
      </c>
      <c r="DN16" s="19"/>
      <c r="DO16" s="13">
        <v>39301</v>
      </c>
      <c r="DP16" s="13" t="s">
        <v>6373</v>
      </c>
      <c r="DQ16" s="19"/>
      <c r="DR16" s="13">
        <v>40135</v>
      </c>
      <c r="DS16" s="13" t="s">
        <v>6493</v>
      </c>
      <c r="DT16" s="19"/>
      <c r="DU16" s="13">
        <v>41341</v>
      </c>
      <c r="DV16" s="13" t="s">
        <v>6767</v>
      </c>
      <c r="DW16" s="19"/>
      <c r="DX16" s="13">
        <v>42213</v>
      </c>
      <c r="DY16" s="13" t="s">
        <v>6853</v>
      </c>
      <c r="DZ16" s="19"/>
      <c r="EA16" s="13">
        <v>43210</v>
      </c>
      <c r="EB16" s="13" t="s">
        <v>7029</v>
      </c>
      <c r="EC16" s="19"/>
      <c r="ED16" s="13">
        <v>44212</v>
      </c>
      <c r="EE16" s="13" t="s">
        <v>7243</v>
      </c>
      <c r="EF16" s="19"/>
      <c r="EG16" s="13">
        <v>45382</v>
      </c>
      <c r="EH16" s="13" t="s">
        <v>7389</v>
      </c>
      <c r="EI16" s="19"/>
      <c r="EJ16" s="13">
        <v>46218</v>
      </c>
      <c r="EK16" s="13" t="s">
        <v>7467</v>
      </c>
      <c r="EM16" s="13">
        <v>47301</v>
      </c>
      <c r="EN16" s="13" t="s">
        <v>7687</v>
      </c>
      <c r="EP16" s="34">
        <v>533</v>
      </c>
      <c r="EQ16" s="13" t="s">
        <v>8126</v>
      </c>
      <c r="ES16" s="17" t="s">
        <v>203</v>
      </c>
      <c r="ET16" s="17" t="s">
        <v>8838</v>
      </c>
      <c r="EU16" s="17" t="s">
        <v>250</v>
      </c>
      <c r="EW16" s="35" t="s">
        <v>330</v>
      </c>
      <c r="EX16" s="13" t="s">
        <v>331</v>
      </c>
      <c r="EY16" s="19"/>
      <c r="EZ16" s="35" t="s">
        <v>776</v>
      </c>
      <c r="FA16" s="13" t="s">
        <v>777</v>
      </c>
      <c r="FB16" s="19"/>
      <c r="FC16" s="35" t="s">
        <v>922</v>
      </c>
      <c r="FD16" s="13" t="s">
        <v>923</v>
      </c>
      <c r="FE16" s="19"/>
      <c r="FF16" s="35" t="s">
        <v>1060</v>
      </c>
      <c r="FG16" s="13" t="s">
        <v>1061</v>
      </c>
      <c r="FH16" s="19"/>
      <c r="FI16" s="35" t="s">
        <v>1218</v>
      </c>
      <c r="FJ16" s="13" t="s">
        <v>1219</v>
      </c>
      <c r="FK16" s="19"/>
      <c r="FL16" s="35" t="s">
        <v>1370</v>
      </c>
      <c r="FM16" s="13" t="s">
        <v>1371</v>
      </c>
      <c r="FN16" s="19"/>
      <c r="FO16" s="35" t="s">
        <v>1462</v>
      </c>
      <c r="FP16" s="13" t="s">
        <v>369</v>
      </c>
      <c r="FQ16" s="19"/>
      <c r="FR16" s="35" t="s">
        <v>1659</v>
      </c>
      <c r="FS16" s="13" t="s">
        <v>1660</v>
      </c>
      <c r="FT16" s="19"/>
      <c r="FU16" s="35" t="s">
        <v>1865</v>
      </c>
      <c r="FV16" s="13" t="s">
        <v>1866</v>
      </c>
      <c r="FW16" s="19"/>
      <c r="FX16" s="13">
        <v>10212</v>
      </c>
      <c r="FY16" s="13" t="s">
        <v>1970</v>
      </c>
      <c r="FZ16" s="19"/>
      <c r="GA16" s="13">
        <v>11215</v>
      </c>
      <c r="GB16" s="13" t="s">
        <v>2144</v>
      </c>
      <c r="GC16" s="19"/>
      <c r="GD16" s="13">
        <v>12215</v>
      </c>
      <c r="GE16" s="13" t="s">
        <v>2348</v>
      </c>
      <c r="GF16" s="19"/>
      <c r="GG16" s="13">
        <v>13112</v>
      </c>
      <c r="GH16" s="13" t="s">
        <v>2522</v>
      </c>
      <c r="GI16" s="19"/>
      <c r="GJ16" s="13">
        <v>14214</v>
      </c>
      <c r="GK16" s="13" t="s">
        <v>2712</v>
      </c>
      <c r="GL16" s="19"/>
      <c r="GM16" s="13">
        <v>15217</v>
      </c>
      <c r="GN16" s="13" t="s">
        <v>2802</v>
      </c>
      <c r="GO16" s="19"/>
      <c r="GP16" s="13">
        <v>16322</v>
      </c>
      <c r="GQ16" s="13" t="s">
        <v>3038</v>
      </c>
      <c r="GR16" s="19"/>
      <c r="GS16" s="13">
        <v>17324</v>
      </c>
      <c r="GT16" s="13" t="s">
        <v>3116</v>
      </c>
      <c r="GU16" s="19"/>
      <c r="GV16" s="13">
        <v>18404</v>
      </c>
      <c r="GW16" s="13" t="s">
        <v>3236</v>
      </c>
      <c r="GX16" s="19"/>
      <c r="GY16" s="13">
        <v>19213</v>
      </c>
      <c r="GZ16" s="13" t="s">
        <v>3290</v>
      </c>
      <c r="HA16" s="19"/>
      <c r="HB16" s="13">
        <v>20212</v>
      </c>
      <c r="HC16" s="13" t="s">
        <v>3436</v>
      </c>
      <c r="HD16" s="19"/>
      <c r="HE16" s="13">
        <v>21212</v>
      </c>
      <c r="HF16" s="13" t="s">
        <v>3694</v>
      </c>
      <c r="HG16" s="19"/>
      <c r="HH16" s="13">
        <v>22215</v>
      </c>
      <c r="HI16" s="13" t="s">
        <v>3937</v>
      </c>
      <c r="HJ16" s="19"/>
      <c r="HK16" s="13">
        <v>23212</v>
      </c>
      <c r="HL16" s="13" t="s">
        <v>4123</v>
      </c>
      <c r="HM16" s="19"/>
      <c r="HN16" s="13">
        <v>24214</v>
      </c>
      <c r="HO16" s="13" t="s">
        <v>4321</v>
      </c>
      <c r="HP16" s="19"/>
      <c r="HQ16" s="13">
        <v>25213</v>
      </c>
      <c r="HR16" s="13" t="s">
        <v>4469</v>
      </c>
      <c r="HS16" s="19"/>
      <c r="HT16" s="13">
        <v>26212</v>
      </c>
      <c r="HU16" s="13" t="s">
        <v>4605</v>
      </c>
      <c r="HV16" s="19"/>
      <c r="HW16" s="13">
        <v>27213</v>
      </c>
      <c r="HX16" s="13" t="s">
        <v>4767</v>
      </c>
      <c r="HY16" s="19"/>
      <c r="HZ16" s="13">
        <v>28213</v>
      </c>
      <c r="IA16" s="13" t="s">
        <v>4871</v>
      </c>
      <c r="IB16" s="19"/>
      <c r="IC16" s="13">
        <v>29212</v>
      </c>
      <c r="ID16" s="13" t="s">
        <v>5075</v>
      </c>
      <c r="IE16" s="19"/>
      <c r="IF16" s="13">
        <v>30343</v>
      </c>
      <c r="IG16" s="13" t="s">
        <v>5193</v>
      </c>
      <c r="IH16" s="19"/>
      <c r="II16" s="13">
        <v>31372</v>
      </c>
      <c r="IJ16" s="13" t="s">
        <v>5325</v>
      </c>
      <c r="IK16" s="19"/>
      <c r="IL16" s="13">
        <v>32448</v>
      </c>
      <c r="IM16" s="13" t="s">
        <v>5445</v>
      </c>
      <c r="IN16" s="19"/>
      <c r="IO16" s="13">
        <v>33214</v>
      </c>
      <c r="IP16" s="13" t="s">
        <v>5519</v>
      </c>
      <c r="IQ16" s="19"/>
      <c r="IR16" s="13">
        <v>34214</v>
      </c>
      <c r="IS16" s="13" t="s">
        <v>5704</v>
      </c>
      <c r="IT16" s="19"/>
      <c r="IU16" s="13">
        <v>35215</v>
      </c>
      <c r="IV16" s="13" t="s">
        <v>5890</v>
      </c>
      <c r="IW16" s="19"/>
      <c r="IX16" s="13">
        <v>36341</v>
      </c>
      <c r="IY16" s="13" t="s">
        <v>6002</v>
      </c>
      <c r="IZ16" s="19"/>
      <c r="JA16" s="13">
        <v>37364</v>
      </c>
      <c r="JB16" s="13" t="s">
        <v>6149</v>
      </c>
      <c r="JC16" s="19"/>
      <c r="JD16" s="13">
        <v>38356</v>
      </c>
      <c r="JE16" s="13" t="s">
        <v>6265</v>
      </c>
      <c r="JF16" s="19"/>
      <c r="JG16" s="13">
        <v>39301</v>
      </c>
      <c r="JH16" s="13" t="s">
        <v>6373</v>
      </c>
      <c r="JI16" s="19"/>
      <c r="JJ16" s="13">
        <v>40215</v>
      </c>
      <c r="JK16" s="13" t="s">
        <v>6525</v>
      </c>
      <c r="JL16" s="19"/>
      <c r="JM16" s="13">
        <v>41341</v>
      </c>
      <c r="JN16" s="13" t="s">
        <v>6767</v>
      </c>
      <c r="JO16" s="19"/>
      <c r="JP16" s="13">
        <v>42213</v>
      </c>
      <c r="JQ16" s="13" t="s">
        <v>6853</v>
      </c>
      <c r="JR16" s="19"/>
      <c r="JS16" s="13">
        <v>43215</v>
      </c>
      <c r="JT16" s="13" t="s">
        <v>7039</v>
      </c>
      <c r="JU16" s="19"/>
      <c r="JV16" s="13">
        <v>44212</v>
      </c>
      <c r="JW16" s="13" t="s">
        <v>7243</v>
      </c>
      <c r="JX16" s="19"/>
      <c r="JY16" s="13">
        <v>45382</v>
      </c>
      <c r="JZ16" s="13" t="s">
        <v>7389</v>
      </c>
      <c r="KA16" s="19"/>
      <c r="KB16" s="13">
        <v>46218</v>
      </c>
      <c r="KC16" s="13" t="s">
        <v>7467</v>
      </c>
      <c r="KE16" s="13">
        <v>47301</v>
      </c>
      <c r="KF16" s="13" t="s">
        <v>7687</v>
      </c>
      <c r="KT16" s="13">
        <v>14112</v>
      </c>
      <c r="KU16" s="13" t="s">
        <v>2654</v>
      </c>
      <c r="LL16" s="13">
        <v>23112</v>
      </c>
      <c r="LM16" s="13" t="s">
        <v>4091</v>
      </c>
      <c r="LR16" s="13">
        <v>27116</v>
      </c>
      <c r="LS16" s="13" t="s">
        <v>4703</v>
      </c>
      <c r="MI16"/>
    </row>
    <row r="17" spans="2:347">
      <c r="B17" s="17" t="s">
        <v>204</v>
      </c>
      <c r="C17" s="17" t="s">
        <v>251</v>
      </c>
      <c r="E17" s="35" t="s">
        <v>312</v>
      </c>
      <c r="F17" s="13" t="s">
        <v>313</v>
      </c>
      <c r="G17" s="19"/>
      <c r="H17" s="35" t="s">
        <v>778</v>
      </c>
      <c r="I17" s="13" t="s">
        <v>779</v>
      </c>
      <c r="J17" s="19"/>
      <c r="K17" s="35" t="s">
        <v>924</v>
      </c>
      <c r="L17" s="13" t="s">
        <v>925</v>
      </c>
      <c r="M17" s="19"/>
      <c r="N17" s="35" t="s">
        <v>1052</v>
      </c>
      <c r="O17" s="13" t="s">
        <v>1053</v>
      </c>
      <c r="P17" s="19"/>
      <c r="Q17" s="35" t="s">
        <v>1220</v>
      </c>
      <c r="R17" s="13" t="s">
        <v>1221</v>
      </c>
      <c r="S17" s="19"/>
      <c r="T17" s="35" t="s">
        <v>1372</v>
      </c>
      <c r="U17" s="13" t="s">
        <v>1373</v>
      </c>
      <c r="V17" s="19"/>
      <c r="W17" s="35" t="s">
        <v>1463</v>
      </c>
      <c r="X17" s="13" t="s">
        <v>1464</v>
      </c>
      <c r="Y17" s="19"/>
      <c r="Z17" s="35" t="s">
        <v>1661</v>
      </c>
      <c r="AA17" s="13" t="s">
        <v>1662</v>
      </c>
      <c r="AB17" s="19"/>
      <c r="AC17" s="35" t="s">
        <v>1867</v>
      </c>
      <c r="AD17" s="13" t="s">
        <v>1868</v>
      </c>
      <c r="AE17" s="19"/>
      <c r="AF17" s="13">
        <v>10344</v>
      </c>
      <c r="AG17" s="13" t="s">
        <v>2004</v>
      </c>
      <c r="AH17" s="19"/>
      <c r="AI17" s="13">
        <v>11203</v>
      </c>
      <c r="AJ17" s="13" t="s">
        <v>2120</v>
      </c>
      <c r="AK17" s="19"/>
      <c r="AL17" s="13">
        <v>12208</v>
      </c>
      <c r="AM17" s="13" t="s">
        <v>2334</v>
      </c>
      <c r="AN17" s="19"/>
      <c r="AO17" s="13">
        <v>13113</v>
      </c>
      <c r="AP17" s="13" t="s">
        <v>2524</v>
      </c>
      <c r="AQ17" s="19"/>
      <c r="AR17" s="13">
        <v>14113</v>
      </c>
      <c r="AS17" s="13" t="s">
        <v>2656</v>
      </c>
      <c r="AT17" s="19"/>
      <c r="AU17" s="13">
        <v>15208</v>
      </c>
      <c r="AV17" s="13" t="s">
        <v>2786</v>
      </c>
      <c r="AW17" s="19"/>
      <c r="AX17" s="13">
        <v>16323</v>
      </c>
      <c r="AY17" s="13" t="s">
        <v>3040</v>
      </c>
      <c r="AZ17" s="19"/>
      <c r="BA17" s="13">
        <v>17361</v>
      </c>
      <c r="BB17" s="13" t="s">
        <v>3134</v>
      </c>
      <c r="BC17" s="19"/>
      <c r="BD17" s="13">
        <v>18423</v>
      </c>
      <c r="BE17" s="13" t="s">
        <v>3242</v>
      </c>
      <c r="BF17" s="19"/>
      <c r="BG17" s="13">
        <v>19214</v>
      </c>
      <c r="BH17" s="13" t="s">
        <v>3292</v>
      </c>
      <c r="BI17" s="19"/>
      <c r="BJ17" s="13">
        <v>20213</v>
      </c>
      <c r="BK17" s="13" t="s">
        <v>3438</v>
      </c>
      <c r="BL17" s="19"/>
      <c r="BM17" s="13">
        <v>21213</v>
      </c>
      <c r="BN17" s="13" t="s">
        <v>3696</v>
      </c>
      <c r="BO17" s="19"/>
      <c r="BP17" s="13">
        <v>22210</v>
      </c>
      <c r="BQ17" s="13" t="s">
        <v>3927</v>
      </c>
      <c r="BR17" s="19"/>
      <c r="BS17" s="13">
        <v>23113</v>
      </c>
      <c r="BT17" s="13" t="s">
        <v>4093</v>
      </c>
      <c r="BU17" s="19"/>
      <c r="BV17" s="13">
        <v>24215</v>
      </c>
      <c r="BW17" s="13" t="s">
        <v>4323</v>
      </c>
      <c r="BX17" s="19"/>
      <c r="BY17" s="13">
        <v>25214</v>
      </c>
      <c r="BZ17" s="13" t="s">
        <v>4471</v>
      </c>
      <c r="CA17" s="19"/>
      <c r="CB17" s="13">
        <v>26202</v>
      </c>
      <c r="CC17" s="13" t="s">
        <v>4585</v>
      </c>
      <c r="CD17" s="19"/>
      <c r="CE17" s="13">
        <v>27117</v>
      </c>
      <c r="CF17" s="13" t="s">
        <v>4705</v>
      </c>
      <c r="CG17" s="19"/>
      <c r="CH17" s="13">
        <v>28204</v>
      </c>
      <c r="CI17" s="13" t="s">
        <v>4853</v>
      </c>
      <c r="CJ17" s="19"/>
      <c r="CK17" s="13">
        <v>29322</v>
      </c>
      <c r="CL17" s="13" t="s">
        <v>5081</v>
      </c>
      <c r="CM17" s="19"/>
      <c r="CN17" s="13">
        <v>30344</v>
      </c>
      <c r="CO17" s="13" t="s">
        <v>5195</v>
      </c>
      <c r="CP17" s="19"/>
      <c r="CQ17" s="13">
        <v>31384</v>
      </c>
      <c r="CR17" s="13" t="s">
        <v>5333</v>
      </c>
      <c r="CS17" s="19"/>
      <c r="CT17" s="13">
        <v>32449</v>
      </c>
      <c r="CU17" s="13" t="s">
        <v>5447</v>
      </c>
      <c r="CV17" s="19"/>
      <c r="CW17" s="13">
        <v>33211</v>
      </c>
      <c r="CX17" s="13" t="s">
        <v>5513</v>
      </c>
      <c r="CY17" s="19"/>
      <c r="CZ17" s="13">
        <v>34207</v>
      </c>
      <c r="DA17" s="13" t="s">
        <v>5691</v>
      </c>
      <c r="DB17" s="19"/>
      <c r="DC17" s="13">
        <v>35216</v>
      </c>
      <c r="DD17" s="13" t="s">
        <v>5892</v>
      </c>
      <c r="DE17" s="19"/>
      <c r="DF17" s="13">
        <v>36342</v>
      </c>
      <c r="DG17" s="13" t="s">
        <v>6004</v>
      </c>
      <c r="DH17" s="19"/>
      <c r="DI17" s="13">
        <v>37386</v>
      </c>
      <c r="DJ17" s="13" t="s">
        <v>6161</v>
      </c>
      <c r="DK17" s="19"/>
      <c r="DL17" s="13">
        <v>38386</v>
      </c>
      <c r="DM17" s="13" t="s">
        <v>6283</v>
      </c>
      <c r="DN17" s="19"/>
      <c r="DO17" s="13">
        <v>39302</v>
      </c>
      <c r="DP17" s="13" t="s">
        <v>6375</v>
      </c>
      <c r="DQ17" s="19"/>
      <c r="DR17" s="13">
        <v>40136</v>
      </c>
      <c r="DS17" s="13" t="s">
        <v>6495</v>
      </c>
      <c r="DT17" s="19"/>
      <c r="DU17" s="13">
        <v>41345</v>
      </c>
      <c r="DV17" s="13" t="s">
        <v>6775</v>
      </c>
      <c r="DW17" s="19"/>
      <c r="DX17" s="13">
        <v>42214</v>
      </c>
      <c r="DY17" s="13" t="s">
        <v>6855</v>
      </c>
      <c r="DZ17" s="19"/>
      <c r="EA17" s="13">
        <v>43211</v>
      </c>
      <c r="EB17" s="13" t="s">
        <v>7031</v>
      </c>
      <c r="EC17" s="19"/>
      <c r="ED17" s="13">
        <v>44213</v>
      </c>
      <c r="EE17" s="13" t="s">
        <v>7245</v>
      </c>
      <c r="EF17" s="19"/>
      <c r="EG17" s="13">
        <v>45383</v>
      </c>
      <c r="EH17" s="13" t="s">
        <v>7391</v>
      </c>
      <c r="EI17" s="19"/>
      <c r="EJ17" s="13">
        <v>46219</v>
      </c>
      <c r="EK17" s="13" t="s">
        <v>7469</v>
      </c>
      <c r="EM17" s="13">
        <v>47302</v>
      </c>
      <c r="EN17" s="13" t="s">
        <v>7689</v>
      </c>
      <c r="EP17" s="34" t="s">
        <v>8127</v>
      </c>
      <c r="EQ17" s="13" t="s">
        <v>8128</v>
      </c>
      <c r="ES17" s="17" t="s">
        <v>204</v>
      </c>
      <c r="ET17" s="17" t="s">
        <v>8839</v>
      </c>
      <c r="EU17" s="17" t="s">
        <v>251</v>
      </c>
      <c r="EW17" s="35" t="s">
        <v>332</v>
      </c>
      <c r="EX17" s="13" t="s">
        <v>333</v>
      </c>
      <c r="EY17" s="19"/>
      <c r="EZ17" s="35" t="s">
        <v>778</v>
      </c>
      <c r="FA17" s="13" t="s">
        <v>779</v>
      </c>
      <c r="FB17" s="19"/>
      <c r="FC17" s="35" t="s">
        <v>924</v>
      </c>
      <c r="FD17" s="13" t="s">
        <v>925</v>
      </c>
      <c r="FE17" s="19"/>
      <c r="FF17" s="35" t="s">
        <v>1062</v>
      </c>
      <c r="FG17" s="13" t="s">
        <v>1063</v>
      </c>
      <c r="FH17" s="19"/>
      <c r="FI17" s="35" t="s">
        <v>1220</v>
      </c>
      <c r="FJ17" s="13" t="s">
        <v>1221</v>
      </c>
      <c r="FK17" s="19"/>
      <c r="FL17" s="35" t="s">
        <v>1372</v>
      </c>
      <c r="FM17" s="13" t="s">
        <v>1373</v>
      </c>
      <c r="FN17" s="19"/>
      <c r="FO17" s="35" t="s">
        <v>1463</v>
      </c>
      <c r="FP17" s="13" t="s">
        <v>1464</v>
      </c>
      <c r="FQ17" s="19"/>
      <c r="FR17" s="35" t="s">
        <v>1661</v>
      </c>
      <c r="FS17" s="13" t="s">
        <v>1662</v>
      </c>
      <c r="FT17" s="19"/>
      <c r="FU17" s="35" t="s">
        <v>1867</v>
      </c>
      <c r="FV17" s="13" t="s">
        <v>1868</v>
      </c>
      <c r="FW17" s="19"/>
      <c r="FX17" s="13">
        <v>10344</v>
      </c>
      <c r="FY17" s="13" t="s">
        <v>2004</v>
      </c>
      <c r="FZ17" s="19"/>
      <c r="GA17" s="13">
        <v>11216</v>
      </c>
      <c r="GB17" s="13" t="s">
        <v>2146</v>
      </c>
      <c r="GC17" s="19"/>
      <c r="GD17" s="13">
        <v>12216</v>
      </c>
      <c r="GE17" s="13" t="s">
        <v>2350</v>
      </c>
      <c r="GF17" s="19"/>
      <c r="GG17" s="13">
        <v>13113</v>
      </c>
      <c r="GH17" s="13" t="s">
        <v>2524</v>
      </c>
      <c r="GI17" s="19"/>
      <c r="GJ17" s="13">
        <v>14215</v>
      </c>
      <c r="GK17" s="13" t="s">
        <v>2714</v>
      </c>
      <c r="GL17" s="19"/>
      <c r="GM17" s="13">
        <v>15218</v>
      </c>
      <c r="GN17" s="13" t="s">
        <v>2804</v>
      </c>
      <c r="GO17" s="19"/>
      <c r="GP17" s="13">
        <v>16323</v>
      </c>
      <c r="GQ17" s="13" t="s">
        <v>3040</v>
      </c>
      <c r="GR17" s="19"/>
      <c r="GS17" s="13">
        <v>17361</v>
      </c>
      <c r="GT17" s="13" t="s">
        <v>3134</v>
      </c>
      <c r="GU17" s="19"/>
      <c r="GV17" s="13">
        <v>18423</v>
      </c>
      <c r="GW17" s="13" t="s">
        <v>3242</v>
      </c>
      <c r="GX17" s="19"/>
      <c r="GY17" s="13">
        <v>19214</v>
      </c>
      <c r="GZ17" s="13" t="s">
        <v>3292</v>
      </c>
      <c r="HA17" s="19"/>
      <c r="HB17" s="13">
        <v>20213</v>
      </c>
      <c r="HC17" s="13" t="s">
        <v>3438</v>
      </c>
      <c r="HD17" s="19"/>
      <c r="HE17" s="13">
        <v>21213</v>
      </c>
      <c r="HF17" s="13" t="s">
        <v>3696</v>
      </c>
      <c r="HG17" s="19"/>
      <c r="HH17" s="13">
        <v>22216</v>
      </c>
      <c r="HI17" s="13" t="s">
        <v>3939</v>
      </c>
      <c r="HJ17" s="19"/>
      <c r="HK17" s="13">
        <v>23213</v>
      </c>
      <c r="HL17" s="13" t="s">
        <v>4125</v>
      </c>
      <c r="HM17" s="19"/>
      <c r="HN17" s="13">
        <v>24215</v>
      </c>
      <c r="HO17" s="13" t="s">
        <v>4323</v>
      </c>
      <c r="HP17" s="19"/>
      <c r="HQ17" s="13">
        <v>25214</v>
      </c>
      <c r="HR17" s="13" t="s">
        <v>4471</v>
      </c>
      <c r="HS17" s="19"/>
      <c r="HT17" s="13">
        <v>26213</v>
      </c>
      <c r="HU17" s="13" t="s">
        <v>4607</v>
      </c>
      <c r="HV17" s="19"/>
      <c r="HW17" s="13">
        <v>27214</v>
      </c>
      <c r="HX17" s="13" t="s">
        <v>4769</v>
      </c>
      <c r="HY17" s="19"/>
      <c r="HZ17" s="13">
        <v>28214</v>
      </c>
      <c r="IA17" s="13" t="s">
        <v>4873</v>
      </c>
      <c r="IB17" s="19"/>
      <c r="IC17" s="13">
        <v>29322</v>
      </c>
      <c r="ID17" s="13" t="s">
        <v>5081</v>
      </c>
      <c r="IE17" s="19"/>
      <c r="IF17" s="13">
        <v>30344</v>
      </c>
      <c r="IG17" s="13" t="s">
        <v>5195</v>
      </c>
      <c r="IH17" s="19"/>
      <c r="II17" s="13">
        <v>31384</v>
      </c>
      <c r="IJ17" s="13" t="s">
        <v>5333</v>
      </c>
      <c r="IK17" s="19"/>
      <c r="IL17" s="13">
        <v>32449</v>
      </c>
      <c r="IM17" s="13" t="s">
        <v>5447</v>
      </c>
      <c r="IN17" s="19"/>
      <c r="IO17" s="13">
        <v>33215</v>
      </c>
      <c r="IP17" s="13" t="s">
        <v>5521</v>
      </c>
      <c r="IQ17" s="19"/>
      <c r="IR17" s="13">
        <v>34215</v>
      </c>
      <c r="IS17" s="13" t="s">
        <v>5706</v>
      </c>
      <c r="IT17" s="19"/>
      <c r="IU17" s="13">
        <v>35216</v>
      </c>
      <c r="IV17" s="13" t="s">
        <v>5892</v>
      </c>
      <c r="IW17" s="19"/>
      <c r="IX17" s="13">
        <v>36342</v>
      </c>
      <c r="IY17" s="13" t="s">
        <v>6004</v>
      </c>
      <c r="IZ17" s="19"/>
      <c r="JA17" s="13">
        <v>37386</v>
      </c>
      <c r="JB17" s="13" t="s">
        <v>6161</v>
      </c>
      <c r="JC17" s="19"/>
      <c r="JD17" s="13">
        <v>38386</v>
      </c>
      <c r="JE17" s="13" t="s">
        <v>6283</v>
      </c>
      <c r="JF17" s="19"/>
      <c r="JG17" s="13">
        <v>39302</v>
      </c>
      <c r="JH17" s="13" t="s">
        <v>6375</v>
      </c>
      <c r="JI17" s="19"/>
      <c r="JJ17" s="13">
        <v>40216</v>
      </c>
      <c r="JK17" s="13" t="s">
        <v>6527</v>
      </c>
      <c r="JL17" s="19"/>
      <c r="JM17" s="13">
        <v>41345</v>
      </c>
      <c r="JN17" s="13" t="s">
        <v>6775</v>
      </c>
      <c r="JO17" s="19"/>
      <c r="JP17" s="13">
        <v>42214</v>
      </c>
      <c r="JQ17" s="13" t="s">
        <v>6855</v>
      </c>
      <c r="JR17" s="19"/>
      <c r="JS17" s="13">
        <v>43216</v>
      </c>
      <c r="JT17" s="13" t="s">
        <v>7041</v>
      </c>
      <c r="JU17" s="19"/>
      <c r="JV17" s="13">
        <v>44213</v>
      </c>
      <c r="JW17" s="13" t="s">
        <v>7245</v>
      </c>
      <c r="JX17" s="19"/>
      <c r="JY17" s="13">
        <v>45383</v>
      </c>
      <c r="JZ17" s="13" t="s">
        <v>7391</v>
      </c>
      <c r="KA17" s="19"/>
      <c r="KB17" s="13">
        <v>46219</v>
      </c>
      <c r="KC17" s="13" t="s">
        <v>7469</v>
      </c>
      <c r="KE17" s="13">
        <v>47302</v>
      </c>
      <c r="KF17" s="13" t="s">
        <v>7689</v>
      </c>
      <c r="KT17" s="13">
        <v>14113</v>
      </c>
      <c r="KU17" s="13" t="s">
        <v>2656</v>
      </c>
      <c r="LL17" s="13">
        <v>23113</v>
      </c>
      <c r="LM17" s="13" t="s">
        <v>4093</v>
      </c>
      <c r="LR17" s="13">
        <v>27117</v>
      </c>
      <c r="LS17" s="13" t="s">
        <v>4705</v>
      </c>
      <c r="MI17"/>
    </row>
    <row r="18" spans="2:347">
      <c r="B18" s="17" t="s">
        <v>205</v>
      </c>
      <c r="C18" s="17" t="s">
        <v>252</v>
      </c>
      <c r="E18" s="35" t="s">
        <v>314</v>
      </c>
      <c r="F18" s="13" t="s">
        <v>315</v>
      </c>
      <c r="G18" s="19"/>
      <c r="H18" s="35" t="s">
        <v>784</v>
      </c>
      <c r="I18" s="13" t="s">
        <v>8692</v>
      </c>
      <c r="J18" s="19"/>
      <c r="K18" s="35" t="s">
        <v>926</v>
      </c>
      <c r="L18" s="13" t="s">
        <v>927</v>
      </c>
      <c r="M18" s="19"/>
      <c r="N18" s="35" t="s">
        <v>1054</v>
      </c>
      <c r="O18" s="13" t="s">
        <v>1055</v>
      </c>
      <c r="P18" s="19"/>
      <c r="Q18" s="35" t="s">
        <v>1222</v>
      </c>
      <c r="R18" s="13" t="s">
        <v>1223</v>
      </c>
      <c r="S18" s="19"/>
      <c r="T18" s="35" t="s">
        <v>1374</v>
      </c>
      <c r="U18" s="13" t="s">
        <v>1375</v>
      </c>
      <c r="V18" s="19"/>
      <c r="W18" s="35" t="s">
        <v>1465</v>
      </c>
      <c r="X18" s="13" t="s">
        <v>1466</v>
      </c>
      <c r="Y18" s="19"/>
      <c r="Z18" s="35" t="s">
        <v>1663</v>
      </c>
      <c r="AA18" s="13" t="s">
        <v>1664</v>
      </c>
      <c r="AB18" s="19"/>
      <c r="AC18" s="35" t="s">
        <v>1869</v>
      </c>
      <c r="AD18" s="13" t="s">
        <v>1870</v>
      </c>
      <c r="AE18" s="19"/>
      <c r="AF18" s="13">
        <v>10345</v>
      </c>
      <c r="AG18" s="13" t="s">
        <v>2006</v>
      </c>
      <c r="AH18" s="19"/>
      <c r="AI18" s="13">
        <v>11206</v>
      </c>
      <c r="AJ18" s="13" t="s">
        <v>2126</v>
      </c>
      <c r="AK18" s="19"/>
      <c r="AL18" s="13">
        <v>12210</v>
      </c>
      <c r="AM18" s="13" t="s">
        <v>2338</v>
      </c>
      <c r="AN18" s="19"/>
      <c r="AO18" s="13">
        <v>13114</v>
      </c>
      <c r="AP18" s="13" t="s">
        <v>2526</v>
      </c>
      <c r="AQ18" s="19"/>
      <c r="AR18" s="13">
        <v>14114</v>
      </c>
      <c r="AS18" s="13" t="s">
        <v>2658</v>
      </c>
      <c r="AT18" s="19"/>
      <c r="AU18" s="13">
        <v>15209</v>
      </c>
      <c r="AV18" s="13" t="s">
        <v>2788</v>
      </c>
      <c r="AW18" s="19"/>
      <c r="AX18" s="13">
        <v>16342</v>
      </c>
      <c r="AY18" s="13" t="s">
        <v>3044</v>
      </c>
      <c r="AZ18" s="19"/>
      <c r="BA18" s="13">
        <v>17365</v>
      </c>
      <c r="BB18" s="13" t="s">
        <v>3142</v>
      </c>
      <c r="BC18" s="19"/>
      <c r="BD18" s="13">
        <v>18442</v>
      </c>
      <c r="BE18" s="13" t="s">
        <v>3252</v>
      </c>
      <c r="BF18" s="19"/>
      <c r="BG18" s="13">
        <v>19346</v>
      </c>
      <c r="BH18" s="13" t="s">
        <v>3330</v>
      </c>
      <c r="BI18" s="19"/>
      <c r="BJ18" s="13">
        <v>20214</v>
      </c>
      <c r="BK18" s="13" t="s">
        <v>3440</v>
      </c>
      <c r="BL18" s="19"/>
      <c r="BM18" s="13">
        <v>21214</v>
      </c>
      <c r="BN18" s="13" t="s">
        <v>3698</v>
      </c>
      <c r="BO18" s="19"/>
      <c r="BP18" s="13">
        <v>22211</v>
      </c>
      <c r="BQ18" s="13" t="s">
        <v>3929</v>
      </c>
      <c r="BR18" s="19"/>
      <c r="BS18" s="13">
        <v>23114</v>
      </c>
      <c r="BT18" s="13" t="s">
        <v>4095</v>
      </c>
      <c r="BU18" s="19"/>
      <c r="BV18" s="13">
        <v>24216</v>
      </c>
      <c r="BW18" s="13" t="s">
        <v>4325</v>
      </c>
      <c r="BX18" s="19"/>
      <c r="BY18" s="13">
        <v>25383</v>
      </c>
      <c r="BZ18" s="13" t="s">
        <v>4499</v>
      </c>
      <c r="CA18" s="19"/>
      <c r="CB18" s="13">
        <v>26203</v>
      </c>
      <c r="CC18" s="13" t="s">
        <v>4587</v>
      </c>
      <c r="CD18" s="19"/>
      <c r="CE18" s="13">
        <v>27118</v>
      </c>
      <c r="CF18" s="13" t="s">
        <v>4707</v>
      </c>
      <c r="CG18" s="19"/>
      <c r="CH18" s="13">
        <v>28205</v>
      </c>
      <c r="CI18" s="13" t="s">
        <v>4855</v>
      </c>
      <c r="CJ18" s="19"/>
      <c r="CK18" s="13">
        <v>29342</v>
      </c>
      <c r="CL18" s="13" t="s">
        <v>5083</v>
      </c>
      <c r="CM18" s="19"/>
      <c r="CN18" s="13">
        <v>30361</v>
      </c>
      <c r="CO18" s="13" t="s">
        <v>5199</v>
      </c>
      <c r="CP18" s="19"/>
      <c r="CQ18" s="13">
        <v>31386</v>
      </c>
      <c r="CR18" s="13" t="s">
        <v>5337</v>
      </c>
      <c r="CS18" s="19"/>
      <c r="CT18" s="13">
        <v>32501</v>
      </c>
      <c r="CU18" s="13" t="s">
        <v>5461</v>
      </c>
      <c r="CV18" s="19"/>
      <c r="CW18" s="13">
        <v>33212</v>
      </c>
      <c r="CX18" s="13" t="s">
        <v>5515</v>
      </c>
      <c r="CY18" s="19"/>
      <c r="CZ18" s="13">
        <v>34208</v>
      </c>
      <c r="DA18" s="13" t="s">
        <v>2556</v>
      </c>
      <c r="DB18" s="19"/>
      <c r="DC18" s="13">
        <v>35305</v>
      </c>
      <c r="DD18" s="13" t="s">
        <v>5902</v>
      </c>
      <c r="DE18" s="19"/>
      <c r="DF18" s="13">
        <v>36368</v>
      </c>
      <c r="DG18" s="13" t="s">
        <v>5181</v>
      </c>
      <c r="DH18" s="19"/>
      <c r="DI18" s="13">
        <v>37387</v>
      </c>
      <c r="DJ18" s="13" t="s">
        <v>6163</v>
      </c>
      <c r="DK18" s="19"/>
      <c r="DL18" s="13">
        <v>38401</v>
      </c>
      <c r="DM18" s="13" t="s">
        <v>6285</v>
      </c>
      <c r="DN18" s="19"/>
      <c r="DO18" s="13">
        <v>39303</v>
      </c>
      <c r="DP18" s="13" t="s">
        <v>6377</v>
      </c>
      <c r="DQ18" s="19"/>
      <c r="DR18" s="13">
        <v>40137</v>
      </c>
      <c r="DS18" s="13" t="s">
        <v>6497</v>
      </c>
      <c r="DT18" s="19"/>
      <c r="DU18" s="13">
        <v>41346</v>
      </c>
      <c r="DV18" s="13" t="s">
        <v>6777</v>
      </c>
      <c r="DW18" s="19"/>
      <c r="DX18" s="13">
        <v>42307</v>
      </c>
      <c r="DY18" s="13" t="s">
        <v>6869</v>
      </c>
      <c r="DZ18" s="19"/>
      <c r="EA18" s="13">
        <v>43212</v>
      </c>
      <c r="EB18" s="13" t="s">
        <v>7033</v>
      </c>
      <c r="EC18" s="19"/>
      <c r="ED18" s="13">
        <v>44214</v>
      </c>
      <c r="EE18" s="13" t="s">
        <v>7247</v>
      </c>
      <c r="EF18" s="19"/>
      <c r="EG18" s="13">
        <v>45401</v>
      </c>
      <c r="EH18" s="13" t="s">
        <v>7393</v>
      </c>
      <c r="EI18" s="19"/>
      <c r="EJ18" s="13">
        <v>46220</v>
      </c>
      <c r="EK18" s="13" t="s">
        <v>7471</v>
      </c>
      <c r="EM18" s="13">
        <v>47303</v>
      </c>
      <c r="EN18" s="13" t="s">
        <v>7691</v>
      </c>
      <c r="EP18" s="34" t="s">
        <v>8129</v>
      </c>
      <c r="EQ18" s="13" t="s">
        <v>8130</v>
      </c>
      <c r="ES18" s="17" t="s">
        <v>205</v>
      </c>
      <c r="ET18" s="17" t="s">
        <v>8840</v>
      </c>
      <c r="EU18" s="17" t="s">
        <v>252</v>
      </c>
      <c r="EW18" s="35" t="s">
        <v>334</v>
      </c>
      <c r="EX18" s="13" t="s">
        <v>335</v>
      </c>
      <c r="EY18" s="19"/>
      <c r="EZ18" s="35" t="s">
        <v>784</v>
      </c>
      <c r="FA18" s="13" t="s">
        <v>8692</v>
      </c>
      <c r="FB18" s="19"/>
      <c r="FC18" s="35" t="s">
        <v>926</v>
      </c>
      <c r="FD18" s="13" t="s">
        <v>927</v>
      </c>
      <c r="FE18" s="19"/>
      <c r="FF18" s="35" t="s">
        <v>1064</v>
      </c>
      <c r="FG18" s="13" t="s">
        <v>1065</v>
      </c>
      <c r="FH18" s="19"/>
      <c r="FI18" s="35" t="s">
        <v>1222</v>
      </c>
      <c r="FJ18" s="13" t="s">
        <v>1223</v>
      </c>
      <c r="FK18" s="19"/>
      <c r="FL18" s="35" t="s">
        <v>1374</v>
      </c>
      <c r="FM18" s="13" t="s">
        <v>1375</v>
      </c>
      <c r="FN18" s="19"/>
      <c r="FO18" s="35" t="s">
        <v>1465</v>
      </c>
      <c r="FP18" s="13" t="s">
        <v>1466</v>
      </c>
      <c r="FQ18" s="19"/>
      <c r="FR18" s="35" t="s">
        <v>1663</v>
      </c>
      <c r="FS18" s="13" t="s">
        <v>1664</v>
      </c>
      <c r="FT18" s="19"/>
      <c r="FU18" s="35" t="s">
        <v>1869</v>
      </c>
      <c r="FV18" s="13" t="s">
        <v>1870</v>
      </c>
      <c r="FW18" s="19"/>
      <c r="FX18" s="13">
        <v>10345</v>
      </c>
      <c r="FY18" s="13" t="s">
        <v>2006</v>
      </c>
      <c r="FZ18" s="19"/>
      <c r="GA18" s="13">
        <v>11217</v>
      </c>
      <c r="GB18" s="13" t="s">
        <v>2148</v>
      </c>
      <c r="GC18" s="19"/>
      <c r="GD18" s="13">
        <v>12217</v>
      </c>
      <c r="GE18" s="13" t="s">
        <v>2352</v>
      </c>
      <c r="GF18" s="19"/>
      <c r="GG18" s="13">
        <v>13114</v>
      </c>
      <c r="GH18" s="13" t="s">
        <v>2526</v>
      </c>
      <c r="GI18" s="19"/>
      <c r="GJ18" s="13">
        <v>14216</v>
      </c>
      <c r="GK18" s="13" t="s">
        <v>2716</v>
      </c>
      <c r="GL18" s="19"/>
      <c r="GM18" s="13">
        <v>15222</v>
      </c>
      <c r="GN18" s="13" t="s">
        <v>2812</v>
      </c>
      <c r="GO18" s="19"/>
      <c r="GP18" s="13">
        <v>16342</v>
      </c>
      <c r="GQ18" s="13" t="s">
        <v>3044</v>
      </c>
      <c r="GR18" s="19"/>
      <c r="GS18" s="13">
        <v>17365</v>
      </c>
      <c r="GT18" s="13" t="s">
        <v>3142</v>
      </c>
      <c r="GU18" s="19"/>
      <c r="GV18" s="13">
        <v>18442</v>
      </c>
      <c r="GW18" s="13" t="s">
        <v>3252</v>
      </c>
      <c r="GX18" s="19"/>
      <c r="GY18" s="13">
        <v>19346</v>
      </c>
      <c r="GZ18" s="13" t="s">
        <v>3330</v>
      </c>
      <c r="HA18" s="19"/>
      <c r="HB18" s="13">
        <v>20214</v>
      </c>
      <c r="HC18" s="13" t="s">
        <v>3440</v>
      </c>
      <c r="HD18" s="19"/>
      <c r="HE18" s="13">
        <v>21214</v>
      </c>
      <c r="HF18" s="13" t="s">
        <v>3698</v>
      </c>
      <c r="HG18" s="19"/>
      <c r="HH18" s="13">
        <v>22219</v>
      </c>
      <c r="HI18" s="13" t="s">
        <v>3945</v>
      </c>
      <c r="HJ18" s="19"/>
      <c r="HK18" s="13">
        <v>23214</v>
      </c>
      <c r="HL18" s="13" t="s">
        <v>4127</v>
      </c>
      <c r="HM18" s="19"/>
      <c r="HN18" s="13">
        <v>24216</v>
      </c>
      <c r="HO18" s="13" t="s">
        <v>4325</v>
      </c>
      <c r="HP18" s="19"/>
      <c r="HQ18" s="13">
        <v>25383</v>
      </c>
      <c r="HR18" s="13" t="s">
        <v>4499</v>
      </c>
      <c r="HS18" s="19"/>
      <c r="HT18" s="13">
        <v>26214</v>
      </c>
      <c r="HU18" s="13" t="s">
        <v>4609</v>
      </c>
      <c r="HV18" s="19"/>
      <c r="HW18" s="13">
        <v>27215</v>
      </c>
      <c r="HX18" s="13" t="s">
        <v>4771</v>
      </c>
      <c r="HY18" s="19"/>
      <c r="HZ18" s="13">
        <v>28215</v>
      </c>
      <c r="IA18" s="13" t="s">
        <v>4875</v>
      </c>
      <c r="IB18" s="19"/>
      <c r="IC18" s="13">
        <v>29342</v>
      </c>
      <c r="ID18" s="13" t="s">
        <v>5083</v>
      </c>
      <c r="IE18" s="19"/>
      <c r="IF18" s="13">
        <v>30361</v>
      </c>
      <c r="IG18" s="13" t="s">
        <v>5199</v>
      </c>
      <c r="IH18" s="19"/>
      <c r="II18" s="13">
        <v>31386</v>
      </c>
      <c r="IJ18" s="13" t="s">
        <v>5337</v>
      </c>
      <c r="IK18" s="19"/>
      <c r="IL18" s="13">
        <v>32501</v>
      </c>
      <c r="IM18" s="13" t="s">
        <v>5461</v>
      </c>
      <c r="IN18" s="19"/>
      <c r="IO18" s="13">
        <v>33216</v>
      </c>
      <c r="IP18" s="13" t="s">
        <v>5523</v>
      </c>
      <c r="IQ18" s="19"/>
      <c r="IR18" s="13">
        <v>34302</v>
      </c>
      <c r="IS18" s="13" t="s">
        <v>5708</v>
      </c>
      <c r="IT18" s="19"/>
      <c r="IU18" s="13">
        <v>35305</v>
      </c>
      <c r="IV18" s="13" t="s">
        <v>5902</v>
      </c>
      <c r="IW18" s="19"/>
      <c r="IX18" s="13">
        <v>36368</v>
      </c>
      <c r="IY18" s="13" t="s">
        <v>5181</v>
      </c>
      <c r="IZ18" s="19"/>
      <c r="JA18" s="13">
        <v>37387</v>
      </c>
      <c r="JB18" s="13" t="s">
        <v>6163</v>
      </c>
      <c r="JC18" s="19"/>
      <c r="JD18" s="13">
        <v>38401</v>
      </c>
      <c r="JE18" s="13" t="s">
        <v>6285</v>
      </c>
      <c r="JF18" s="19"/>
      <c r="JG18" s="13">
        <v>39303</v>
      </c>
      <c r="JH18" s="13" t="s">
        <v>6377</v>
      </c>
      <c r="JI18" s="19"/>
      <c r="JJ18" s="13">
        <v>40217</v>
      </c>
      <c r="JK18" s="13" t="s">
        <v>6529</v>
      </c>
      <c r="JL18" s="19"/>
      <c r="JM18" s="13">
        <v>41346</v>
      </c>
      <c r="JN18" s="13" t="s">
        <v>6777</v>
      </c>
      <c r="JO18" s="19"/>
      <c r="JP18" s="13">
        <v>42307</v>
      </c>
      <c r="JQ18" s="13" t="s">
        <v>6869</v>
      </c>
      <c r="JR18" s="19"/>
      <c r="JS18" s="13">
        <v>43348</v>
      </c>
      <c r="JT18" s="13" t="s">
        <v>7061</v>
      </c>
      <c r="JU18" s="19"/>
      <c r="JV18" s="13">
        <v>44214</v>
      </c>
      <c r="JW18" s="13" t="s">
        <v>7247</v>
      </c>
      <c r="JX18" s="19"/>
      <c r="JY18" s="13">
        <v>45401</v>
      </c>
      <c r="JZ18" s="13" t="s">
        <v>7393</v>
      </c>
      <c r="KA18" s="19"/>
      <c r="KB18" s="13">
        <v>46220</v>
      </c>
      <c r="KC18" s="13" t="s">
        <v>7471</v>
      </c>
      <c r="KE18" s="13">
        <v>47303</v>
      </c>
      <c r="KF18" s="13" t="s">
        <v>7691</v>
      </c>
      <c r="KT18" s="13">
        <v>14114</v>
      </c>
      <c r="KU18" s="13" t="s">
        <v>2658</v>
      </c>
      <c r="LL18" s="13">
        <v>23114</v>
      </c>
      <c r="LM18" s="13" t="s">
        <v>4095</v>
      </c>
      <c r="LR18" s="13">
        <v>27118</v>
      </c>
      <c r="LS18" s="13" t="s">
        <v>4707</v>
      </c>
      <c r="MI18"/>
    </row>
    <row r="19" spans="2:347">
      <c r="B19" s="17" t="s">
        <v>206</v>
      </c>
      <c r="C19" s="17" t="s">
        <v>253</v>
      </c>
      <c r="E19" s="35" t="s">
        <v>316</v>
      </c>
      <c r="F19" s="13" t="s">
        <v>317</v>
      </c>
      <c r="G19" s="19"/>
      <c r="H19" s="35" t="s">
        <v>786</v>
      </c>
      <c r="I19" s="13" t="s">
        <v>8693</v>
      </c>
      <c r="J19" s="19"/>
      <c r="K19" s="35" t="s">
        <v>928</v>
      </c>
      <c r="L19" s="13" t="s">
        <v>929</v>
      </c>
      <c r="M19" s="19"/>
      <c r="N19" s="35" t="s">
        <v>1056</v>
      </c>
      <c r="O19" s="13" t="s">
        <v>1057</v>
      </c>
      <c r="P19" s="19"/>
      <c r="Q19" s="35" t="s">
        <v>1236</v>
      </c>
      <c r="R19" s="13" t="s">
        <v>1237</v>
      </c>
      <c r="S19" s="19"/>
      <c r="T19" s="35" t="s">
        <v>1376</v>
      </c>
      <c r="U19" s="13" t="s">
        <v>1377</v>
      </c>
      <c r="V19" s="19"/>
      <c r="W19" s="35" t="s">
        <v>1469</v>
      </c>
      <c r="X19" s="13" t="s">
        <v>1470</v>
      </c>
      <c r="Y19" s="19"/>
      <c r="Z19" s="35" t="s">
        <v>1667</v>
      </c>
      <c r="AA19" s="13" t="s">
        <v>1668</v>
      </c>
      <c r="AB19" s="19"/>
      <c r="AC19" s="35" t="s">
        <v>1871</v>
      </c>
      <c r="AD19" s="13" t="s">
        <v>1872</v>
      </c>
      <c r="AE19" s="19"/>
      <c r="AF19" s="13">
        <v>10366</v>
      </c>
      <c r="AG19" s="13" t="s">
        <v>2018</v>
      </c>
      <c r="AH19" s="19"/>
      <c r="AI19" s="13">
        <v>11207</v>
      </c>
      <c r="AJ19" s="13" t="s">
        <v>2128</v>
      </c>
      <c r="AK19" s="19"/>
      <c r="AL19" s="13">
        <v>12211</v>
      </c>
      <c r="AM19" s="13" t="s">
        <v>2340</v>
      </c>
      <c r="AN19" s="19"/>
      <c r="AO19" s="13">
        <v>13115</v>
      </c>
      <c r="AP19" s="13" t="s">
        <v>2528</v>
      </c>
      <c r="AQ19" s="19"/>
      <c r="AR19" s="13">
        <v>14115</v>
      </c>
      <c r="AS19" s="13" t="s">
        <v>2660</v>
      </c>
      <c r="AT19" s="19"/>
      <c r="AU19" s="13">
        <v>15210</v>
      </c>
      <c r="AV19" s="13" t="s">
        <v>2790</v>
      </c>
      <c r="AW19" s="19"/>
      <c r="AX19" s="13">
        <v>16343</v>
      </c>
      <c r="AY19" s="13" t="s">
        <v>3046</v>
      </c>
      <c r="AZ19" s="19"/>
      <c r="BA19" s="13">
        <v>17384</v>
      </c>
      <c r="BB19" s="13" t="s">
        <v>3148</v>
      </c>
      <c r="BC19" s="19"/>
      <c r="BD19" s="13">
        <v>18481</v>
      </c>
      <c r="BE19" s="13" t="s">
        <v>3258</v>
      </c>
      <c r="BF19" s="19"/>
      <c r="BG19" s="13">
        <v>19364</v>
      </c>
      <c r="BH19" s="13" t="s">
        <v>3338</v>
      </c>
      <c r="BI19" s="19"/>
      <c r="BJ19" s="13">
        <v>20215</v>
      </c>
      <c r="BK19" s="13" t="s">
        <v>3442</v>
      </c>
      <c r="BL19" s="19"/>
      <c r="BM19" s="13">
        <v>21215</v>
      </c>
      <c r="BN19" s="13" t="s">
        <v>3700</v>
      </c>
      <c r="BO19" s="19"/>
      <c r="BP19" s="13">
        <v>22212</v>
      </c>
      <c r="BQ19" s="13" t="s">
        <v>3931</v>
      </c>
      <c r="BR19" s="19"/>
      <c r="BS19" s="13">
        <v>23115</v>
      </c>
      <c r="BT19" s="13" t="s">
        <v>4097</v>
      </c>
      <c r="BU19" s="19"/>
      <c r="BV19" s="13">
        <v>24303</v>
      </c>
      <c r="BW19" s="13" t="s">
        <v>4331</v>
      </c>
      <c r="BX19" s="19"/>
      <c r="BY19" s="13">
        <v>25384</v>
      </c>
      <c r="BZ19" s="13" t="s">
        <v>4501</v>
      </c>
      <c r="CA19" s="19"/>
      <c r="CB19" s="13">
        <v>26204</v>
      </c>
      <c r="CC19" s="13" t="s">
        <v>4589</v>
      </c>
      <c r="CD19" s="19"/>
      <c r="CE19" s="13">
        <v>27119</v>
      </c>
      <c r="CF19" s="13" t="s">
        <v>4709</v>
      </c>
      <c r="CG19" s="19"/>
      <c r="CH19" s="13">
        <v>28206</v>
      </c>
      <c r="CI19" s="13" t="s">
        <v>4857</v>
      </c>
      <c r="CJ19" s="19"/>
      <c r="CK19" s="13">
        <v>29343</v>
      </c>
      <c r="CL19" s="13" t="s">
        <v>5085</v>
      </c>
      <c r="CM19" s="19"/>
      <c r="CN19" s="13">
        <v>30362</v>
      </c>
      <c r="CO19" s="13" t="s">
        <v>5201</v>
      </c>
      <c r="CP19" s="19"/>
      <c r="CQ19" s="13">
        <v>31389</v>
      </c>
      <c r="CR19" s="13" t="s">
        <v>5343</v>
      </c>
      <c r="CS19" s="19"/>
      <c r="CT19" s="13">
        <v>32505</v>
      </c>
      <c r="CU19" s="13" t="s">
        <v>5469</v>
      </c>
      <c r="CV19" s="19"/>
      <c r="CW19" s="13">
        <v>33213</v>
      </c>
      <c r="CX19" s="13" t="s">
        <v>5517</v>
      </c>
      <c r="CY19" s="19"/>
      <c r="CZ19" s="13">
        <v>34209</v>
      </c>
      <c r="DA19" s="13" t="s">
        <v>5694</v>
      </c>
      <c r="DB19" s="19"/>
      <c r="DC19" s="13">
        <v>35321</v>
      </c>
      <c r="DD19" s="13" t="s">
        <v>5904</v>
      </c>
      <c r="DE19" s="19"/>
      <c r="DF19" s="13">
        <v>36383</v>
      </c>
      <c r="DG19" s="13" t="s">
        <v>6025</v>
      </c>
      <c r="DH19" s="19"/>
      <c r="DI19" s="13">
        <v>37403</v>
      </c>
      <c r="DJ19" s="13" t="s">
        <v>6169</v>
      </c>
      <c r="DK19" s="19"/>
      <c r="DL19" s="13">
        <v>38402</v>
      </c>
      <c r="DM19" s="13" t="s">
        <v>6287</v>
      </c>
      <c r="DN19" s="19"/>
      <c r="DO19" s="13">
        <v>39304</v>
      </c>
      <c r="DP19" s="13" t="s">
        <v>6379</v>
      </c>
      <c r="DQ19" s="19"/>
      <c r="DR19" s="13">
        <v>40202</v>
      </c>
      <c r="DS19" s="13" t="s">
        <v>6499</v>
      </c>
      <c r="DT19" s="19"/>
      <c r="DU19" s="13">
        <v>41387</v>
      </c>
      <c r="DV19" s="13" t="s">
        <v>6799</v>
      </c>
      <c r="DW19" s="19"/>
      <c r="DX19" s="13">
        <v>42308</v>
      </c>
      <c r="DY19" s="13" t="s">
        <v>6871</v>
      </c>
      <c r="DZ19" s="19"/>
      <c r="EA19" s="13">
        <v>43213</v>
      </c>
      <c r="EB19" s="13" t="s">
        <v>7035</v>
      </c>
      <c r="EC19" s="19"/>
      <c r="ED19" s="13">
        <v>44322</v>
      </c>
      <c r="EE19" s="13" t="s">
        <v>7257</v>
      </c>
      <c r="EF19" s="19"/>
      <c r="EG19" s="13">
        <v>45402</v>
      </c>
      <c r="EH19" s="13" t="s">
        <v>7395</v>
      </c>
      <c r="EI19" s="19"/>
      <c r="EJ19" s="13">
        <v>46221</v>
      </c>
      <c r="EK19" s="13" t="s">
        <v>7473</v>
      </c>
      <c r="EM19" s="13">
        <v>47306</v>
      </c>
      <c r="EN19" s="13" t="s">
        <v>7693</v>
      </c>
      <c r="EP19" s="5">
        <v>660</v>
      </c>
      <c r="EQ19" s="13" t="s">
        <v>8131</v>
      </c>
      <c r="ES19" s="17" t="s">
        <v>206</v>
      </c>
      <c r="ET19" s="17" t="s">
        <v>8841</v>
      </c>
      <c r="EU19" s="17" t="s">
        <v>253</v>
      </c>
      <c r="EW19" s="35" t="s">
        <v>336</v>
      </c>
      <c r="EX19" s="13" t="s">
        <v>337</v>
      </c>
      <c r="EY19" s="19"/>
      <c r="EZ19" s="35" t="s">
        <v>786</v>
      </c>
      <c r="FA19" s="13" t="s">
        <v>8693</v>
      </c>
      <c r="FB19" s="19"/>
      <c r="FC19" s="35" t="s">
        <v>928</v>
      </c>
      <c r="FD19" s="13" t="s">
        <v>929</v>
      </c>
      <c r="FE19" s="19"/>
      <c r="FF19" s="35" t="s">
        <v>1066</v>
      </c>
      <c r="FG19" s="13" t="s">
        <v>8696</v>
      </c>
      <c r="FH19" s="19"/>
      <c r="FI19" s="35" t="s">
        <v>1236</v>
      </c>
      <c r="FJ19" s="13" t="s">
        <v>1237</v>
      </c>
      <c r="FK19" s="19"/>
      <c r="FL19" s="35" t="s">
        <v>1376</v>
      </c>
      <c r="FM19" s="13" t="s">
        <v>1377</v>
      </c>
      <c r="FN19" s="19"/>
      <c r="FO19" s="35" t="s">
        <v>1469</v>
      </c>
      <c r="FP19" s="13" t="s">
        <v>1470</v>
      </c>
      <c r="FQ19" s="19"/>
      <c r="FR19" s="35" t="s">
        <v>1667</v>
      </c>
      <c r="FS19" s="13" t="s">
        <v>1668</v>
      </c>
      <c r="FT19" s="19"/>
      <c r="FU19" s="35" t="s">
        <v>1871</v>
      </c>
      <c r="FV19" s="13" t="s">
        <v>1872</v>
      </c>
      <c r="FW19" s="19"/>
      <c r="FX19" s="13">
        <v>10366</v>
      </c>
      <c r="FY19" s="13" t="s">
        <v>2018</v>
      </c>
      <c r="FZ19" s="19"/>
      <c r="GA19" s="13">
        <v>11218</v>
      </c>
      <c r="GB19" s="13" t="s">
        <v>2150</v>
      </c>
      <c r="GC19" s="19"/>
      <c r="GD19" s="13">
        <v>12218</v>
      </c>
      <c r="GE19" s="13" t="s">
        <v>2354</v>
      </c>
      <c r="GF19" s="19"/>
      <c r="GG19" s="13">
        <v>13115</v>
      </c>
      <c r="GH19" s="13" t="s">
        <v>2528</v>
      </c>
      <c r="GI19" s="19"/>
      <c r="GJ19" s="13">
        <v>14217</v>
      </c>
      <c r="GK19" s="13" t="s">
        <v>2718</v>
      </c>
      <c r="GL19" s="19"/>
      <c r="GM19" s="13">
        <v>15223</v>
      </c>
      <c r="GN19" s="13" t="s">
        <v>2814</v>
      </c>
      <c r="GO19" s="19"/>
      <c r="GP19" s="13">
        <v>16343</v>
      </c>
      <c r="GQ19" s="13" t="s">
        <v>3046</v>
      </c>
      <c r="GR19" s="19"/>
      <c r="GS19" s="13">
        <v>17384</v>
      </c>
      <c r="GT19" s="13" t="s">
        <v>3148</v>
      </c>
      <c r="GU19" s="19"/>
      <c r="GV19" s="13">
        <v>18481</v>
      </c>
      <c r="GW19" s="13" t="s">
        <v>3258</v>
      </c>
      <c r="GX19" s="19"/>
      <c r="GY19" s="13">
        <v>19364</v>
      </c>
      <c r="GZ19" s="13" t="s">
        <v>3338</v>
      </c>
      <c r="HA19" s="19"/>
      <c r="HB19" s="13">
        <v>20215</v>
      </c>
      <c r="HC19" s="13" t="s">
        <v>3442</v>
      </c>
      <c r="HD19" s="19"/>
      <c r="HE19" s="13">
        <v>21215</v>
      </c>
      <c r="HF19" s="13" t="s">
        <v>3700</v>
      </c>
      <c r="HG19" s="19"/>
      <c r="HH19" s="13">
        <v>22220</v>
      </c>
      <c r="HI19" s="13" t="s">
        <v>3947</v>
      </c>
      <c r="HJ19" s="19"/>
      <c r="HK19" s="13">
        <v>23215</v>
      </c>
      <c r="HL19" s="13" t="s">
        <v>4129</v>
      </c>
      <c r="HM19" s="19"/>
      <c r="HN19" s="13">
        <v>24303</v>
      </c>
      <c r="HO19" s="13" t="s">
        <v>4331</v>
      </c>
      <c r="HP19" s="19"/>
      <c r="HQ19" s="13">
        <v>25384</v>
      </c>
      <c r="HR19" s="13" t="s">
        <v>4501</v>
      </c>
      <c r="HS19" s="19"/>
      <c r="HT19" s="13">
        <v>26303</v>
      </c>
      <c r="HU19" s="13" t="s">
        <v>4611</v>
      </c>
      <c r="HV19" s="19"/>
      <c r="HW19" s="13">
        <v>27216</v>
      </c>
      <c r="HX19" s="13" t="s">
        <v>4773</v>
      </c>
      <c r="HY19" s="19"/>
      <c r="HZ19" s="13">
        <v>28216</v>
      </c>
      <c r="IA19" s="13" t="s">
        <v>4877</v>
      </c>
      <c r="IB19" s="19"/>
      <c r="IC19" s="13">
        <v>29343</v>
      </c>
      <c r="ID19" s="13" t="s">
        <v>5085</v>
      </c>
      <c r="IE19" s="19"/>
      <c r="IF19" s="13">
        <v>30362</v>
      </c>
      <c r="IG19" s="13" t="s">
        <v>5201</v>
      </c>
      <c r="IH19" s="19"/>
      <c r="II19" s="13">
        <v>31389</v>
      </c>
      <c r="IJ19" s="13" t="s">
        <v>5343</v>
      </c>
      <c r="IK19" s="19"/>
      <c r="IL19" s="13">
        <v>32505</v>
      </c>
      <c r="IM19" s="13" t="s">
        <v>5469</v>
      </c>
      <c r="IN19" s="19"/>
      <c r="IO19" s="13">
        <v>33346</v>
      </c>
      <c r="IP19" s="13" t="s">
        <v>5547</v>
      </c>
      <c r="IQ19" s="19"/>
      <c r="IR19" s="13">
        <v>34304</v>
      </c>
      <c r="IS19" s="13" t="s">
        <v>5710</v>
      </c>
      <c r="IT19" s="19"/>
      <c r="IU19" s="13">
        <v>35321</v>
      </c>
      <c r="IV19" s="13" t="s">
        <v>5904</v>
      </c>
      <c r="IW19" s="19"/>
      <c r="IX19" s="13">
        <v>36383</v>
      </c>
      <c r="IY19" s="13" t="s">
        <v>6025</v>
      </c>
      <c r="IZ19" s="19"/>
      <c r="JA19" s="13">
        <v>37403</v>
      </c>
      <c r="JB19" s="13" t="s">
        <v>6169</v>
      </c>
      <c r="JC19" s="19"/>
      <c r="JD19" s="13">
        <v>38402</v>
      </c>
      <c r="JE19" s="13" t="s">
        <v>6287</v>
      </c>
      <c r="JF19" s="19"/>
      <c r="JG19" s="13">
        <v>39304</v>
      </c>
      <c r="JH19" s="13" t="s">
        <v>6379</v>
      </c>
      <c r="JI19" s="19"/>
      <c r="JJ19" s="13">
        <v>40218</v>
      </c>
      <c r="JK19" s="13" t="s">
        <v>6531</v>
      </c>
      <c r="JL19" s="19"/>
      <c r="JM19" s="13">
        <v>41387</v>
      </c>
      <c r="JN19" s="13" t="s">
        <v>6799</v>
      </c>
      <c r="JO19" s="19"/>
      <c r="JP19" s="13">
        <v>42308</v>
      </c>
      <c r="JQ19" s="13" t="s">
        <v>6871</v>
      </c>
      <c r="JR19" s="19"/>
      <c r="JS19" s="13">
        <v>43364</v>
      </c>
      <c r="JT19" s="13" t="s">
        <v>7069</v>
      </c>
      <c r="JU19" s="19"/>
      <c r="JV19" s="13">
        <v>44322</v>
      </c>
      <c r="JW19" s="13" t="s">
        <v>7257</v>
      </c>
      <c r="JX19" s="19"/>
      <c r="JY19" s="13">
        <v>45402</v>
      </c>
      <c r="JZ19" s="13" t="s">
        <v>7395</v>
      </c>
      <c r="KA19" s="19"/>
      <c r="KB19" s="13">
        <v>46221</v>
      </c>
      <c r="KC19" s="13" t="s">
        <v>7473</v>
      </c>
      <c r="KE19" s="13">
        <v>47306</v>
      </c>
      <c r="KF19" s="13" t="s">
        <v>7693</v>
      </c>
      <c r="KT19" s="13">
        <v>14115</v>
      </c>
      <c r="KU19" s="13" t="s">
        <v>2660</v>
      </c>
      <c r="LL19" s="13">
        <v>23115</v>
      </c>
      <c r="LM19" s="13" t="s">
        <v>4097</v>
      </c>
      <c r="LR19" s="13">
        <v>27119</v>
      </c>
      <c r="LS19" s="13" t="s">
        <v>4709</v>
      </c>
    </row>
    <row r="20" spans="2:347">
      <c r="B20" s="17" t="s">
        <v>207</v>
      </c>
      <c r="C20" s="17" t="s">
        <v>254</v>
      </c>
      <c r="E20" s="35" t="s">
        <v>318</v>
      </c>
      <c r="F20" s="13" t="s">
        <v>319</v>
      </c>
      <c r="G20" s="19"/>
      <c r="H20" s="35" t="s">
        <v>790</v>
      </c>
      <c r="I20" s="13" t="s">
        <v>791</v>
      </c>
      <c r="J20" s="19"/>
      <c r="K20" s="35" t="s">
        <v>930</v>
      </c>
      <c r="L20" s="13" t="s">
        <v>931</v>
      </c>
      <c r="M20" s="19"/>
      <c r="N20" s="35" t="s">
        <v>1058</v>
      </c>
      <c r="O20" s="13" t="s">
        <v>1059</v>
      </c>
      <c r="P20" s="19"/>
      <c r="Q20" s="35" t="s">
        <v>1248</v>
      </c>
      <c r="R20" s="13" t="s">
        <v>1249</v>
      </c>
      <c r="S20" s="19"/>
      <c r="T20" s="35" t="s">
        <v>1378</v>
      </c>
      <c r="U20" s="13" t="s">
        <v>1379</v>
      </c>
      <c r="V20" s="19"/>
      <c r="W20" s="35" t="s">
        <v>1479</v>
      </c>
      <c r="X20" s="13" t="s">
        <v>1480</v>
      </c>
      <c r="Y20" s="19"/>
      <c r="Z20" s="35" t="s">
        <v>1669</v>
      </c>
      <c r="AA20" s="13" t="s">
        <v>1670</v>
      </c>
      <c r="AB20" s="19"/>
      <c r="AC20" s="35" t="s">
        <v>1887</v>
      </c>
      <c r="AD20" s="13" t="s">
        <v>1888</v>
      </c>
      <c r="AE20" s="19"/>
      <c r="AF20" s="13">
        <v>10367</v>
      </c>
      <c r="AG20" s="13" t="s">
        <v>2020</v>
      </c>
      <c r="AH20" s="19"/>
      <c r="AI20" s="13">
        <v>11208</v>
      </c>
      <c r="AJ20" s="13" t="s">
        <v>2130</v>
      </c>
      <c r="AK20" s="19"/>
      <c r="AL20" s="13">
        <v>12212</v>
      </c>
      <c r="AM20" s="13" t="s">
        <v>2342</v>
      </c>
      <c r="AN20" s="19"/>
      <c r="AO20" s="13">
        <v>13116</v>
      </c>
      <c r="AP20" s="13" t="s">
        <v>2530</v>
      </c>
      <c r="AQ20" s="19"/>
      <c r="AR20" s="13">
        <v>14116</v>
      </c>
      <c r="AS20" s="13" t="s">
        <v>2662</v>
      </c>
      <c r="AT20" s="19"/>
      <c r="AU20" s="13">
        <v>15211</v>
      </c>
      <c r="AV20" s="13" t="s">
        <v>2792</v>
      </c>
      <c r="AW20" s="19"/>
      <c r="AZ20" s="19"/>
      <c r="BA20" s="13">
        <v>17386</v>
      </c>
      <c r="BB20" s="13" t="s">
        <v>3152</v>
      </c>
      <c r="BC20" s="19"/>
      <c r="BD20" s="13">
        <v>18483</v>
      </c>
      <c r="BE20" s="13" t="s">
        <v>3262</v>
      </c>
      <c r="BF20" s="19"/>
      <c r="BG20" s="13">
        <v>19365</v>
      </c>
      <c r="BH20" s="13" t="s">
        <v>3340</v>
      </c>
      <c r="BI20" s="19"/>
      <c r="BJ20" s="13">
        <v>20217</v>
      </c>
      <c r="BK20" s="13" t="s">
        <v>3446</v>
      </c>
      <c r="BL20" s="19"/>
      <c r="BM20" s="13">
        <v>21216</v>
      </c>
      <c r="BN20" s="13" t="s">
        <v>3702</v>
      </c>
      <c r="BO20" s="19"/>
      <c r="BP20" s="13">
        <v>22213</v>
      </c>
      <c r="BQ20" s="13" t="s">
        <v>3933</v>
      </c>
      <c r="BR20" s="19"/>
      <c r="BS20" s="13">
        <v>23116</v>
      </c>
      <c r="BT20" s="13" t="s">
        <v>4099</v>
      </c>
      <c r="BU20" s="19"/>
      <c r="BV20" s="13">
        <v>24324</v>
      </c>
      <c r="BW20" s="13" t="s">
        <v>4339</v>
      </c>
      <c r="BX20" s="19"/>
      <c r="BY20" s="13">
        <v>25425</v>
      </c>
      <c r="BZ20" s="13" t="s">
        <v>4517</v>
      </c>
      <c r="CA20" s="19"/>
      <c r="CB20" s="13">
        <v>26205</v>
      </c>
      <c r="CC20" s="13" t="s">
        <v>4591</v>
      </c>
      <c r="CD20" s="19"/>
      <c r="CE20" s="13">
        <v>27120</v>
      </c>
      <c r="CF20" s="13" t="s">
        <v>4711</v>
      </c>
      <c r="CG20" s="19"/>
      <c r="CH20" s="13">
        <v>28207</v>
      </c>
      <c r="CI20" s="13" t="s">
        <v>4859</v>
      </c>
      <c r="CJ20" s="19"/>
      <c r="CK20" s="13">
        <v>29344</v>
      </c>
      <c r="CL20" s="13" t="s">
        <v>5087</v>
      </c>
      <c r="CM20" s="19"/>
      <c r="CN20" s="13">
        <v>30366</v>
      </c>
      <c r="CO20" s="13" t="s">
        <v>5209</v>
      </c>
      <c r="CP20" s="19"/>
      <c r="CQ20" s="13">
        <v>31390</v>
      </c>
      <c r="CR20" s="13" t="s">
        <v>5345</v>
      </c>
      <c r="CS20" s="19"/>
      <c r="CT20" s="13">
        <v>32525</v>
      </c>
      <c r="CU20" s="13" t="s">
        <v>5479</v>
      </c>
      <c r="CV20" s="19"/>
      <c r="CW20" s="13">
        <v>33214</v>
      </c>
      <c r="CX20" s="13" t="s">
        <v>5519</v>
      </c>
      <c r="CY20" s="19"/>
      <c r="CZ20" s="13">
        <v>34210</v>
      </c>
      <c r="DA20" s="13" t="s">
        <v>5696</v>
      </c>
      <c r="DB20" s="19"/>
      <c r="DC20" s="13">
        <v>35341</v>
      </c>
      <c r="DD20" s="13" t="s">
        <v>5922</v>
      </c>
      <c r="DE20" s="19"/>
      <c r="DF20" s="13">
        <v>36387</v>
      </c>
      <c r="DG20" s="13" t="s">
        <v>6033</v>
      </c>
      <c r="DH20" s="19"/>
      <c r="DI20" s="13">
        <v>37404</v>
      </c>
      <c r="DJ20" s="13" t="s">
        <v>6171</v>
      </c>
      <c r="DK20" s="19"/>
      <c r="DL20" s="13">
        <v>38422</v>
      </c>
      <c r="DM20" s="13" t="s">
        <v>6297</v>
      </c>
      <c r="DN20" s="19"/>
      <c r="DO20" s="13">
        <v>39305</v>
      </c>
      <c r="DP20" s="13" t="s">
        <v>6381</v>
      </c>
      <c r="DQ20" s="19"/>
      <c r="DR20" s="13">
        <v>40203</v>
      </c>
      <c r="DS20" s="13" t="s">
        <v>6501</v>
      </c>
      <c r="DT20" s="19"/>
      <c r="DU20" s="13">
        <v>41401</v>
      </c>
      <c r="DV20" s="13" t="s">
        <v>6805</v>
      </c>
      <c r="DW20" s="19"/>
      <c r="DX20" s="13">
        <v>42321</v>
      </c>
      <c r="DY20" s="13" t="s">
        <v>6887</v>
      </c>
      <c r="DZ20" s="19"/>
      <c r="EA20" s="13">
        <v>43214</v>
      </c>
      <c r="EB20" s="13" t="s">
        <v>7037</v>
      </c>
      <c r="EC20" s="19"/>
      <c r="ED20" s="13">
        <v>44341</v>
      </c>
      <c r="EE20" s="13" t="s">
        <v>7265</v>
      </c>
      <c r="EF20" s="19"/>
      <c r="EG20" s="13">
        <v>45403</v>
      </c>
      <c r="EH20" s="13" t="s">
        <v>7397</v>
      </c>
      <c r="EI20" s="19"/>
      <c r="EJ20" s="13">
        <v>46222</v>
      </c>
      <c r="EK20" s="13" t="s">
        <v>7475</v>
      </c>
      <c r="EM20" s="13">
        <v>47308</v>
      </c>
      <c r="EN20" s="13" t="s">
        <v>7695</v>
      </c>
      <c r="EP20" s="5" t="s">
        <v>8132</v>
      </c>
      <c r="EQ20" s="13" t="s">
        <v>8133</v>
      </c>
      <c r="ES20" s="17" t="s">
        <v>207</v>
      </c>
      <c r="ET20" s="17" t="s">
        <v>8842</v>
      </c>
      <c r="EU20" s="17" t="s">
        <v>254</v>
      </c>
      <c r="EW20" s="35" t="s">
        <v>338</v>
      </c>
      <c r="EX20" s="13" t="s">
        <v>339</v>
      </c>
      <c r="EY20" s="19"/>
      <c r="EZ20" s="35" t="s">
        <v>790</v>
      </c>
      <c r="FA20" s="13" t="s">
        <v>791</v>
      </c>
      <c r="FB20" s="19"/>
      <c r="FC20" s="35" t="s">
        <v>930</v>
      </c>
      <c r="FD20" s="13" t="s">
        <v>931</v>
      </c>
      <c r="FE20" s="19"/>
      <c r="FF20" s="35" t="s">
        <v>1068</v>
      </c>
      <c r="FG20" s="13" t="s">
        <v>1069</v>
      </c>
      <c r="FH20" s="19"/>
      <c r="FI20" s="35" t="s">
        <v>1248</v>
      </c>
      <c r="FJ20" s="13" t="s">
        <v>1249</v>
      </c>
      <c r="FK20" s="19"/>
      <c r="FL20" s="35" t="s">
        <v>1378</v>
      </c>
      <c r="FM20" s="13" t="s">
        <v>1379</v>
      </c>
      <c r="FN20" s="19"/>
      <c r="FO20" s="35" t="s">
        <v>1479</v>
      </c>
      <c r="FP20" s="13" t="s">
        <v>1480</v>
      </c>
      <c r="FQ20" s="19"/>
      <c r="FR20" s="35" t="s">
        <v>1669</v>
      </c>
      <c r="FS20" s="13" t="s">
        <v>1670</v>
      </c>
      <c r="FT20" s="19"/>
      <c r="FU20" s="35" t="s">
        <v>1887</v>
      </c>
      <c r="FV20" s="13" t="s">
        <v>1888</v>
      </c>
      <c r="FW20" s="19"/>
      <c r="FX20" s="13">
        <v>10367</v>
      </c>
      <c r="FY20" s="13" t="s">
        <v>2020</v>
      </c>
      <c r="FZ20" s="19"/>
      <c r="GA20" s="13">
        <v>11219</v>
      </c>
      <c r="GB20" s="13" t="s">
        <v>2152</v>
      </c>
      <c r="GC20" s="19"/>
      <c r="GD20" s="13">
        <v>12219</v>
      </c>
      <c r="GE20" s="13" t="s">
        <v>2356</v>
      </c>
      <c r="GF20" s="19"/>
      <c r="GG20" s="13">
        <v>13116</v>
      </c>
      <c r="GH20" s="13" t="s">
        <v>2530</v>
      </c>
      <c r="GI20" s="19"/>
      <c r="GJ20" s="13">
        <v>14218</v>
      </c>
      <c r="GK20" s="13" t="s">
        <v>2720</v>
      </c>
      <c r="GL20" s="19"/>
      <c r="GM20" s="13">
        <v>15224</v>
      </c>
      <c r="GN20" s="13" t="s">
        <v>2816</v>
      </c>
      <c r="GO20" s="19"/>
      <c r="GR20" s="19"/>
      <c r="GS20" s="13">
        <v>17386</v>
      </c>
      <c r="GT20" s="13" t="s">
        <v>3152</v>
      </c>
      <c r="GU20" s="19"/>
      <c r="GV20" s="13">
        <v>18483</v>
      </c>
      <c r="GW20" s="13" t="s">
        <v>3262</v>
      </c>
      <c r="GX20" s="19"/>
      <c r="GY20" s="13">
        <v>19365</v>
      </c>
      <c r="GZ20" s="13" t="s">
        <v>3340</v>
      </c>
      <c r="HA20" s="19"/>
      <c r="HB20" s="13">
        <v>20217</v>
      </c>
      <c r="HC20" s="13" t="s">
        <v>3446</v>
      </c>
      <c r="HD20" s="19"/>
      <c r="HE20" s="13">
        <v>21216</v>
      </c>
      <c r="HF20" s="13" t="s">
        <v>3702</v>
      </c>
      <c r="HG20" s="19"/>
      <c r="HH20" s="13">
        <v>22221</v>
      </c>
      <c r="HI20" s="13" t="s">
        <v>3949</v>
      </c>
      <c r="HJ20" s="19"/>
      <c r="HK20" s="13">
        <v>23216</v>
      </c>
      <c r="HL20" s="13" t="s">
        <v>4131</v>
      </c>
      <c r="HM20" s="19"/>
      <c r="HN20" s="13">
        <v>24324</v>
      </c>
      <c r="HO20" s="13" t="s">
        <v>4339</v>
      </c>
      <c r="HP20" s="19"/>
      <c r="HQ20" s="13">
        <v>25425</v>
      </c>
      <c r="HR20" s="13" t="s">
        <v>4517</v>
      </c>
      <c r="HS20" s="19"/>
      <c r="HT20" s="13">
        <v>26322</v>
      </c>
      <c r="HU20" s="13" t="s">
        <v>4613</v>
      </c>
      <c r="HV20" s="19"/>
      <c r="HW20" s="13">
        <v>27217</v>
      </c>
      <c r="HX20" s="13" t="s">
        <v>4775</v>
      </c>
      <c r="HY20" s="19"/>
      <c r="HZ20" s="13">
        <v>28217</v>
      </c>
      <c r="IA20" s="13" t="s">
        <v>4879</v>
      </c>
      <c r="IB20" s="19"/>
      <c r="IC20" s="13">
        <v>29344</v>
      </c>
      <c r="ID20" s="13" t="s">
        <v>5087</v>
      </c>
      <c r="IE20" s="19"/>
      <c r="IF20" s="13">
        <v>30366</v>
      </c>
      <c r="IG20" s="13" t="s">
        <v>5209</v>
      </c>
      <c r="IH20" s="19"/>
      <c r="II20" s="13">
        <v>31390</v>
      </c>
      <c r="IJ20" s="13" t="s">
        <v>5345</v>
      </c>
      <c r="IK20" s="19"/>
      <c r="IL20" s="13">
        <v>32525</v>
      </c>
      <c r="IM20" s="13" t="s">
        <v>5479</v>
      </c>
      <c r="IN20" s="19"/>
      <c r="IO20" s="13">
        <v>33423</v>
      </c>
      <c r="IP20" s="13" t="s">
        <v>5557</v>
      </c>
      <c r="IQ20" s="19"/>
      <c r="IR20" s="13">
        <v>34307</v>
      </c>
      <c r="IS20" s="13" t="s">
        <v>5712</v>
      </c>
      <c r="IT20" s="19"/>
      <c r="IU20" s="13">
        <v>35341</v>
      </c>
      <c r="IV20" s="13" t="s">
        <v>5922</v>
      </c>
      <c r="IW20" s="19"/>
      <c r="IX20" s="13">
        <v>36387</v>
      </c>
      <c r="IY20" s="13" t="s">
        <v>6033</v>
      </c>
      <c r="IZ20" s="19"/>
      <c r="JA20" s="13">
        <v>37404</v>
      </c>
      <c r="JB20" s="13" t="s">
        <v>6171</v>
      </c>
      <c r="JC20" s="19"/>
      <c r="JD20" s="13">
        <v>38422</v>
      </c>
      <c r="JE20" s="13" t="s">
        <v>6297</v>
      </c>
      <c r="JF20" s="19"/>
      <c r="JG20" s="13">
        <v>39305</v>
      </c>
      <c r="JH20" s="13" t="s">
        <v>6381</v>
      </c>
      <c r="JI20" s="19"/>
      <c r="JJ20" s="13">
        <v>40219</v>
      </c>
      <c r="JK20" s="13" t="s">
        <v>6533</v>
      </c>
      <c r="JL20" s="19"/>
      <c r="JM20" s="13">
        <v>41401</v>
      </c>
      <c r="JN20" s="13" t="s">
        <v>6805</v>
      </c>
      <c r="JO20" s="19"/>
      <c r="JP20" s="13">
        <v>42321</v>
      </c>
      <c r="JQ20" s="13" t="s">
        <v>6887</v>
      </c>
      <c r="JR20" s="19"/>
      <c r="JS20" s="13">
        <v>43367</v>
      </c>
      <c r="JT20" s="13" t="s">
        <v>7075</v>
      </c>
      <c r="JU20" s="19"/>
      <c r="JV20" s="13">
        <v>44341</v>
      </c>
      <c r="JW20" s="13" t="s">
        <v>7265</v>
      </c>
      <c r="JX20" s="19"/>
      <c r="JY20" s="13">
        <v>45403</v>
      </c>
      <c r="JZ20" s="13" t="s">
        <v>7397</v>
      </c>
      <c r="KA20" s="19"/>
      <c r="KB20" s="13">
        <v>46222</v>
      </c>
      <c r="KC20" s="13" t="s">
        <v>7475</v>
      </c>
      <c r="KE20" s="13">
        <v>47308</v>
      </c>
      <c r="KF20" s="13" t="s">
        <v>7695</v>
      </c>
      <c r="KT20" s="13">
        <v>14116</v>
      </c>
      <c r="KU20" s="13" t="s">
        <v>2662</v>
      </c>
      <c r="LL20" s="13">
        <v>23116</v>
      </c>
      <c r="LM20" s="13" t="s">
        <v>4099</v>
      </c>
      <c r="LR20" s="13">
        <v>27120</v>
      </c>
      <c r="LS20" s="13" t="s">
        <v>4711</v>
      </c>
    </row>
    <row r="21" spans="2:347">
      <c r="B21" s="17" t="s">
        <v>208</v>
      </c>
      <c r="C21" s="17" t="s">
        <v>255</v>
      </c>
      <c r="E21" s="35" t="s">
        <v>320</v>
      </c>
      <c r="F21" s="13" t="s">
        <v>321</v>
      </c>
      <c r="G21" s="19"/>
      <c r="H21" s="35" t="s">
        <v>806</v>
      </c>
      <c r="I21" s="13" t="s">
        <v>807</v>
      </c>
      <c r="J21" s="19"/>
      <c r="K21" s="35" t="s">
        <v>932</v>
      </c>
      <c r="L21" s="13" t="s">
        <v>933</v>
      </c>
      <c r="M21" s="19"/>
      <c r="N21" s="35" t="s">
        <v>1060</v>
      </c>
      <c r="O21" s="13" t="s">
        <v>1061</v>
      </c>
      <c r="P21" s="19"/>
      <c r="Q21" s="35" t="s">
        <v>1252</v>
      </c>
      <c r="R21" s="13" t="s">
        <v>1253</v>
      </c>
      <c r="S21" s="19"/>
      <c r="T21" s="35" t="s">
        <v>1380</v>
      </c>
      <c r="U21" s="13" t="s">
        <v>1381</v>
      </c>
      <c r="V21" s="19"/>
      <c r="W21" s="35" t="s">
        <v>1485</v>
      </c>
      <c r="X21" s="13" t="s">
        <v>1486</v>
      </c>
      <c r="Y21" s="19"/>
      <c r="Z21" s="35" t="s">
        <v>1671</v>
      </c>
      <c r="AA21" s="13" t="s">
        <v>1672</v>
      </c>
      <c r="AB21" s="19"/>
      <c r="AC21" s="35" t="s">
        <v>1889</v>
      </c>
      <c r="AD21" s="13" t="s">
        <v>1890</v>
      </c>
      <c r="AE21" s="19"/>
      <c r="AF21" s="13">
        <v>10382</v>
      </c>
      <c r="AG21" s="13" t="s">
        <v>2024</v>
      </c>
      <c r="AH21" s="19"/>
      <c r="AI21" s="13">
        <v>11209</v>
      </c>
      <c r="AJ21" s="13" t="s">
        <v>2132</v>
      </c>
      <c r="AK21" s="19"/>
      <c r="AL21" s="13">
        <v>12213</v>
      </c>
      <c r="AM21" s="13" t="s">
        <v>2344</v>
      </c>
      <c r="AN21" s="19"/>
      <c r="AO21" s="13">
        <v>13117</v>
      </c>
      <c r="AP21" s="13" t="s">
        <v>2532</v>
      </c>
      <c r="AQ21" s="19"/>
      <c r="AR21" s="13">
        <v>14117</v>
      </c>
      <c r="AS21" s="13" t="s">
        <v>2664</v>
      </c>
      <c r="AT21" s="19"/>
      <c r="AU21" s="13">
        <v>15212</v>
      </c>
      <c r="AV21" s="13" t="s">
        <v>2794</v>
      </c>
      <c r="AW21" s="19"/>
      <c r="AZ21" s="19"/>
      <c r="BA21" s="13">
        <v>17407</v>
      </c>
      <c r="BB21" s="13" t="s">
        <v>3166</v>
      </c>
      <c r="BC21" s="19"/>
      <c r="BD21" s="13">
        <v>18501</v>
      </c>
      <c r="BE21" s="13" t="s">
        <v>3264</v>
      </c>
      <c r="BF21" s="19"/>
      <c r="BG21" s="13">
        <v>19366</v>
      </c>
      <c r="BH21" s="13" t="s">
        <v>3342</v>
      </c>
      <c r="BI21" s="19"/>
      <c r="BJ21" s="13">
        <v>20218</v>
      </c>
      <c r="BK21" s="13" t="s">
        <v>3448</v>
      </c>
      <c r="BL21" s="19"/>
      <c r="BM21" s="13">
        <v>21217</v>
      </c>
      <c r="BN21" s="13" t="s">
        <v>3704</v>
      </c>
      <c r="BO21" s="19"/>
      <c r="BP21" s="13">
        <v>22214</v>
      </c>
      <c r="BQ21" s="13" t="s">
        <v>3935</v>
      </c>
      <c r="BR21" s="19"/>
      <c r="BS21" s="13">
        <v>23201</v>
      </c>
      <c r="BT21" s="13" t="s">
        <v>4101</v>
      </c>
      <c r="BU21" s="19"/>
      <c r="BV21" s="13">
        <v>24341</v>
      </c>
      <c r="BW21" s="13" t="s">
        <v>4343</v>
      </c>
      <c r="BX21" s="19"/>
      <c r="BY21" s="13">
        <v>25441</v>
      </c>
      <c r="BZ21" s="13" t="s">
        <v>4519</v>
      </c>
      <c r="CA21" s="19"/>
      <c r="CB21" s="13">
        <v>26206</v>
      </c>
      <c r="CC21" s="13" t="s">
        <v>4593</v>
      </c>
      <c r="CD21" s="19"/>
      <c r="CE21" s="13">
        <v>27121</v>
      </c>
      <c r="CF21" s="13" t="s">
        <v>4713</v>
      </c>
      <c r="CG21" s="19"/>
      <c r="CH21" s="13">
        <v>28208</v>
      </c>
      <c r="CI21" s="13" t="s">
        <v>4861</v>
      </c>
      <c r="CJ21" s="19"/>
      <c r="CK21" s="13">
        <v>29345</v>
      </c>
      <c r="CL21" s="13" t="s">
        <v>5089</v>
      </c>
      <c r="CM21" s="19"/>
      <c r="CN21" s="13">
        <v>30381</v>
      </c>
      <c r="CO21" s="13" t="s">
        <v>5211</v>
      </c>
      <c r="CP21" s="19"/>
      <c r="CQ21" s="13">
        <v>31401</v>
      </c>
      <c r="CR21" s="13" t="s">
        <v>5347</v>
      </c>
      <c r="CS21" s="19"/>
      <c r="CT21" s="13">
        <v>32526</v>
      </c>
      <c r="CU21" s="13" t="s">
        <v>5481</v>
      </c>
      <c r="CV21" s="19"/>
      <c r="CW21" s="13">
        <v>33215</v>
      </c>
      <c r="CX21" s="13" t="s">
        <v>5521</v>
      </c>
      <c r="CY21" s="19"/>
      <c r="CZ21" s="13">
        <v>34211</v>
      </c>
      <c r="DA21" s="13" t="s">
        <v>5698</v>
      </c>
      <c r="DB21" s="19"/>
      <c r="DC21" s="13">
        <v>35343</v>
      </c>
      <c r="DD21" s="13" t="s">
        <v>5926</v>
      </c>
      <c r="DE21" s="19"/>
      <c r="DF21" s="13">
        <v>36388</v>
      </c>
      <c r="DG21" s="13" t="s">
        <v>6035</v>
      </c>
      <c r="DH21" s="19"/>
      <c r="DI21" s="13">
        <v>37406</v>
      </c>
      <c r="DJ21" s="13" t="s">
        <v>6175</v>
      </c>
      <c r="DK21" s="19"/>
      <c r="DL21" s="13">
        <v>38442</v>
      </c>
      <c r="DM21" s="13" t="s">
        <v>6307</v>
      </c>
      <c r="DN21" s="19"/>
      <c r="DO21" s="13">
        <v>39306</v>
      </c>
      <c r="DP21" s="13" t="s">
        <v>6383</v>
      </c>
      <c r="DQ21" s="19"/>
      <c r="DR21" s="13">
        <v>40204</v>
      </c>
      <c r="DS21" s="13" t="s">
        <v>6503</v>
      </c>
      <c r="DT21" s="19"/>
      <c r="DU21" s="13">
        <v>41423</v>
      </c>
      <c r="DV21" s="13" t="s">
        <v>6813</v>
      </c>
      <c r="DW21" s="19"/>
      <c r="DX21" s="13">
        <v>42322</v>
      </c>
      <c r="DY21" s="13" t="s">
        <v>6889</v>
      </c>
      <c r="DZ21" s="19"/>
      <c r="EA21" s="13">
        <v>43215</v>
      </c>
      <c r="EB21" s="13" t="s">
        <v>7039</v>
      </c>
      <c r="EC21" s="19"/>
      <c r="ED21" s="13">
        <v>44461</v>
      </c>
      <c r="EE21" s="13" t="s">
        <v>7317</v>
      </c>
      <c r="EF21" s="19"/>
      <c r="EG21" s="13">
        <v>45404</v>
      </c>
      <c r="EH21" s="13" t="s">
        <v>7399</v>
      </c>
      <c r="EI21" s="19"/>
      <c r="EJ21" s="13">
        <v>46223</v>
      </c>
      <c r="EK21" s="13" t="s">
        <v>7477</v>
      </c>
      <c r="EM21" s="13">
        <v>47311</v>
      </c>
      <c r="EN21" s="13" t="s">
        <v>7697</v>
      </c>
      <c r="EP21" s="5" t="s">
        <v>8134</v>
      </c>
      <c r="EQ21" s="13" t="s">
        <v>8135</v>
      </c>
      <c r="ES21" s="17" t="s">
        <v>208</v>
      </c>
      <c r="ET21" s="17" t="s">
        <v>8843</v>
      </c>
      <c r="EU21" s="17" t="s">
        <v>255</v>
      </c>
      <c r="EW21" s="35" t="s">
        <v>340</v>
      </c>
      <c r="EX21" s="13" t="s">
        <v>341</v>
      </c>
      <c r="EY21" s="19"/>
      <c r="EZ21" s="35" t="s">
        <v>806</v>
      </c>
      <c r="FA21" s="13" t="s">
        <v>807</v>
      </c>
      <c r="FB21" s="19"/>
      <c r="FC21" s="35" t="s">
        <v>932</v>
      </c>
      <c r="FD21" s="13" t="s">
        <v>933</v>
      </c>
      <c r="FE21" s="19"/>
      <c r="FF21" s="35" t="s">
        <v>1070</v>
      </c>
      <c r="FG21" s="13" t="s">
        <v>1071</v>
      </c>
      <c r="FH21" s="19"/>
      <c r="FI21" s="35" t="s">
        <v>1252</v>
      </c>
      <c r="FJ21" s="13" t="s">
        <v>1253</v>
      </c>
      <c r="FK21" s="19"/>
      <c r="FL21" s="35" t="s">
        <v>1380</v>
      </c>
      <c r="FM21" s="13" t="s">
        <v>1381</v>
      </c>
      <c r="FN21" s="19"/>
      <c r="FO21" s="35" t="s">
        <v>1485</v>
      </c>
      <c r="FP21" s="13" t="s">
        <v>1486</v>
      </c>
      <c r="FQ21" s="19"/>
      <c r="FR21" s="35" t="s">
        <v>1671</v>
      </c>
      <c r="FS21" s="13" t="s">
        <v>1672</v>
      </c>
      <c r="FT21" s="19"/>
      <c r="FU21" s="35" t="s">
        <v>1889</v>
      </c>
      <c r="FV21" s="13" t="s">
        <v>1890</v>
      </c>
      <c r="FW21" s="19"/>
      <c r="FX21" s="13">
        <v>10382</v>
      </c>
      <c r="FY21" s="13" t="s">
        <v>2024</v>
      </c>
      <c r="FZ21" s="19"/>
      <c r="GA21" s="13">
        <v>11221</v>
      </c>
      <c r="GB21" s="13" t="s">
        <v>2156</v>
      </c>
      <c r="GC21" s="19"/>
      <c r="GD21" s="13">
        <v>12220</v>
      </c>
      <c r="GE21" s="13" t="s">
        <v>2358</v>
      </c>
      <c r="GF21" s="19"/>
      <c r="GG21" s="13">
        <v>13117</v>
      </c>
      <c r="GH21" s="13" t="s">
        <v>2532</v>
      </c>
      <c r="GI21" s="19"/>
      <c r="GJ21" s="13">
        <v>14301</v>
      </c>
      <c r="GK21" s="13" t="s">
        <v>2722</v>
      </c>
      <c r="GL21" s="19"/>
      <c r="GM21" s="13">
        <v>15225</v>
      </c>
      <c r="GN21" s="13" t="s">
        <v>2818</v>
      </c>
      <c r="GO21" s="19"/>
      <c r="GR21" s="19"/>
      <c r="GS21" s="13">
        <v>17407</v>
      </c>
      <c r="GT21" s="13" t="s">
        <v>3166</v>
      </c>
      <c r="GU21" s="19"/>
      <c r="GV21" s="13">
        <v>18501</v>
      </c>
      <c r="GW21" s="13" t="s">
        <v>3264</v>
      </c>
      <c r="GX21" s="19"/>
      <c r="GY21" s="13">
        <v>19366</v>
      </c>
      <c r="GZ21" s="13" t="s">
        <v>3342</v>
      </c>
      <c r="HA21" s="19"/>
      <c r="HB21" s="13">
        <v>20218</v>
      </c>
      <c r="HC21" s="13" t="s">
        <v>3448</v>
      </c>
      <c r="HD21" s="19"/>
      <c r="HE21" s="13">
        <v>21217</v>
      </c>
      <c r="HF21" s="13" t="s">
        <v>3704</v>
      </c>
      <c r="HG21" s="19"/>
      <c r="HH21" s="13">
        <v>22222</v>
      </c>
      <c r="HI21" s="13" t="s">
        <v>3951</v>
      </c>
      <c r="HJ21" s="19"/>
      <c r="HK21" s="13">
        <v>23217</v>
      </c>
      <c r="HL21" s="13" t="s">
        <v>4133</v>
      </c>
      <c r="HM21" s="19"/>
      <c r="HN21" s="13">
        <v>24341</v>
      </c>
      <c r="HO21" s="13" t="s">
        <v>4343</v>
      </c>
      <c r="HP21" s="19"/>
      <c r="HQ21" s="13">
        <v>25441</v>
      </c>
      <c r="HR21" s="13" t="s">
        <v>4519</v>
      </c>
      <c r="HS21" s="19"/>
      <c r="HT21" s="13">
        <v>26343</v>
      </c>
      <c r="HU21" s="13" t="s">
        <v>4617</v>
      </c>
      <c r="HV21" s="19"/>
      <c r="HW21" s="13">
        <v>27218</v>
      </c>
      <c r="HX21" s="13" t="s">
        <v>4777</v>
      </c>
      <c r="HY21" s="19"/>
      <c r="HZ21" s="13">
        <v>28218</v>
      </c>
      <c r="IA21" s="13" t="s">
        <v>4881</v>
      </c>
      <c r="IB21" s="19"/>
      <c r="IC21" s="13">
        <v>29345</v>
      </c>
      <c r="ID21" s="13" t="s">
        <v>5089</v>
      </c>
      <c r="IE21" s="19"/>
      <c r="IF21" s="13">
        <v>30381</v>
      </c>
      <c r="IG21" s="13" t="s">
        <v>5211</v>
      </c>
      <c r="IH21" s="19"/>
      <c r="II21" s="13">
        <v>31401</v>
      </c>
      <c r="IJ21" s="13" t="s">
        <v>5347</v>
      </c>
      <c r="IK21" s="19"/>
      <c r="IL21" s="13">
        <v>32526</v>
      </c>
      <c r="IM21" s="13" t="s">
        <v>5481</v>
      </c>
      <c r="IN21" s="19"/>
      <c r="IO21" s="13">
        <v>33445</v>
      </c>
      <c r="IP21" s="13" t="s">
        <v>5571</v>
      </c>
      <c r="IQ21" s="19"/>
      <c r="IR21" s="13">
        <v>34309</v>
      </c>
      <c r="IS21" s="13" t="s">
        <v>5714</v>
      </c>
      <c r="IT21" s="19"/>
      <c r="IU21" s="13">
        <v>35343</v>
      </c>
      <c r="IV21" s="13" t="s">
        <v>5926</v>
      </c>
      <c r="IW21" s="19"/>
      <c r="IX21" s="13">
        <v>36388</v>
      </c>
      <c r="IY21" s="13" t="s">
        <v>6035</v>
      </c>
      <c r="IZ21" s="19"/>
      <c r="JA21" s="13">
        <v>37406</v>
      </c>
      <c r="JB21" s="13" t="s">
        <v>6175</v>
      </c>
      <c r="JC21" s="19"/>
      <c r="JD21" s="13">
        <v>38442</v>
      </c>
      <c r="JE21" s="13" t="s">
        <v>6307</v>
      </c>
      <c r="JF21" s="19"/>
      <c r="JG21" s="13">
        <v>39306</v>
      </c>
      <c r="JH21" s="13" t="s">
        <v>6383</v>
      </c>
      <c r="JI21" s="19"/>
      <c r="JJ21" s="13">
        <v>40220</v>
      </c>
      <c r="JK21" s="13" t="s">
        <v>6535</v>
      </c>
      <c r="JL21" s="19"/>
      <c r="JM21" s="13">
        <v>41423</v>
      </c>
      <c r="JN21" s="13" t="s">
        <v>6813</v>
      </c>
      <c r="JO21" s="19"/>
      <c r="JP21" s="13">
        <v>42322</v>
      </c>
      <c r="JQ21" s="13" t="s">
        <v>6889</v>
      </c>
      <c r="JR21" s="19"/>
      <c r="JS21" s="13">
        <v>43368</v>
      </c>
      <c r="JT21" s="13" t="s">
        <v>7077</v>
      </c>
      <c r="JU21" s="19"/>
      <c r="JV21" s="13">
        <v>44461</v>
      </c>
      <c r="JW21" s="13" t="s">
        <v>7317</v>
      </c>
      <c r="JX21" s="19"/>
      <c r="JY21" s="13">
        <v>45404</v>
      </c>
      <c r="JZ21" s="13" t="s">
        <v>7399</v>
      </c>
      <c r="KA21" s="19"/>
      <c r="KB21" s="13">
        <v>46223</v>
      </c>
      <c r="KC21" s="13" t="s">
        <v>7477</v>
      </c>
      <c r="KE21" s="13">
        <v>47311</v>
      </c>
      <c r="KF21" s="13" t="s">
        <v>7697</v>
      </c>
      <c r="KT21" s="13">
        <v>14117</v>
      </c>
      <c r="KU21" s="13" t="s">
        <v>2664</v>
      </c>
      <c r="LR21" s="13">
        <v>27121</v>
      </c>
      <c r="LS21" s="13" t="s">
        <v>4713</v>
      </c>
    </row>
    <row r="22" spans="2:347">
      <c r="B22" s="17" t="s">
        <v>209</v>
      </c>
      <c r="C22" s="17" t="s">
        <v>256</v>
      </c>
      <c r="E22" s="35" t="s">
        <v>322</v>
      </c>
      <c r="F22" s="13" t="s">
        <v>323</v>
      </c>
      <c r="G22" s="19"/>
      <c r="H22" s="35" t="s">
        <v>808</v>
      </c>
      <c r="I22" s="13" t="s">
        <v>809</v>
      </c>
      <c r="J22" s="19"/>
      <c r="K22" s="35" t="s">
        <v>944</v>
      </c>
      <c r="L22" s="13" t="s">
        <v>945</v>
      </c>
      <c r="M22" s="19"/>
      <c r="N22" s="35" t="s">
        <v>1062</v>
      </c>
      <c r="O22" s="13" t="s">
        <v>1063</v>
      </c>
      <c r="P22" s="19"/>
      <c r="Q22" s="35" t="s">
        <v>1254</v>
      </c>
      <c r="R22" s="13" t="s">
        <v>1255</v>
      </c>
      <c r="S22" s="19"/>
      <c r="T22" s="35" t="s">
        <v>1382</v>
      </c>
      <c r="U22" s="13" t="s">
        <v>1383</v>
      </c>
      <c r="V22" s="19"/>
      <c r="W22" s="35" t="s">
        <v>1497</v>
      </c>
      <c r="X22" s="13" t="s">
        <v>1498</v>
      </c>
      <c r="Y22" s="19"/>
      <c r="Z22" s="35" t="s">
        <v>1673</v>
      </c>
      <c r="AA22" s="13" t="s">
        <v>1674</v>
      </c>
      <c r="AB22" s="19"/>
      <c r="AC22" s="35" t="s">
        <v>1891</v>
      </c>
      <c r="AD22" s="13" t="s">
        <v>1892</v>
      </c>
      <c r="AE22" s="19"/>
      <c r="AF22" s="13">
        <v>10383</v>
      </c>
      <c r="AG22" s="13" t="s">
        <v>2026</v>
      </c>
      <c r="AH22" s="19"/>
      <c r="AI22" s="13">
        <v>11210</v>
      </c>
      <c r="AJ22" s="13" t="s">
        <v>2134</v>
      </c>
      <c r="AK22" s="19"/>
      <c r="AL22" s="13">
        <v>12215</v>
      </c>
      <c r="AM22" s="13" t="s">
        <v>2348</v>
      </c>
      <c r="AN22" s="19"/>
      <c r="AO22" s="13">
        <v>13118</v>
      </c>
      <c r="AP22" s="13" t="s">
        <v>2534</v>
      </c>
      <c r="AQ22" s="19"/>
      <c r="AR22" s="13">
        <v>14118</v>
      </c>
      <c r="AS22" s="13" t="s">
        <v>2666</v>
      </c>
      <c r="AT22" s="19"/>
      <c r="AU22" s="13">
        <v>15213</v>
      </c>
      <c r="AV22" s="13" t="s">
        <v>2796</v>
      </c>
      <c r="AW22" s="19"/>
      <c r="AZ22" s="19"/>
      <c r="BA22" s="13">
        <v>17461</v>
      </c>
      <c r="BB22" s="13" t="s">
        <v>3178</v>
      </c>
      <c r="BC22" s="19"/>
      <c r="BF22" s="19"/>
      <c r="BG22" s="13">
        <v>19368</v>
      </c>
      <c r="BH22" s="13" t="s">
        <v>3346</v>
      </c>
      <c r="BI22" s="19"/>
      <c r="BJ22" s="13">
        <v>20219</v>
      </c>
      <c r="BK22" s="13" t="s">
        <v>3450</v>
      </c>
      <c r="BL22" s="19"/>
      <c r="BM22" s="13">
        <v>21218</v>
      </c>
      <c r="BN22" s="13" t="s">
        <v>3706</v>
      </c>
      <c r="BO22" s="19"/>
      <c r="BP22" s="13">
        <v>22215</v>
      </c>
      <c r="BQ22" s="13" t="s">
        <v>3937</v>
      </c>
      <c r="BR22" s="19"/>
      <c r="BS22" s="13">
        <v>23202</v>
      </c>
      <c r="BT22" s="13" t="s">
        <v>4103</v>
      </c>
      <c r="BU22" s="19"/>
      <c r="BV22" s="13">
        <v>24343</v>
      </c>
      <c r="BW22" s="13" t="s">
        <v>4347</v>
      </c>
      <c r="BX22" s="19"/>
      <c r="BY22" s="13">
        <v>25442</v>
      </c>
      <c r="BZ22" s="13" t="s">
        <v>4521</v>
      </c>
      <c r="CA22" s="19"/>
      <c r="CB22" s="13">
        <v>26207</v>
      </c>
      <c r="CC22" s="13" t="s">
        <v>4595</v>
      </c>
      <c r="CD22" s="19"/>
      <c r="CE22" s="13">
        <v>27122</v>
      </c>
      <c r="CF22" s="13" t="s">
        <v>4715</v>
      </c>
      <c r="CG22" s="19"/>
      <c r="CH22" s="13">
        <v>28209</v>
      </c>
      <c r="CI22" s="13" t="s">
        <v>4863</v>
      </c>
      <c r="CJ22" s="19"/>
      <c r="CK22" s="13">
        <v>29361</v>
      </c>
      <c r="CL22" s="13" t="s">
        <v>5091</v>
      </c>
      <c r="CM22" s="19"/>
      <c r="CN22" s="13">
        <v>30382</v>
      </c>
      <c r="CO22" s="13" t="s">
        <v>5213</v>
      </c>
      <c r="CP22" s="19"/>
      <c r="CQ22" s="13">
        <v>31402</v>
      </c>
      <c r="CR22" s="13" t="s">
        <v>5349</v>
      </c>
      <c r="CS22" s="19"/>
      <c r="CT22" s="13">
        <v>32527</v>
      </c>
      <c r="CU22" s="13" t="s">
        <v>5483</v>
      </c>
      <c r="CV22" s="19"/>
      <c r="CW22" s="13">
        <v>33216</v>
      </c>
      <c r="CX22" s="13" t="s">
        <v>5523</v>
      </c>
      <c r="CY22" s="19"/>
      <c r="CZ22" s="13">
        <v>34212</v>
      </c>
      <c r="DA22" s="13" t="s">
        <v>5700</v>
      </c>
      <c r="DB22" s="19"/>
      <c r="DC22" s="13">
        <v>35344</v>
      </c>
      <c r="DD22" s="13" t="s">
        <v>5928</v>
      </c>
      <c r="DE22" s="19"/>
      <c r="DF22" s="13">
        <v>36401</v>
      </c>
      <c r="DG22" s="13" t="s">
        <v>6037</v>
      </c>
      <c r="DH22" s="19"/>
      <c r="DK22" s="19"/>
      <c r="DL22" s="13">
        <v>38484</v>
      </c>
      <c r="DM22" s="13" t="s">
        <v>6329</v>
      </c>
      <c r="DN22" s="19"/>
      <c r="DO22" s="13">
        <v>39307</v>
      </c>
      <c r="DP22" s="13" t="s">
        <v>6385</v>
      </c>
      <c r="DQ22" s="19"/>
      <c r="DR22" s="13">
        <v>40205</v>
      </c>
      <c r="DS22" s="13" t="s">
        <v>6505</v>
      </c>
      <c r="DT22" s="19"/>
      <c r="DU22" s="13">
        <v>41424</v>
      </c>
      <c r="DV22" s="13" t="s">
        <v>6815</v>
      </c>
      <c r="DW22" s="19"/>
      <c r="DX22" s="13">
        <v>42323</v>
      </c>
      <c r="DY22" s="13" t="s">
        <v>6891</v>
      </c>
      <c r="DZ22" s="19"/>
      <c r="EA22" s="13">
        <v>43216</v>
      </c>
      <c r="EB22" s="13" t="s">
        <v>7041</v>
      </c>
      <c r="EC22" s="19"/>
      <c r="ED22" s="13">
        <v>44462</v>
      </c>
      <c r="EE22" s="13" t="s">
        <v>7319</v>
      </c>
      <c r="EF22" s="19"/>
      <c r="EG22" s="13">
        <v>45405</v>
      </c>
      <c r="EH22" s="13" t="s">
        <v>7401</v>
      </c>
      <c r="EI22" s="19"/>
      <c r="EJ22" s="13">
        <v>46224</v>
      </c>
      <c r="EK22" s="13" t="s">
        <v>7479</v>
      </c>
      <c r="EM22" s="13">
        <v>47313</v>
      </c>
      <c r="EN22" s="13" t="s">
        <v>7699</v>
      </c>
      <c r="EP22" s="5" t="s">
        <v>8136</v>
      </c>
      <c r="EQ22" s="13" t="s">
        <v>8137</v>
      </c>
      <c r="ES22" s="17" t="s">
        <v>209</v>
      </c>
      <c r="ET22" s="17" t="s">
        <v>8844</v>
      </c>
      <c r="EU22" s="17" t="s">
        <v>256</v>
      </c>
      <c r="EW22" s="35" t="s">
        <v>342</v>
      </c>
      <c r="EX22" s="13" t="s">
        <v>343</v>
      </c>
      <c r="EY22" s="19"/>
      <c r="EZ22" s="35" t="s">
        <v>808</v>
      </c>
      <c r="FA22" s="13" t="s">
        <v>809</v>
      </c>
      <c r="FB22" s="19"/>
      <c r="FC22" s="35" t="s">
        <v>944</v>
      </c>
      <c r="FD22" s="13" t="s">
        <v>945</v>
      </c>
      <c r="FE22" s="19"/>
      <c r="FF22" s="35" t="s">
        <v>1072</v>
      </c>
      <c r="FG22" s="13" t="s">
        <v>1073</v>
      </c>
      <c r="FH22" s="19"/>
      <c r="FI22" s="35" t="s">
        <v>1254</v>
      </c>
      <c r="FJ22" s="13" t="s">
        <v>1255</v>
      </c>
      <c r="FK22" s="19"/>
      <c r="FL22" s="35" t="s">
        <v>1382</v>
      </c>
      <c r="FM22" s="13" t="s">
        <v>1383</v>
      </c>
      <c r="FN22" s="19"/>
      <c r="FO22" s="35" t="s">
        <v>1497</v>
      </c>
      <c r="FP22" s="13" t="s">
        <v>1498</v>
      </c>
      <c r="FQ22" s="19"/>
      <c r="FR22" s="35" t="s">
        <v>1673</v>
      </c>
      <c r="FS22" s="13" t="s">
        <v>1674</v>
      </c>
      <c r="FT22" s="19"/>
      <c r="FU22" s="35" t="s">
        <v>1891</v>
      </c>
      <c r="FV22" s="13" t="s">
        <v>1892</v>
      </c>
      <c r="FW22" s="19"/>
      <c r="FX22" s="13">
        <v>10383</v>
      </c>
      <c r="FY22" s="13" t="s">
        <v>2026</v>
      </c>
      <c r="FZ22" s="19"/>
      <c r="GA22" s="13">
        <v>11222</v>
      </c>
      <c r="GB22" s="13" t="s">
        <v>2158</v>
      </c>
      <c r="GC22" s="19"/>
      <c r="GD22" s="13">
        <v>12221</v>
      </c>
      <c r="GE22" s="13" t="s">
        <v>2360</v>
      </c>
      <c r="GF22" s="19"/>
      <c r="GG22" s="13">
        <v>13118</v>
      </c>
      <c r="GH22" s="13" t="s">
        <v>2534</v>
      </c>
      <c r="GI22" s="19"/>
      <c r="GJ22" s="13">
        <v>14321</v>
      </c>
      <c r="GK22" s="13" t="s">
        <v>2724</v>
      </c>
      <c r="GL22" s="19"/>
      <c r="GM22" s="13">
        <v>15226</v>
      </c>
      <c r="GN22" s="13" t="s">
        <v>2820</v>
      </c>
      <c r="GO22" s="19"/>
      <c r="GR22" s="19"/>
      <c r="GS22" s="13">
        <v>17461</v>
      </c>
      <c r="GT22" s="13" t="s">
        <v>3178</v>
      </c>
      <c r="GU22" s="19"/>
      <c r="GX22" s="19"/>
      <c r="GY22" s="13">
        <v>19368</v>
      </c>
      <c r="GZ22" s="13" t="s">
        <v>3346</v>
      </c>
      <c r="HA22" s="19"/>
      <c r="HB22" s="13">
        <v>20219</v>
      </c>
      <c r="HC22" s="13" t="s">
        <v>3450</v>
      </c>
      <c r="HD22" s="19"/>
      <c r="HE22" s="13">
        <v>21218</v>
      </c>
      <c r="HF22" s="13" t="s">
        <v>3706</v>
      </c>
      <c r="HG22" s="19"/>
      <c r="HH22" s="13">
        <v>22223</v>
      </c>
      <c r="HI22" s="13" t="s">
        <v>3953</v>
      </c>
      <c r="HJ22" s="19"/>
      <c r="HK22" s="13">
        <v>23219</v>
      </c>
      <c r="HL22" s="13" t="s">
        <v>4137</v>
      </c>
      <c r="HM22" s="19"/>
      <c r="HN22" s="13">
        <v>24343</v>
      </c>
      <c r="HO22" s="13" t="s">
        <v>4347</v>
      </c>
      <c r="HP22" s="19"/>
      <c r="HQ22" s="13">
        <v>25442</v>
      </c>
      <c r="HR22" s="13" t="s">
        <v>4521</v>
      </c>
      <c r="HS22" s="19"/>
      <c r="HT22" s="13">
        <v>26344</v>
      </c>
      <c r="HU22" s="13" t="s">
        <v>4619</v>
      </c>
      <c r="HV22" s="19"/>
      <c r="HW22" s="13">
        <v>27219</v>
      </c>
      <c r="HX22" s="13" t="s">
        <v>4779</v>
      </c>
      <c r="HY22" s="19"/>
      <c r="HZ22" s="13">
        <v>28219</v>
      </c>
      <c r="IA22" s="13" t="s">
        <v>4883</v>
      </c>
      <c r="IB22" s="19"/>
      <c r="IC22" s="13">
        <v>29361</v>
      </c>
      <c r="ID22" s="13" t="s">
        <v>5091</v>
      </c>
      <c r="IE22" s="19"/>
      <c r="IF22" s="13">
        <v>30382</v>
      </c>
      <c r="IG22" s="13" t="s">
        <v>5213</v>
      </c>
      <c r="IH22" s="19"/>
      <c r="II22" s="13">
        <v>31402</v>
      </c>
      <c r="IJ22" s="13" t="s">
        <v>5349</v>
      </c>
      <c r="IK22" s="19"/>
      <c r="IL22" s="13">
        <v>32527</v>
      </c>
      <c r="IM22" s="13" t="s">
        <v>5483</v>
      </c>
      <c r="IN22" s="19"/>
      <c r="IO22" s="13">
        <v>33461</v>
      </c>
      <c r="IP22" s="13" t="s">
        <v>5573</v>
      </c>
      <c r="IQ22" s="19"/>
      <c r="IR22" s="13">
        <v>34368</v>
      </c>
      <c r="IS22" s="13" t="s">
        <v>5756</v>
      </c>
      <c r="IT22" s="19"/>
      <c r="IU22" s="13">
        <v>35344</v>
      </c>
      <c r="IV22" s="13" t="s">
        <v>5928</v>
      </c>
      <c r="IW22" s="19"/>
      <c r="IX22" s="13">
        <v>36401</v>
      </c>
      <c r="IY22" s="13" t="s">
        <v>6037</v>
      </c>
      <c r="IZ22" s="19"/>
      <c r="JC22" s="19"/>
      <c r="JD22" s="13">
        <v>38484</v>
      </c>
      <c r="JE22" s="13" t="s">
        <v>6329</v>
      </c>
      <c r="JF22" s="19"/>
      <c r="JG22" s="13">
        <v>39307</v>
      </c>
      <c r="JH22" s="13" t="s">
        <v>6385</v>
      </c>
      <c r="JI22" s="19"/>
      <c r="JJ22" s="13">
        <v>40221</v>
      </c>
      <c r="JK22" s="13" t="s">
        <v>6537</v>
      </c>
      <c r="JL22" s="19"/>
      <c r="JM22" s="13">
        <v>41424</v>
      </c>
      <c r="JN22" s="13" t="s">
        <v>6815</v>
      </c>
      <c r="JO22" s="19"/>
      <c r="JP22" s="13">
        <v>42323</v>
      </c>
      <c r="JQ22" s="13" t="s">
        <v>6891</v>
      </c>
      <c r="JR22" s="19"/>
      <c r="JS22" s="13">
        <v>43369</v>
      </c>
      <c r="JT22" s="13" t="s">
        <v>7079</v>
      </c>
      <c r="JU22" s="19"/>
      <c r="JV22" s="13">
        <v>44462</v>
      </c>
      <c r="JW22" s="13" t="s">
        <v>7319</v>
      </c>
      <c r="JX22" s="19"/>
      <c r="JY22" s="13">
        <v>45405</v>
      </c>
      <c r="JZ22" s="13" t="s">
        <v>7401</v>
      </c>
      <c r="KA22" s="19"/>
      <c r="KB22" s="13">
        <v>46224</v>
      </c>
      <c r="KC22" s="13" t="s">
        <v>7479</v>
      </c>
      <c r="KE22" s="13">
        <v>47313</v>
      </c>
      <c r="KF22" s="13" t="s">
        <v>7699</v>
      </c>
      <c r="KT22" s="13">
        <v>14118</v>
      </c>
      <c r="KU22" s="13" t="s">
        <v>2666</v>
      </c>
      <c r="LR22" s="13">
        <v>27122</v>
      </c>
      <c r="LS22" s="13" t="s">
        <v>4715</v>
      </c>
    </row>
    <row r="23" spans="2:347">
      <c r="B23" s="17" t="s">
        <v>210</v>
      </c>
      <c r="C23" s="17" t="s">
        <v>257</v>
      </c>
      <c r="E23" s="35" t="s">
        <v>324</v>
      </c>
      <c r="F23" s="13" t="s">
        <v>325</v>
      </c>
      <c r="G23" s="19"/>
      <c r="H23" s="35" t="s">
        <v>810</v>
      </c>
      <c r="I23" s="13" t="s">
        <v>811</v>
      </c>
      <c r="J23" s="19"/>
      <c r="K23" s="35" t="s">
        <v>946</v>
      </c>
      <c r="L23" s="13" t="s">
        <v>947</v>
      </c>
      <c r="M23" s="19"/>
      <c r="N23" s="35" t="s">
        <v>1064</v>
      </c>
      <c r="O23" s="13" t="s">
        <v>1065</v>
      </c>
      <c r="P23" s="19"/>
      <c r="Q23" s="35" t="s">
        <v>1256</v>
      </c>
      <c r="R23" s="13" t="s">
        <v>1257</v>
      </c>
      <c r="S23" s="19"/>
      <c r="T23" s="35" t="s">
        <v>1384</v>
      </c>
      <c r="U23" s="13" t="s">
        <v>1385</v>
      </c>
      <c r="V23" s="19"/>
      <c r="W23" s="35" t="s">
        <v>1501</v>
      </c>
      <c r="X23" s="13" t="s">
        <v>1502</v>
      </c>
      <c r="Y23" s="19"/>
      <c r="Z23" s="35" t="s">
        <v>1675</v>
      </c>
      <c r="AA23" s="13" t="s">
        <v>1676</v>
      </c>
      <c r="AB23" s="19"/>
      <c r="AC23" s="35" t="s">
        <v>1893</v>
      </c>
      <c r="AD23" s="13" t="s">
        <v>1894</v>
      </c>
      <c r="AE23" s="19"/>
      <c r="AF23" s="13">
        <v>10384</v>
      </c>
      <c r="AG23" s="13" t="s">
        <v>2028</v>
      </c>
      <c r="AH23" s="19"/>
      <c r="AI23" s="13">
        <v>11211</v>
      </c>
      <c r="AJ23" s="13" t="s">
        <v>2136</v>
      </c>
      <c r="AK23" s="19"/>
      <c r="AL23" s="13">
        <v>12216</v>
      </c>
      <c r="AM23" s="13" t="s">
        <v>2350</v>
      </c>
      <c r="AN23" s="19"/>
      <c r="AO23" s="13">
        <v>13119</v>
      </c>
      <c r="AP23" s="13" t="s">
        <v>2536</v>
      </c>
      <c r="AQ23" s="19"/>
      <c r="AR23" s="13">
        <v>14131</v>
      </c>
      <c r="AS23" s="13" t="s">
        <v>2668</v>
      </c>
      <c r="AT23" s="19"/>
      <c r="AU23" s="13">
        <v>15216</v>
      </c>
      <c r="AV23" s="13" t="s">
        <v>2800</v>
      </c>
      <c r="AW23" s="19"/>
      <c r="AZ23" s="19"/>
      <c r="BA23" s="13">
        <v>17463</v>
      </c>
      <c r="BB23" s="13" t="s">
        <v>3182</v>
      </c>
      <c r="BC23" s="19"/>
      <c r="BF23" s="19"/>
      <c r="BG23" s="13">
        <v>19384</v>
      </c>
      <c r="BH23" s="13" t="s">
        <v>3354</v>
      </c>
      <c r="BI23" s="19"/>
      <c r="BJ23" s="13">
        <v>20220</v>
      </c>
      <c r="BK23" s="13" t="s">
        <v>3452</v>
      </c>
      <c r="BL23" s="19"/>
      <c r="BM23" s="13">
        <v>21219</v>
      </c>
      <c r="BN23" s="13" t="s">
        <v>3708</v>
      </c>
      <c r="BO23" s="19"/>
      <c r="BP23" s="13">
        <v>22216</v>
      </c>
      <c r="BQ23" s="13" t="s">
        <v>3939</v>
      </c>
      <c r="BR23" s="19"/>
      <c r="BS23" s="13">
        <v>23203</v>
      </c>
      <c r="BT23" s="13" t="s">
        <v>4105</v>
      </c>
      <c r="BU23" s="19"/>
      <c r="BV23" s="13">
        <v>24344</v>
      </c>
      <c r="BW23" s="13" t="s">
        <v>4349</v>
      </c>
      <c r="BX23" s="19"/>
      <c r="BY23" s="13">
        <v>25443</v>
      </c>
      <c r="BZ23" s="13" t="s">
        <v>4523</v>
      </c>
      <c r="CA23" s="19"/>
      <c r="CB23" s="13">
        <v>26208</v>
      </c>
      <c r="CC23" s="13" t="s">
        <v>4597</v>
      </c>
      <c r="CD23" s="19"/>
      <c r="CE23" s="13">
        <v>27123</v>
      </c>
      <c r="CF23" s="13" t="s">
        <v>4717</v>
      </c>
      <c r="CG23" s="19"/>
      <c r="CH23" s="13">
        <v>28210</v>
      </c>
      <c r="CI23" s="13" t="s">
        <v>4865</v>
      </c>
      <c r="CJ23" s="19"/>
      <c r="CK23" s="13">
        <v>29362</v>
      </c>
      <c r="CL23" s="13" t="s">
        <v>5093</v>
      </c>
      <c r="CM23" s="19"/>
      <c r="CN23" s="13">
        <v>30383</v>
      </c>
      <c r="CO23" s="13" t="s">
        <v>5215</v>
      </c>
      <c r="CP23" s="19"/>
      <c r="CQ23" s="13">
        <v>31403</v>
      </c>
      <c r="CR23" s="13" t="s">
        <v>5351</v>
      </c>
      <c r="CS23" s="19"/>
      <c r="CT23" s="13">
        <v>32528</v>
      </c>
      <c r="CU23" s="13" t="s">
        <v>5485</v>
      </c>
      <c r="CV23" s="19"/>
      <c r="CW23" s="13">
        <v>33346</v>
      </c>
      <c r="CX23" s="13" t="s">
        <v>5547</v>
      </c>
      <c r="CY23" s="19"/>
      <c r="CZ23" s="13">
        <v>34213</v>
      </c>
      <c r="DA23" s="13" t="s">
        <v>5702</v>
      </c>
      <c r="DB23" s="19"/>
      <c r="DC23" s="13">
        <v>35502</v>
      </c>
      <c r="DD23" s="13" t="s">
        <v>5966</v>
      </c>
      <c r="DE23" s="19"/>
      <c r="DF23" s="13">
        <v>36402</v>
      </c>
      <c r="DG23" s="13" t="s">
        <v>6039</v>
      </c>
      <c r="DH23" s="19"/>
      <c r="DK23" s="19"/>
      <c r="DL23" s="13">
        <v>38488</v>
      </c>
      <c r="DM23" s="13" t="s">
        <v>6335</v>
      </c>
      <c r="DN23" s="19"/>
      <c r="DO23" s="13">
        <v>39341</v>
      </c>
      <c r="DP23" s="13" t="s">
        <v>6403</v>
      </c>
      <c r="DQ23" s="19"/>
      <c r="DR23" s="13">
        <v>40206</v>
      </c>
      <c r="DS23" s="13" t="s">
        <v>6507</v>
      </c>
      <c r="DT23" s="19"/>
      <c r="DU23" s="13">
        <v>41425</v>
      </c>
      <c r="DV23" s="13" t="s">
        <v>6817</v>
      </c>
      <c r="DW23" s="19"/>
      <c r="DX23" s="13">
        <v>42383</v>
      </c>
      <c r="DY23" s="13" t="s">
        <v>6937</v>
      </c>
      <c r="DZ23" s="19"/>
      <c r="EA23" s="13">
        <v>43348</v>
      </c>
      <c r="EB23" s="13" t="s">
        <v>7061</v>
      </c>
      <c r="EC23" s="19"/>
      <c r="EF23" s="19"/>
      <c r="EG23" s="13">
        <v>45406</v>
      </c>
      <c r="EH23" s="13" t="s">
        <v>7403</v>
      </c>
      <c r="EI23" s="19"/>
      <c r="EJ23" s="13">
        <v>46225</v>
      </c>
      <c r="EK23" s="13" t="s">
        <v>7481</v>
      </c>
      <c r="EM23" s="13">
        <v>47314</v>
      </c>
      <c r="EN23" s="13" t="s">
        <v>7701</v>
      </c>
      <c r="EP23" s="5">
        <v>887</v>
      </c>
      <c r="EQ23" s="13" t="s">
        <v>8138</v>
      </c>
      <c r="ES23" s="17" t="s">
        <v>210</v>
      </c>
      <c r="ET23" s="17" t="s">
        <v>8845</v>
      </c>
      <c r="EU23" s="17" t="s">
        <v>257</v>
      </c>
      <c r="EW23" s="35" t="s">
        <v>344</v>
      </c>
      <c r="EX23" s="13" t="s">
        <v>345</v>
      </c>
      <c r="EY23" s="19"/>
      <c r="EZ23" s="35" t="s">
        <v>810</v>
      </c>
      <c r="FA23" s="13" t="s">
        <v>811</v>
      </c>
      <c r="FB23" s="19"/>
      <c r="FC23" s="35" t="s">
        <v>946</v>
      </c>
      <c r="FD23" s="13" t="s">
        <v>947</v>
      </c>
      <c r="FE23" s="19"/>
      <c r="FF23" s="35" t="s">
        <v>1074</v>
      </c>
      <c r="FG23" s="13" t="s">
        <v>1075</v>
      </c>
      <c r="FH23" s="19"/>
      <c r="FI23" s="35" t="s">
        <v>1256</v>
      </c>
      <c r="FJ23" s="13" t="s">
        <v>1257</v>
      </c>
      <c r="FK23" s="19"/>
      <c r="FL23" s="35" t="s">
        <v>1384</v>
      </c>
      <c r="FM23" s="13" t="s">
        <v>1385</v>
      </c>
      <c r="FN23" s="19"/>
      <c r="FO23" s="35" t="s">
        <v>1501</v>
      </c>
      <c r="FP23" s="13" t="s">
        <v>1502</v>
      </c>
      <c r="FQ23" s="19"/>
      <c r="FR23" s="35" t="s">
        <v>1675</v>
      </c>
      <c r="FS23" s="13" t="s">
        <v>1676</v>
      </c>
      <c r="FT23" s="19"/>
      <c r="FU23" s="35" t="s">
        <v>1893</v>
      </c>
      <c r="FV23" s="13" t="s">
        <v>1894</v>
      </c>
      <c r="FW23" s="19"/>
      <c r="FX23" s="13">
        <v>10384</v>
      </c>
      <c r="FY23" s="13" t="s">
        <v>2028</v>
      </c>
      <c r="FZ23" s="19"/>
      <c r="GA23" s="13">
        <v>11223</v>
      </c>
      <c r="GB23" s="13" t="s">
        <v>2160</v>
      </c>
      <c r="GC23" s="19"/>
      <c r="GD23" s="13">
        <v>12222</v>
      </c>
      <c r="GE23" s="13" t="s">
        <v>2362</v>
      </c>
      <c r="GF23" s="19"/>
      <c r="GG23" s="13">
        <v>13119</v>
      </c>
      <c r="GH23" s="13" t="s">
        <v>2536</v>
      </c>
      <c r="GI23" s="19"/>
      <c r="GJ23" s="13">
        <v>14341</v>
      </c>
      <c r="GK23" s="13" t="s">
        <v>2726</v>
      </c>
      <c r="GL23" s="19"/>
      <c r="GM23" s="13">
        <v>15227</v>
      </c>
      <c r="GN23" s="13" t="s">
        <v>2822</v>
      </c>
      <c r="GO23" s="19"/>
      <c r="GR23" s="19"/>
      <c r="GS23" s="13">
        <v>17463</v>
      </c>
      <c r="GT23" s="13" t="s">
        <v>3182</v>
      </c>
      <c r="GU23" s="19"/>
      <c r="GX23" s="19"/>
      <c r="GY23" s="13">
        <v>19384</v>
      </c>
      <c r="GZ23" s="13" t="s">
        <v>3354</v>
      </c>
      <c r="HA23" s="19"/>
      <c r="HB23" s="13">
        <v>20220</v>
      </c>
      <c r="HC23" s="13" t="s">
        <v>3452</v>
      </c>
      <c r="HD23" s="19"/>
      <c r="HE23" s="13">
        <v>21219</v>
      </c>
      <c r="HF23" s="13" t="s">
        <v>3708</v>
      </c>
      <c r="HG23" s="19"/>
      <c r="HH23" s="13">
        <v>22224</v>
      </c>
      <c r="HI23" s="13" t="s">
        <v>3955</v>
      </c>
      <c r="HJ23" s="19"/>
      <c r="HK23" s="13">
        <v>23220</v>
      </c>
      <c r="HL23" s="13" t="s">
        <v>4139</v>
      </c>
      <c r="HM23" s="19"/>
      <c r="HN23" s="13">
        <v>24344</v>
      </c>
      <c r="HO23" s="13" t="s">
        <v>4349</v>
      </c>
      <c r="HP23" s="19"/>
      <c r="HQ23" s="13">
        <v>25443</v>
      </c>
      <c r="HR23" s="13" t="s">
        <v>4523</v>
      </c>
      <c r="HS23" s="19"/>
      <c r="HT23" s="13">
        <v>26364</v>
      </c>
      <c r="HU23" s="13" t="s">
        <v>4627</v>
      </c>
      <c r="HV23" s="19"/>
      <c r="HW23" s="13">
        <v>27220</v>
      </c>
      <c r="HX23" s="13" t="s">
        <v>4781</v>
      </c>
      <c r="HY23" s="19"/>
      <c r="HZ23" s="13">
        <v>28220</v>
      </c>
      <c r="IA23" s="13" t="s">
        <v>4885</v>
      </c>
      <c r="IB23" s="19"/>
      <c r="IC23" s="13">
        <v>29362</v>
      </c>
      <c r="ID23" s="13" t="s">
        <v>5093</v>
      </c>
      <c r="IE23" s="19"/>
      <c r="IF23" s="13">
        <v>30383</v>
      </c>
      <c r="IG23" s="13" t="s">
        <v>5215</v>
      </c>
      <c r="IH23" s="19"/>
      <c r="II23" s="13">
        <v>31403</v>
      </c>
      <c r="IJ23" s="13" t="s">
        <v>5351</v>
      </c>
      <c r="IK23" s="19"/>
      <c r="IL23" s="13">
        <v>32528</v>
      </c>
      <c r="IM23" s="13" t="s">
        <v>5485</v>
      </c>
      <c r="IN23" s="19"/>
      <c r="IO23" s="13">
        <v>33586</v>
      </c>
      <c r="IP23" s="13" t="s">
        <v>5611</v>
      </c>
      <c r="IQ23" s="19"/>
      <c r="IR23" s="13">
        <v>34369</v>
      </c>
      <c r="IS23" s="13" t="s">
        <v>5758</v>
      </c>
      <c r="IT23" s="19"/>
      <c r="IU23" s="13">
        <v>35502</v>
      </c>
      <c r="IV23" s="13" t="s">
        <v>5966</v>
      </c>
      <c r="IW23" s="19"/>
      <c r="IX23" s="13">
        <v>36402</v>
      </c>
      <c r="IY23" s="13" t="s">
        <v>6039</v>
      </c>
      <c r="IZ23" s="19"/>
      <c r="JC23" s="19"/>
      <c r="JD23" s="13">
        <v>38488</v>
      </c>
      <c r="JE23" s="13" t="s">
        <v>6335</v>
      </c>
      <c r="JF23" s="19"/>
      <c r="JG23" s="13">
        <v>39341</v>
      </c>
      <c r="JH23" s="13" t="s">
        <v>6403</v>
      </c>
      <c r="JI23" s="19"/>
      <c r="JJ23" s="13">
        <v>40223</v>
      </c>
      <c r="JK23" s="13" t="s">
        <v>6541</v>
      </c>
      <c r="JL23" s="19"/>
      <c r="JM23" s="13">
        <v>41425</v>
      </c>
      <c r="JN23" s="13" t="s">
        <v>6817</v>
      </c>
      <c r="JO23" s="19"/>
      <c r="JP23" s="13">
        <v>42383</v>
      </c>
      <c r="JQ23" s="13" t="s">
        <v>6937</v>
      </c>
      <c r="JR23" s="19"/>
      <c r="JS23" s="13">
        <v>43403</v>
      </c>
      <c r="JT23" s="13" t="s">
        <v>7095</v>
      </c>
      <c r="JU23" s="19"/>
      <c r="JX23" s="19"/>
      <c r="JY23" s="13">
        <v>45406</v>
      </c>
      <c r="JZ23" s="13" t="s">
        <v>7403</v>
      </c>
      <c r="KA23" s="19"/>
      <c r="KB23" s="13">
        <v>46225</v>
      </c>
      <c r="KC23" s="13" t="s">
        <v>7481</v>
      </c>
      <c r="KE23" s="13">
        <v>47314</v>
      </c>
      <c r="KF23" s="13" t="s">
        <v>7701</v>
      </c>
      <c r="LR23" s="13">
        <v>27123</v>
      </c>
      <c r="LS23" s="13" t="s">
        <v>4717</v>
      </c>
    </row>
    <row r="24" spans="2:347">
      <c r="B24" s="17" t="s">
        <v>211</v>
      </c>
      <c r="C24" s="17" t="s">
        <v>258</v>
      </c>
      <c r="E24" s="35" t="s">
        <v>326</v>
      </c>
      <c r="F24" s="13" t="s">
        <v>327</v>
      </c>
      <c r="G24" s="19"/>
      <c r="H24" s="35" t="s">
        <v>820</v>
      </c>
      <c r="I24" s="13" t="s">
        <v>821</v>
      </c>
      <c r="J24" s="19"/>
      <c r="K24" s="35" t="s">
        <v>958</v>
      </c>
      <c r="L24" s="13" t="s">
        <v>959</v>
      </c>
      <c r="M24" s="19"/>
      <c r="N24" s="35" t="s">
        <v>1066</v>
      </c>
      <c r="O24" s="13" t="s">
        <v>8696</v>
      </c>
      <c r="P24" s="19"/>
      <c r="Q24" s="35" t="s">
        <v>1260</v>
      </c>
      <c r="R24" s="13" t="s">
        <v>1261</v>
      </c>
      <c r="S24" s="19"/>
      <c r="T24" s="35" t="s">
        <v>1386</v>
      </c>
      <c r="U24" s="13" t="s">
        <v>1387</v>
      </c>
      <c r="V24" s="19"/>
      <c r="W24" s="35" t="s">
        <v>1505</v>
      </c>
      <c r="X24" s="13" t="s">
        <v>1506</v>
      </c>
      <c r="Y24" s="19"/>
      <c r="Z24" s="35" t="s">
        <v>1677</v>
      </c>
      <c r="AA24" s="13" t="s">
        <v>1678</v>
      </c>
      <c r="AB24" s="19"/>
      <c r="AC24" s="35" t="s">
        <v>1895</v>
      </c>
      <c r="AD24" s="13" t="s">
        <v>1896</v>
      </c>
      <c r="AE24" s="19"/>
      <c r="AF24" s="13">
        <v>10421</v>
      </c>
      <c r="AG24" s="13" t="s">
        <v>2032</v>
      </c>
      <c r="AH24" s="19"/>
      <c r="AI24" s="13">
        <v>11212</v>
      </c>
      <c r="AJ24" s="13" t="s">
        <v>2138</v>
      </c>
      <c r="AK24" s="19"/>
      <c r="AL24" s="13">
        <v>12217</v>
      </c>
      <c r="AM24" s="13" t="s">
        <v>2352</v>
      </c>
      <c r="AN24" s="19"/>
      <c r="AO24" s="13">
        <v>13120</v>
      </c>
      <c r="AP24" s="13" t="s">
        <v>2538</v>
      </c>
      <c r="AQ24" s="19"/>
      <c r="AR24" s="13">
        <v>14132</v>
      </c>
      <c r="AS24" s="13" t="s">
        <v>2670</v>
      </c>
      <c r="AT24" s="19"/>
      <c r="AU24" s="13">
        <v>15217</v>
      </c>
      <c r="AV24" s="13" t="s">
        <v>2802</v>
      </c>
      <c r="AW24" s="19"/>
      <c r="AZ24" s="19"/>
      <c r="BC24" s="19"/>
      <c r="BF24" s="19"/>
      <c r="BG24" s="13">
        <v>19422</v>
      </c>
      <c r="BH24" s="13" t="s">
        <v>3390</v>
      </c>
      <c r="BI24" s="19"/>
      <c r="BJ24" s="13">
        <v>20303</v>
      </c>
      <c r="BK24" s="13" t="s">
        <v>3458</v>
      </c>
      <c r="BL24" s="19"/>
      <c r="BM24" s="13">
        <v>21220</v>
      </c>
      <c r="BN24" s="13" t="s">
        <v>3710</v>
      </c>
      <c r="BO24" s="19"/>
      <c r="BP24" s="13">
        <v>22219</v>
      </c>
      <c r="BQ24" s="13" t="s">
        <v>3945</v>
      </c>
      <c r="BR24" s="19"/>
      <c r="BS24" s="13">
        <v>23204</v>
      </c>
      <c r="BT24" s="13" t="s">
        <v>4107</v>
      </c>
      <c r="BU24" s="19"/>
      <c r="BV24" s="13">
        <v>24441</v>
      </c>
      <c r="BW24" s="13" t="s">
        <v>4377</v>
      </c>
      <c r="BX24" s="19"/>
      <c r="CA24" s="19"/>
      <c r="CB24" s="13">
        <v>26209</v>
      </c>
      <c r="CC24" s="13" t="s">
        <v>4599</v>
      </c>
      <c r="CD24" s="19"/>
      <c r="CE24" s="13">
        <v>27124</v>
      </c>
      <c r="CF24" s="13" t="s">
        <v>4719</v>
      </c>
      <c r="CG24" s="19"/>
      <c r="CH24" s="13">
        <v>28212</v>
      </c>
      <c r="CI24" s="13" t="s">
        <v>4869</v>
      </c>
      <c r="CJ24" s="19"/>
      <c r="CK24" s="13">
        <v>29363</v>
      </c>
      <c r="CL24" s="13" t="s">
        <v>5095</v>
      </c>
      <c r="CM24" s="19"/>
      <c r="CN24" s="13">
        <v>30390</v>
      </c>
      <c r="CO24" s="13" t="s">
        <v>5229</v>
      </c>
      <c r="CP24" s="19"/>
      <c r="CS24" s="19"/>
      <c r="CV24" s="19"/>
      <c r="CW24" s="13">
        <v>33423</v>
      </c>
      <c r="CX24" s="13" t="s">
        <v>5557</v>
      </c>
      <c r="CY24" s="19"/>
      <c r="CZ24" s="13">
        <v>34214</v>
      </c>
      <c r="DA24" s="13" t="s">
        <v>5704</v>
      </c>
      <c r="DB24" s="19"/>
      <c r="DE24" s="19"/>
      <c r="DF24" s="13">
        <v>36403</v>
      </c>
      <c r="DG24" s="13" t="s">
        <v>6041</v>
      </c>
      <c r="DH24" s="19"/>
      <c r="DK24" s="19"/>
      <c r="DL24" s="13">
        <v>38506</v>
      </c>
      <c r="DM24" s="13" t="s">
        <v>6347</v>
      </c>
      <c r="DN24" s="19"/>
      <c r="DO24" s="13">
        <v>39344</v>
      </c>
      <c r="DP24" s="13" t="s">
        <v>6405</v>
      </c>
      <c r="DQ24" s="19"/>
      <c r="DR24" s="13">
        <v>40207</v>
      </c>
      <c r="DS24" s="13" t="s">
        <v>6509</v>
      </c>
      <c r="DT24" s="19"/>
      <c r="DU24" s="13">
        <v>41441</v>
      </c>
      <c r="DV24" s="13" t="s">
        <v>6823</v>
      </c>
      <c r="DW24" s="19"/>
      <c r="DX24" s="13">
        <v>42391</v>
      </c>
      <c r="DY24" s="13" t="s">
        <v>6953</v>
      </c>
      <c r="DZ24" s="19"/>
      <c r="EA24" s="13">
        <v>43364</v>
      </c>
      <c r="EB24" s="13" t="s">
        <v>7069</v>
      </c>
      <c r="EC24" s="19"/>
      <c r="EF24" s="19"/>
      <c r="EG24" s="13">
        <v>45421</v>
      </c>
      <c r="EH24" s="13" t="s">
        <v>7405</v>
      </c>
      <c r="EI24" s="19"/>
      <c r="EJ24" s="13">
        <v>46303</v>
      </c>
      <c r="EK24" s="13" t="s">
        <v>7487</v>
      </c>
      <c r="EM24" s="13">
        <v>47315</v>
      </c>
      <c r="EN24" s="13" t="s">
        <v>7703</v>
      </c>
      <c r="EP24" s="5">
        <v>826</v>
      </c>
      <c r="EQ24" s="13" t="s">
        <v>8139</v>
      </c>
      <c r="ES24" s="17" t="s">
        <v>211</v>
      </c>
      <c r="ET24" s="17" t="s">
        <v>8846</v>
      </c>
      <c r="EU24" s="17" t="s">
        <v>258</v>
      </c>
      <c r="EW24" s="35" t="s">
        <v>346</v>
      </c>
      <c r="EX24" s="13" t="s">
        <v>347</v>
      </c>
      <c r="EY24" s="19"/>
      <c r="EZ24" s="35" t="s">
        <v>820</v>
      </c>
      <c r="FA24" s="13" t="s">
        <v>821</v>
      </c>
      <c r="FB24" s="19"/>
      <c r="FC24" s="35" t="s">
        <v>958</v>
      </c>
      <c r="FD24" s="13" t="s">
        <v>959</v>
      </c>
      <c r="FE24" s="19"/>
      <c r="FF24" s="35" t="s">
        <v>1076</v>
      </c>
      <c r="FG24" s="13" t="s">
        <v>1077</v>
      </c>
      <c r="FH24" s="19"/>
      <c r="FI24" s="35" t="s">
        <v>1260</v>
      </c>
      <c r="FJ24" s="13" t="s">
        <v>1261</v>
      </c>
      <c r="FK24" s="19"/>
      <c r="FL24" s="35" t="s">
        <v>1386</v>
      </c>
      <c r="FM24" s="13" t="s">
        <v>1387</v>
      </c>
      <c r="FN24" s="19"/>
      <c r="FO24" s="35" t="s">
        <v>1505</v>
      </c>
      <c r="FP24" s="13" t="s">
        <v>1506</v>
      </c>
      <c r="FQ24" s="19"/>
      <c r="FR24" s="35" t="s">
        <v>1677</v>
      </c>
      <c r="FS24" s="13" t="s">
        <v>1678</v>
      </c>
      <c r="FT24" s="19"/>
      <c r="FU24" s="35" t="s">
        <v>1895</v>
      </c>
      <c r="FV24" s="13" t="s">
        <v>1896</v>
      </c>
      <c r="FW24" s="19"/>
      <c r="FX24" s="13">
        <v>10421</v>
      </c>
      <c r="FY24" s="13" t="s">
        <v>2032</v>
      </c>
      <c r="FZ24" s="19"/>
      <c r="GA24" s="13">
        <v>11224</v>
      </c>
      <c r="GB24" s="13" t="s">
        <v>2162</v>
      </c>
      <c r="GC24" s="19"/>
      <c r="GD24" s="13">
        <v>12223</v>
      </c>
      <c r="GE24" s="13" t="s">
        <v>2364</v>
      </c>
      <c r="GF24" s="19"/>
      <c r="GG24" s="13">
        <v>13120</v>
      </c>
      <c r="GH24" s="13" t="s">
        <v>2538</v>
      </c>
      <c r="GI24" s="19"/>
      <c r="GJ24" s="13">
        <v>14342</v>
      </c>
      <c r="GK24" s="13" t="s">
        <v>2728</v>
      </c>
      <c r="GL24" s="19"/>
      <c r="GM24" s="13">
        <v>15307</v>
      </c>
      <c r="GN24" s="13" t="s">
        <v>8706</v>
      </c>
      <c r="GO24" s="19"/>
      <c r="GR24" s="19"/>
      <c r="GU24" s="19"/>
      <c r="GX24" s="19"/>
      <c r="GY24" s="13">
        <v>19422</v>
      </c>
      <c r="GZ24" s="13" t="s">
        <v>3390</v>
      </c>
      <c r="HA24" s="19"/>
      <c r="HB24" s="13">
        <v>20303</v>
      </c>
      <c r="HC24" s="13" t="s">
        <v>3458</v>
      </c>
      <c r="HD24" s="19"/>
      <c r="HE24" s="13">
        <v>21220</v>
      </c>
      <c r="HF24" s="13" t="s">
        <v>3710</v>
      </c>
      <c r="HG24" s="19"/>
      <c r="HH24" s="13">
        <v>22225</v>
      </c>
      <c r="HI24" s="13" t="s">
        <v>3957</v>
      </c>
      <c r="HJ24" s="19"/>
      <c r="HK24" s="13">
        <v>23221</v>
      </c>
      <c r="HL24" s="13" t="s">
        <v>4141</v>
      </c>
      <c r="HM24" s="19"/>
      <c r="HN24" s="13">
        <v>24441</v>
      </c>
      <c r="HO24" s="13" t="s">
        <v>4377</v>
      </c>
      <c r="HP24" s="19"/>
      <c r="HS24" s="19"/>
      <c r="HT24" s="13">
        <v>26365</v>
      </c>
      <c r="HU24" s="13" t="s">
        <v>4629</v>
      </c>
      <c r="HV24" s="19"/>
      <c r="HW24" s="13">
        <v>27221</v>
      </c>
      <c r="HX24" s="13" t="s">
        <v>4783</v>
      </c>
      <c r="HY24" s="19"/>
      <c r="HZ24" s="13">
        <v>28221</v>
      </c>
      <c r="IA24" s="13" t="s">
        <v>4887</v>
      </c>
      <c r="IB24" s="19"/>
      <c r="IC24" s="13">
        <v>29363</v>
      </c>
      <c r="ID24" s="13" t="s">
        <v>5095</v>
      </c>
      <c r="IE24" s="19"/>
      <c r="IF24" s="13">
        <v>30390</v>
      </c>
      <c r="IG24" s="13" t="s">
        <v>5229</v>
      </c>
      <c r="IH24" s="19"/>
      <c r="IK24" s="19"/>
      <c r="IN24" s="19"/>
      <c r="IO24" s="13">
        <v>33606</v>
      </c>
      <c r="IP24" s="13" t="s">
        <v>5629</v>
      </c>
      <c r="IQ24" s="19"/>
      <c r="IR24" s="13">
        <v>34431</v>
      </c>
      <c r="IS24" s="13" t="s">
        <v>5802</v>
      </c>
      <c r="IT24" s="19"/>
      <c r="IW24" s="19"/>
      <c r="IX24" s="13">
        <v>36403</v>
      </c>
      <c r="IY24" s="13" t="s">
        <v>6041</v>
      </c>
      <c r="IZ24" s="19"/>
      <c r="JC24" s="19"/>
      <c r="JD24" s="13">
        <v>38506</v>
      </c>
      <c r="JE24" s="13" t="s">
        <v>6347</v>
      </c>
      <c r="JF24" s="19"/>
      <c r="JG24" s="13">
        <v>39344</v>
      </c>
      <c r="JH24" s="13" t="s">
        <v>6405</v>
      </c>
      <c r="JI24" s="19"/>
      <c r="JJ24" s="13">
        <v>40224</v>
      </c>
      <c r="JK24" s="13" t="s">
        <v>6543</v>
      </c>
      <c r="JL24" s="19"/>
      <c r="JM24" s="13">
        <v>41441</v>
      </c>
      <c r="JN24" s="13" t="s">
        <v>6823</v>
      </c>
      <c r="JO24" s="19"/>
      <c r="JP24" s="13">
        <v>42391</v>
      </c>
      <c r="JQ24" s="13" t="s">
        <v>6953</v>
      </c>
      <c r="JR24" s="19"/>
      <c r="JS24" s="13">
        <v>43404</v>
      </c>
      <c r="JT24" s="13" t="s">
        <v>7097</v>
      </c>
      <c r="JU24" s="19"/>
      <c r="JX24" s="19"/>
      <c r="JY24" s="13">
        <v>45421</v>
      </c>
      <c r="JZ24" s="13" t="s">
        <v>7405</v>
      </c>
      <c r="KA24" s="19"/>
      <c r="KB24" s="13">
        <v>46303</v>
      </c>
      <c r="KC24" s="13" t="s">
        <v>7487</v>
      </c>
      <c r="KE24" s="13">
        <v>47315</v>
      </c>
      <c r="KF24" s="13" t="s">
        <v>7703</v>
      </c>
      <c r="LR24" s="13">
        <v>27124</v>
      </c>
      <c r="LS24" s="13" t="s">
        <v>4719</v>
      </c>
    </row>
    <row r="25" spans="2:347">
      <c r="B25" s="17" t="s">
        <v>212</v>
      </c>
      <c r="C25" s="17" t="s">
        <v>259</v>
      </c>
      <c r="E25" s="35" t="s">
        <v>328</v>
      </c>
      <c r="F25" s="13" t="s">
        <v>329</v>
      </c>
      <c r="G25" s="19"/>
      <c r="H25" s="35" t="s">
        <v>824</v>
      </c>
      <c r="I25" s="13" t="s">
        <v>825</v>
      </c>
      <c r="J25" s="19"/>
      <c r="K25" s="35" t="s">
        <v>960</v>
      </c>
      <c r="L25" s="13" t="s">
        <v>961</v>
      </c>
      <c r="M25" s="19"/>
      <c r="N25" s="35" t="s">
        <v>1068</v>
      </c>
      <c r="O25" s="13" t="s">
        <v>1069</v>
      </c>
      <c r="P25" s="19"/>
      <c r="Q25" s="35" t="s">
        <v>1266</v>
      </c>
      <c r="R25" s="13" t="s">
        <v>1267</v>
      </c>
      <c r="S25" s="19"/>
      <c r="T25" s="35" t="s">
        <v>1388</v>
      </c>
      <c r="U25" s="13" t="s">
        <v>1389</v>
      </c>
      <c r="V25" s="19"/>
      <c r="W25" s="35" t="s">
        <v>1509</v>
      </c>
      <c r="X25" s="13" t="s">
        <v>8698</v>
      </c>
      <c r="Y25" s="19"/>
      <c r="Z25" s="35" t="s">
        <v>1679</v>
      </c>
      <c r="AA25" s="13" t="s">
        <v>1680</v>
      </c>
      <c r="AB25" s="19"/>
      <c r="AC25" s="35" t="s">
        <v>1901</v>
      </c>
      <c r="AD25" s="13" t="s">
        <v>1902</v>
      </c>
      <c r="AE25" s="19"/>
      <c r="AF25" s="13">
        <v>10424</v>
      </c>
      <c r="AG25" s="13" t="s">
        <v>2038</v>
      </c>
      <c r="AH25" s="19"/>
      <c r="AI25" s="13">
        <v>11214</v>
      </c>
      <c r="AJ25" s="13" t="s">
        <v>2142</v>
      </c>
      <c r="AK25" s="19"/>
      <c r="AL25" s="13">
        <v>12218</v>
      </c>
      <c r="AM25" s="13" t="s">
        <v>2354</v>
      </c>
      <c r="AN25" s="19"/>
      <c r="AO25" s="13">
        <v>13121</v>
      </c>
      <c r="AP25" s="13" t="s">
        <v>2540</v>
      </c>
      <c r="AQ25" s="19"/>
      <c r="AR25" s="13">
        <v>14133</v>
      </c>
      <c r="AS25" s="13" t="s">
        <v>2672</v>
      </c>
      <c r="AT25" s="19"/>
      <c r="AU25" s="13">
        <v>15218</v>
      </c>
      <c r="AV25" s="13" t="s">
        <v>2804</v>
      </c>
      <c r="AW25" s="19"/>
      <c r="AZ25" s="19"/>
      <c r="BC25" s="19"/>
      <c r="BF25" s="19"/>
      <c r="BG25" s="13">
        <v>19423</v>
      </c>
      <c r="BH25" s="13" t="s">
        <v>3392</v>
      </c>
      <c r="BI25" s="19"/>
      <c r="BJ25" s="13">
        <v>20304</v>
      </c>
      <c r="BK25" s="13" t="s">
        <v>3460</v>
      </c>
      <c r="BL25" s="19"/>
      <c r="BM25" s="13">
        <v>21221</v>
      </c>
      <c r="BN25" s="13" t="s">
        <v>3712</v>
      </c>
      <c r="BO25" s="19"/>
      <c r="BP25" s="13">
        <v>22220</v>
      </c>
      <c r="BQ25" s="13" t="s">
        <v>3947</v>
      </c>
      <c r="BR25" s="19"/>
      <c r="BS25" s="13">
        <v>23205</v>
      </c>
      <c r="BT25" s="13" t="s">
        <v>4109</v>
      </c>
      <c r="BU25" s="19"/>
      <c r="BV25" s="13">
        <v>24442</v>
      </c>
      <c r="BW25" s="13" t="s">
        <v>4379</v>
      </c>
      <c r="BX25" s="19"/>
      <c r="CA25" s="19"/>
      <c r="CB25" s="13">
        <v>26210</v>
      </c>
      <c r="CC25" s="13" t="s">
        <v>4601</v>
      </c>
      <c r="CD25" s="19"/>
      <c r="CE25" s="13">
        <v>27125</v>
      </c>
      <c r="CF25" s="13" t="s">
        <v>4721</v>
      </c>
      <c r="CG25" s="19"/>
      <c r="CH25" s="13">
        <v>28213</v>
      </c>
      <c r="CI25" s="13" t="s">
        <v>4871</v>
      </c>
      <c r="CJ25" s="19"/>
      <c r="CK25" s="13">
        <v>29385</v>
      </c>
      <c r="CL25" s="13" t="s">
        <v>5105</v>
      </c>
      <c r="CM25" s="19"/>
      <c r="CN25" s="13">
        <v>30391</v>
      </c>
      <c r="CO25" s="13" t="s">
        <v>5231</v>
      </c>
      <c r="CP25" s="19"/>
      <c r="CS25" s="19"/>
      <c r="CV25" s="19"/>
      <c r="CW25" s="13">
        <v>33445</v>
      </c>
      <c r="CX25" s="13" t="s">
        <v>5571</v>
      </c>
      <c r="CY25" s="19"/>
      <c r="CZ25" s="13">
        <v>34215</v>
      </c>
      <c r="DA25" s="13" t="s">
        <v>5706</v>
      </c>
      <c r="DB25" s="19"/>
      <c r="DE25" s="19"/>
      <c r="DF25" s="13">
        <v>36404</v>
      </c>
      <c r="DG25" s="13" t="s">
        <v>6043</v>
      </c>
      <c r="DH25" s="19"/>
      <c r="DK25" s="19"/>
      <c r="DN25" s="19"/>
      <c r="DO25" s="13">
        <v>39363</v>
      </c>
      <c r="DP25" s="13" t="s">
        <v>6411</v>
      </c>
      <c r="DQ25" s="19"/>
      <c r="DR25" s="13">
        <v>40210</v>
      </c>
      <c r="DS25" s="13" t="s">
        <v>6515</v>
      </c>
      <c r="DT25" s="19"/>
      <c r="DW25" s="19"/>
      <c r="DX25" s="13">
        <v>42411</v>
      </c>
      <c r="DY25" s="13" t="s">
        <v>6979</v>
      </c>
      <c r="DZ25" s="19"/>
      <c r="EA25" s="13">
        <v>43367</v>
      </c>
      <c r="EB25" s="13" t="s">
        <v>7075</v>
      </c>
      <c r="EC25" s="19"/>
      <c r="EF25" s="19"/>
      <c r="EG25" s="13">
        <v>45429</v>
      </c>
      <c r="EH25" s="13" t="s">
        <v>7421</v>
      </c>
      <c r="EI25" s="19"/>
      <c r="EJ25" s="13">
        <v>46304</v>
      </c>
      <c r="EK25" s="13" t="s">
        <v>7489</v>
      </c>
      <c r="EM25" s="13">
        <v>47324</v>
      </c>
      <c r="EN25" s="13" t="s">
        <v>7709</v>
      </c>
      <c r="EP25" s="5" t="s">
        <v>8140</v>
      </c>
      <c r="EQ25" s="13" t="s">
        <v>8141</v>
      </c>
      <c r="ES25" s="17" t="s">
        <v>212</v>
      </c>
      <c r="ET25" s="17" t="s">
        <v>8847</v>
      </c>
      <c r="EU25" s="17" t="s">
        <v>259</v>
      </c>
      <c r="EW25" s="35" t="s">
        <v>348</v>
      </c>
      <c r="EX25" s="13" t="s">
        <v>349</v>
      </c>
      <c r="EY25" s="19"/>
      <c r="EZ25" s="35" t="s">
        <v>824</v>
      </c>
      <c r="FA25" s="13" t="s">
        <v>825</v>
      </c>
      <c r="FB25" s="19"/>
      <c r="FC25" s="35" t="s">
        <v>960</v>
      </c>
      <c r="FD25" s="13" t="s">
        <v>961</v>
      </c>
      <c r="FE25" s="19"/>
      <c r="FF25" s="35" t="s">
        <v>1078</v>
      </c>
      <c r="FG25" s="13" t="s">
        <v>1079</v>
      </c>
      <c r="FH25" s="19"/>
      <c r="FI25" s="35" t="s">
        <v>1266</v>
      </c>
      <c r="FJ25" s="13" t="s">
        <v>1267</v>
      </c>
      <c r="FK25" s="19"/>
      <c r="FL25" s="35" t="s">
        <v>1388</v>
      </c>
      <c r="FM25" s="13" t="s">
        <v>1389</v>
      </c>
      <c r="FN25" s="19"/>
      <c r="FO25" s="35" t="s">
        <v>1509</v>
      </c>
      <c r="FP25" s="13" t="s">
        <v>8698</v>
      </c>
      <c r="FQ25" s="19"/>
      <c r="FR25" s="35" t="s">
        <v>1679</v>
      </c>
      <c r="FS25" s="13" t="s">
        <v>1680</v>
      </c>
      <c r="FT25" s="19"/>
      <c r="FU25" s="35" t="s">
        <v>1901</v>
      </c>
      <c r="FV25" s="13" t="s">
        <v>1902</v>
      </c>
      <c r="FW25" s="19"/>
      <c r="FX25" s="13">
        <v>10424</v>
      </c>
      <c r="FY25" s="13" t="s">
        <v>2038</v>
      </c>
      <c r="FZ25" s="19"/>
      <c r="GA25" s="13">
        <v>11225</v>
      </c>
      <c r="GB25" s="13" t="s">
        <v>2164</v>
      </c>
      <c r="GC25" s="19"/>
      <c r="GD25" s="13">
        <v>12224</v>
      </c>
      <c r="GE25" s="13" t="s">
        <v>2366</v>
      </c>
      <c r="GF25" s="19"/>
      <c r="GG25" s="13">
        <v>13121</v>
      </c>
      <c r="GH25" s="13" t="s">
        <v>2540</v>
      </c>
      <c r="GI25" s="19"/>
      <c r="GJ25" s="13">
        <v>14361</v>
      </c>
      <c r="GK25" s="13" t="s">
        <v>2730</v>
      </c>
      <c r="GL25" s="19"/>
      <c r="GM25" s="13">
        <v>15342</v>
      </c>
      <c r="GN25" s="13" t="s">
        <v>2854</v>
      </c>
      <c r="GO25" s="19"/>
      <c r="GR25" s="19"/>
      <c r="GU25" s="19"/>
      <c r="GX25" s="19"/>
      <c r="GY25" s="13">
        <v>19423</v>
      </c>
      <c r="GZ25" s="13" t="s">
        <v>3392</v>
      </c>
      <c r="HA25" s="19"/>
      <c r="HB25" s="13">
        <v>20304</v>
      </c>
      <c r="HC25" s="13" t="s">
        <v>3460</v>
      </c>
      <c r="HD25" s="19"/>
      <c r="HE25" s="13">
        <v>21221</v>
      </c>
      <c r="HF25" s="13" t="s">
        <v>3712</v>
      </c>
      <c r="HG25" s="19"/>
      <c r="HH25" s="13">
        <v>22226</v>
      </c>
      <c r="HI25" s="13" t="s">
        <v>3959</v>
      </c>
      <c r="HJ25" s="19"/>
      <c r="HK25" s="13">
        <v>23222</v>
      </c>
      <c r="HL25" s="13" t="s">
        <v>4143</v>
      </c>
      <c r="HM25" s="19"/>
      <c r="HN25" s="13">
        <v>24442</v>
      </c>
      <c r="HO25" s="13" t="s">
        <v>4379</v>
      </c>
      <c r="HP25" s="19"/>
      <c r="HS25" s="19"/>
      <c r="HT25" s="13">
        <v>26366</v>
      </c>
      <c r="HU25" s="13" t="s">
        <v>4631</v>
      </c>
      <c r="HV25" s="19"/>
      <c r="HW25" s="13">
        <v>27222</v>
      </c>
      <c r="HX25" s="13" t="s">
        <v>4785</v>
      </c>
      <c r="HY25" s="19"/>
      <c r="HZ25" s="13">
        <v>28222</v>
      </c>
      <c r="IA25" s="13" t="s">
        <v>4889</v>
      </c>
      <c r="IB25" s="19"/>
      <c r="IC25" s="13">
        <v>29385</v>
      </c>
      <c r="ID25" s="13" t="s">
        <v>5105</v>
      </c>
      <c r="IE25" s="19"/>
      <c r="IF25" s="13">
        <v>30391</v>
      </c>
      <c r="IG25" s="13" t="s">
        <v>5231</v>
      </c>
      <c r="IH25" s="19"/>
      <c r="IK25" s="19"/>
      <c r="IN25" s="19"/>
      <c r="IO25" s="13">
        <v>33622</v>
      </c>
      <c r="IP25" s="13" t="s">
        <v>5633</v>
      </c>
      <c r="IQ25" s="19"/>
      <c r="IR25" s="13">
        <v>34462</v>
      </c>
      <c r="IS25" s="13" t="s">
        <v>5812</v>
      </c>
      <c r="IT25" s="19"/>
      <c r="IW25" s="19"/>
      <c r="IX25" s="13">
        <v>36404</v>
      </c>
      <c r="IY25" s="13" t="s">
        <v>6043</v>
      </c>
      <c r="IZ25" s="19"/>
      <c r="JC25" s="19"/>
      <c r="JF25" s="19"/>
      <c r="JG25" s="13">
        <v>39363</v>
      </c>
      <c r="JH25" s="13" t="s">
        <v>6411</v>
      </c>
      <c r="JI25" s="19"/>
      <c r="JJ25" s="13">
        <v>40225</v>
      </c>
      <c r="JK25" s="13" t="s">
        <v>6545</v>
      </c>
      <c r="JL25" s="19"/>
      <c r="JO25" s="19"/>
      <c r="JP25" s="13">
        <v>42411</v>
      </c>
      <c r="JQ25" s="13" t="s">
        <v>6979</v>
      </c>
      <c r="JR25" s="19"/>
      <c r="JS25" s="13">
        <v>43423</v>
      </c>
      <c r="JT25" s="13" t="s">
        <v>7109</v>
      </c>
      <c r="JU25" s="19"/>
      <c r="JX25" s="19"/>
      <c r="JY25" s="13">
        <v>45429</v>
      </c>
      <c r="JZ25" s="13" t="s">
        <v>7421</v>
      </c>
      <c r="KA25" s="19"/>
      <c r="KB25" s="13">
        <v>46304</v>
      </c>
      <c r="KC25" s="13" t="s">
        <v>7489</v>
      </c>
      <c r="KE25" s="13">
        <v>47324</v>
      </c>
      <c r="KF25" s="13" t="s">
        <v>7709</v>
      </c>
      <c r="LR25" s="13">
        <v>27125</v>
      </c>
      <c r="LS25" s="13" t="s">
        <v>4721</v>
      </c>
    </row>
    <row r="26" spans="2:347">
      <c r="B26" s="17" t="s">
        <v>213</v>
      </c>
      <c r="C26" s="17" t="s">
        <v>260</v>
      </c>
      <c r="E26" s="35" t="s">
        <v>330</v>
      </c>
      <c r="F26" s="13" t="s">
        <v>331</v>
      </c>
      <c r="G26" s="19"/>
      <c r="H26" s="35" t="s">
        <v>830</v>
      </c>
      <c r="I26" s="13" t="s">
        <v>831</v>
      </c>
      <c r="J26" s="19"/>
      <c r="K26" s="35" t="s">
        <v>970</v>
      </c>
      <c r="L26" s="13" t="s">
        <v>971</v>
      </c>
      <c r="M26" s="19"/>
      <c r="N26" s="35" t="s">
        <v>1070</v>
      </c>
      <c r="O26" s="13" t="s">
        <v>1071</v>
      </c>
      <c r="P26" s="19"/>
      <c r="Q26" s="35" t="s">
        <v>1270</v>
      </c>
      <c r="R26" s="13" t="s">
        <v>1271</v>
      </c>
      <c r="S26" s="19"/>
      <c r="T26" s="35" t="s">
        <v>1390</v>
      </c>
      <c r="U26" s="13" t="s">
        <v>1391</v>
      </c>
      <c r="V26" s="19"/>
      <c r="W26" s="35" t="s">
        <v>1515</v>
      </c>
      <c r="X26" s="13" t="s">
        <v>1516</v>
      </c>
      <c r="Y26" s="19"/>
      <c r="Z26" s="35" t="s">
        <v>1681</v>
      </c>
      <c r="AA26" s="13" t="s">
        <v>1682</v>
      </c>
      <c r="AB26" s="19"/>
      <c r="AC26" s="35" t="s">
        <v>1915</v>
      </c>
      <c r="AD26" s="13" t="s">
        <v>1916</v>
      </c>
      <c r="AE26" s="19"/>
      <c r="AF26" s="13">
        <v>10425</v>
      </c>
      <c r="AG26" s="13" t="s">
        <v>2040</v>
      </c>
      <c r="AH26" s="19"/>
      <c r="AI26" s="13">
        <v>11215</v>
      </c>
      <c r="AJ26" s="13" t="s">
        <v>2144</v>
      </c>
      <c r="AK26" s="19"/>
      <c r="AL26" s="13">
        <v>12219</v>
      </c>
      <c r="AM26" s="13" t="s">
        <v>2356</v>
      </c>
      <c r="AN26" s="19"/>
      <c r="AO26" s="13">
        <v>13122</v>
      </c>
      <c r="AP26" s="13" t="s">
        <v>2542</v>
      </c>
      <c r="AQ26" s="19"/>
      <c r="AR26" s="13">
        <v>14134</v>
      </c>
      <c r="AS26" s="13" t="s">
        <v>2674</v>
      </c>
      <c r="AT26" s="19"/>
      <c r="AU26" s="13">
        <v>15222</v>
      </c>
      <c r="AV26" s="13" t="s">
        <v>2812</v>
      </c>
      <c r="AW26" s="19"/>
      <c r="AZ26" s="19"/>
      <c r="BC26" s="19"/>
      <c r="BF26" s="19"/>
      <c r="BG26" s="13">
        <v>19424</v>
      </c>
      <c r="BH26" s="13" t="s">
        <v>3394</v>
      </c>
      <c r="BI26" s="19"/>
      <c r="BJ26" s="13">
        <v>20305</v>
      </c>
      <c r="BK26" s="13" t="s">
        <v>3462</v>
      </c>
      <c r="BL26" s="19"/>
      <c r="BM26" s="13">
        <v>21302</v>
      </c>
      <c r="BN26" s="13" t="s">
        <v>3716</v>
      </c>
      <c r="BO26" s="19"/>
      <c r="BP26" s="13">
        <v>22221</v>
      </c>
      <c r="BQ26" s="13" t="s">
        <v>3949</v>
      </c>
      <c r="BR26" s="19"/>
      <c r="BS26" s="13">
        <v>23206</v>
      </c>
      <c r="BT26" s="13" t="s">
        <v>4111</v>
      </c>
      <c r="BU26" s="19"/>
      <c r="BV26" s="13">
        <v>24443</v>
      </c>
      <c r="BW26" s="13" t="s">
        <v>4381</v>
      </c>
      <c r="BX26" s="19"/>
      <c r="CA26" s="19"/>
      <c r="CB26" s="13">
        <v>26211</v>
      </c>
      <c r="CC26" s="13" t="s">
        <v>4603</v>
      </c>
      <c r="CD26" s="19"/>
      <c r="CE26" s="13">
        <v>27126</v>
      </c>
      <c r="CF26" s="13" t="s">
        <v>4723</v>
      </c>
      <c r="CG26" s="19"/>
      <c r="CH26" s="13">
        <v>28214</v>
      </c>
      <c r="CI26" s="13" t="s">
        <v>4873</v>
      </c>
      <c r="CJ26" s="19"/>
      <c r="CK26" s="13">
        <v>29386</v>
      </c>
      <c r="CL26" s="13" t="s">
        <v>5107</v>
      </c>
      <c r="CM26" s="19"/>
      <c r="CN26" s="13">
        <v>30392</v>
      </c>
      <c r="CO26" s="13" t="s">
        <v>5233</v>
      </c>
      <c r="CP26" s="19"/>
      <c r="CS26" s="19"/>
      <c r="CV26" s="19"/>
      <c r="CW26" s="13">
        <v>33461</v>
      </c>
      <c r="CX26" s="13" t="s">
        <v>5573</v>
      </c>
      <c r="CY26" s="19"/>
      <c r="CZ26" s="13">
        <v>34302</v>
      </c>
      <c r="DA26" s="13" t="s">
        <v>5708</v>
      </c>
      <c r="DB26" s="19"/>
      <c r="DE26" s="19"/>
      <c r="DF26" s="13">
        <v>36405</v>
      </c>
      <c r="DG26" s="13" t="s">
        <v>6045</v>
      </c>
      <c r="DH26" s="19"/>
      <c r="DK26" s="19"/>
      <c r="DN26" s="19"/>
      <c r="DO26" s="13">
        <v>39364</v>
      </c>
      <c r="DP26" s="13" t="s">
        <v>6413</v>
      </c>
      <c r="DQ26" s="19"/>
      <c r="DR26" s="13">
        <v>40211</v>
      </c>
      <c r="DS26" s="13" t="s">
        <v>6517</v>
      </c>
      <c r="DT26" s="19"/>
      <c r="DW26" s="19"/>
      <c r="DZ26" s="19"/>
      <c r="EA26" s="13">
        <v>43368</v>
      </c>
      <c r="EB26" s="13" t="s">
        <v>7077</v>
      </c>
      <c r="EC26" s="19"/>
      <c r="EF26" s="19"/>
      <c r="EG26" s="13">
        <v>45430</v>
      </c>
      <c r="EH26" s="13" t="s">
        <v>7423</v>
      </c>
      <c r="EI26" s="19"/>
      <c r="EJ26" s="13">
        <v>46392</v>
      </c>
      <c r="EK26" s="13" t="s">
        <v>7547</v>
      </c>
      <c r="EM26" s="13">
        <v>47325</v>
      </c>
      <c r="EN26" s="13" t="s">
        <v>7711</v>
      </c>
      <c r="EP26" s="5" t="s">
        <v>8142</v>
      </c>
      <c r="EQ26" s="13" t="s">
        <v>8143</v>
      </c>
      <c r="ES26" s="17" t="s">
        <v>213</v>
      </c>
      <c r="ET26" s="17" t="s">
        <v>8848</v>
      </c>
      <c r="EU26" s="17" t="s">
        <v>260</v>
      </c>
      <c r="EW26" s="35" t="s">
        <v>350</v>
      </c>
      <c r="EX26" s="13" t="s">
        <v>351</v>
      </c>
      <c r="EY26" s="19"/>
      <c r="EZ26" s="35" t="s">
        <v>830</v>
      </c>
      <c r="FA26" s="13" t="s">
        <v>831</v>
      </c>
      <c r="FB26" s="19"/>
      <c r="FC26" s="35" t="s">
        <v>970</v>
      </c>
      <c r="FD26" s="13" t="s">
        <v>971</v>
      </c>
      <c r="FE26" s="19"/>
      <c r="FF26" s="35" t="s">
        <v>1080</v>
      </c>
      <c r="FG26" s="13" t="s">
        <v>1081</v>
      </c>
      <c r="FH26" s="19"/>
      <c r="FI26" s="35" t="s">
        <v>1270</v>
      </c>
      <c r="FJ26" s="13" t="s">
        <v>1271</v>
      </c>
      <c r="FK26" s="19"/>
      <c r="FL26" s="35" t="s">
        <v>1390</v>
      </c>
      <c r="FM26" s="13" t="s">
        <v>1391</v>
      </c>
      <c r="FN26" s="19"/>
      <c r="FO26" s="35" t="s">
        <v>1515</v>
      </c>
      <c r="FP26" s="13" t="s">
        <v>1516</v>
      </c>
      <c r="FQ26" s="19"/>
      <c r="FR26" s="35" t="s">
        <v>1681</v>
      </c>
      <c r="FS26" s="13" t="s">
        <v>1682</v>
      </c>
      <c r="FT26" s="19"/>
      <c r="FU26" s="35" t="s">
        <v>1915</v>
      </c>
      <c r="FV26" s="13" t="s">
        <v>1916</v>
      </c>
      <c r="FW26" s="19"/>
      <c r="FX26" s="13">
        <v>10425</v>
      </c>
      <c r="FY26" s="13" t="s">
        <v>2040</v>
      </c>
      <c r="FZ26" s="19"/>
      <c r="GA26" s="13">
        <v>11227</v>
      </c>
      <c r="GB26" s="13" t="s">
        <v>2168</v>
      </c>
      <c r="GC26" s="19"/>
      <c r="GD26" s="13">
        <v>12225</v>
      </c>
      <c r="GE26" s="13" t="s">
        <v>2368</v>
      </c>
      <c r="GF26" s="19"/>
      <c r="GG26" s="13">
        <v>13122</v>
      </c>
      <c r="GH26" s="13" t="s">
        <v>2542</v>
      </c>
      <c r="GI26" s="19"/>
      <c r="GJ26" s="13">
        <v>14362</v>
      </c>
      <c r="GK26" s="13" t="s">
        <v>2732</v>
      </c>
      <c r="GL26" s="19"/>
      <c r="GM26" s="13">
        <v>15361</v>
      </c>
      <c r="GN26" s="13" t="s">
        <v>2874</v>
      </c>
      <c r="GO26" s="19"/>
      <c r="GR26" s="19"/>
      <c r="GU26" s="19"/>
      <c r="GX26" s="19"/>
      <c r="GY26" s="13">
        <v>19424</v>
      </c>
      <c r="GZ26" s="13" t="s">
        <v>3394</v>
      </c>
      <c r="HA26" s="19"/>
      <c r="HB26" s="13">
        <v>20305</v>
      </c>
      <c r="HC26" s="13" t="s">
        <v>3462</v>
      </c>
      <c r="HD26" s="19"/>
      <c r="HE26" s="13">
        <v>21302</v>
      </c>
      <c r="HF26" s="13" t="s">
        <v>3716</v>
      </c>
      <c r="HG26" s="19"/>
      <c r="HH26" s="13">
        <v>22301</v>
      </c>
      <c r="HI26" s="13" t="s">
        <v>3961</v>
      </c>
      <c r="HJ26" s="19"/>
      <c r="HK26" s="13">
        <v>23223</v>
      </c>
      <c r="HL26" s="13" t="s">
        <v>4145</v>
      </c>
      <c r="HM26" s="19"/>
      <c r="HN26" s="13">
        <v>24443</v>
      </c>
      <c r="HO26" s="13" t="s">
        <v>4381</v>
      </c>
      <c r="HP26" s="19"/>
      <c r="HS26" s="19"/>
      <c r="HT26" s="13">
        <v>26367</v>
      </c>
      <c r="HU26" s="13" t="s">
        <v>4633</v>
      </c>
      <c r="HV26" s="19"/>
      <c r="HW26" s="13">
        <v>27223</v>
      </c>
      <c r="HX26" s="13" t="s">
        <v>4787</v>
      </c>
      <c r="HY26" s="19"/>
      <c r="HZ26" s="13">
        <v>28223</v>
      </c>
      <c r="IA26" s="13" t="s">
        <v>4891</v>
      </c>
      <c r="IB26" s="19"/>
      <c r="IC26" s="13">
        <v>29386</v>
      </c>
      <c r="ID26" s="13" t="s">
        <v>5107</v>
      </c>
      <c r="IE26" s="19"/>
      <c r="IF26" s="13">
        <v>30392</v>
      </c>
      <c r="IG26" s="13" t="s">
        <v>5233</v>
      </c>
      <c r="IH26" s="19"/>
      <c r="IK26" s="19"/>
      <c r="IN26" s="19"/>
      <c r="IO26" s="13">
        <v>33623</v>
      </c>
      <c r="IP26" s="13" t="s">
        <v>5635</v>
      </c>
      <c r="IQ26" s="19"/>
      <c r="IR26" s="13">
        <v>34545</v>
      </c>
      <c r="IS26" s="13" t="s">
        <v>5832</v>
      </c>
      <c r="IT26" s="19"/>
      <c r="IW26" s="19"/>
      <c r="IX26" s="13">
        <v>36405</v>
      </c>
      <c r="IY26" s="13" t="s">
        <v>6045</v>
      </c>
      <c r="IZ26" s="19"/>
      <c r="JC26" s="19"/>
      <c r="JF26" s="19"/>
      <c r="JG26" s="13">
        <v>39364</v>
      </c>
      <c r="JH26" s="13" t="s">
        <v>6413</v>
      </c>
      <c r="JI26" s="19"/>
      <c r="JJ26" s="13">
        <v>40226</v>
      </c>
      <c r="JK26" s="13" t="s">
        <v>6547</v>
      </c>
      <c r="JL26" s="19"/>
      <c r="JO26" s="19"/>
      <c r="JR26" s="19"/>
      <c r="JS26" s="13">
        <v>43424</v>
      </c>
      <c r="JT26" s="13" t="s">
        <v>7111</v>
      </c>
      <c r="JU26" s="19"/>
      <c r="JX26" s="19"/>
      <c r="JY26" s="13">
        <v>45430</v>
      </c>
      <c r="JZ26" s="13" t="s">
        <v>7423</v>
      </c>
      <c r="KA26" s="19"/>
      <c r="KB26" s="13">
        <v>46392</v>
      </c>
      <c r="KC26" s="13" t="s">
        <v>7547</v>
      </c>
      <c r="KE26" s="13">
        <v>47325</v>
      </c>
      <c r="KF26" s="13" t="s">
        <v>7711</v>
      </c>
      <c r="LR26" s="13">
        <v>27126</v>
      </c>
      <c r="LS26" s="13" t="s">
        <v>4723</v>
      </c>
    </row>
    <row r="27" spans="2:347">
      <c r="B27" s="17" t="s">
        <v>214</v>
      </c>
      <c r="C27" s="17" t="s">
        <v>261</v>
      </c>
      <c r="E27" s="35" t="s">
        <v>332</v>
      </c>
      <c r="F27" s="13" t="s">
        <v>333</v>
      </c>
      <c r="G27" s="19"/>
      <c r="H27" s="35" t="s">
        <v>836</v>
      </c>
      <c r="I27" s="13" t="s">
        <v>837</v>
      </c>
      <c r="J27" s="19"/>
      <c r="K27" s="35" t="s">
        <v>984</v>
      </c>
      <c r="L27" s="13" t="s">
        <v>985</v>
      </c>
      <c r="M27" s="19"/>
      <c r="N27" s="35" t="s">
        <v>1072</v>
      </c>
      <c r="O27" s="13" t="s">
        <v>1073</v>
      </c>
      <c r="P27" s="19"/>
      <c r="Q27" s="35" t="s">
        <v>1322</v>
      </c>
      <c r="R27" s="13" t="s">
        <v>1323</v>
      </c>
      <c r="S27" s="19"/>
      <c r="T27" s="35" t="s">
        <v>1392</v>
      </c>
      <c r="U27" s="13" t="s">
        <v>1393</v>
      </c>
      <c r="V27" s="19"/>
      <c r="W27" s="35" t="s">
        <v>1517</v>
      </c>
      <c r="X27" s="13" t="s">
        <v>1518</v>
      </c>
      <c r="Y27" s="19"/>
      <c r="Z27" s="35" t="s">
        <v>1683</v>
      </c>
      <c r="AA27" s="13" t="s">
        <v>1684</v>
      </c>
      <c r="AB27" s="19"/>
      <c r="AC27" s="35" t="s">
        <v>1919</v>
      </c>
      <c r="AD27" s="13" t="s">
        <v>1920</v>
      </c>
      <c r="AE27" s="19"/>
      <c r="AF27" s="13">
        <v>10426</v>
      </c>
      <c r="AG27" s="13" t="s">
        <v>2042</v>
      </c>
      <c r="AH27" s="19"/>
      <c r="AI27" s="13">
        <v>11216</v>
      </c>
      <c r="AJ27" s="13" t="s">
        <v>2146</v>
      </c>
      <c r="AK27" s="19"/>
      <c r="AL27" s="13">
        <v>12220</v>
      </c>
      <c r="AM27" s="13" t="s">
        <v>2358</v>
      </c>
      <c r="AN27" s="19"/>
      <c r="AO27" s="13">
        <v>13123</v>
      </c>
      <c r="AP27" s="13" t="s">
        <v>2544</v>
      </c>
      <c r="AQ27" s="19"/>
      <c r="AR27" s="13">
        <v>14135</v>
      </c>
      <c r="AS27" s="13" t="s">
        <v>2676</v>
      </c>
      <c r="AT27" s="19"/>
      <c r="AU27" s="13">
        <v>15223</v>
      </c>
      <c r="AV27" s="13" t="s">
        <v>2814</v>
      </c>
      <c r="AW27" s="19"/>
      <c r="AZ27" s="19"/>
      <c r="BC27" s="19"/>
      <c r="BF27" s="19"/>
      <c r="BG27" s="13">
        <v>19425</v>
      </c>
      <c r="BH27" s="13" t="s">
        <v>3396</v>
      </c>
      <c r="BI27" s="19"/>
      <c r="BJ27" s="13">
        <v>20306</v>
      </c>
      <c r="BK27" s="13" t="s">
        <v>3464</v>
      </c>
      <c r="BL27" s="19"/>
      <c r="BM27" s="13">
        <v>21303</v>
      </c>
      <c r="BN27" s="13" t="s">
        <v>3718</v>
      </c>
      <c r="BO27" s="19"/>
      <c r="BP27" s="13">
        <v>22222</v>
      </c>
      <c r="BQ27" s="13" t="s">
        <v>3951</v>
      </c>
      <c r="BR27" s="19"/>
      <c r="BS27" s="13">
        <v>23207</v>
      </c>
      <c r="BT27" s="13" t="s">
        <v>4113</v>
      </c>
      <c r="BU27" s="19"/>
      <c r="BV27" s="13">
        <v>24461</v>
      </c>
      <c r="BW27" s="13" t="s">
        <v>4387</v>
      </c>
      <c r="BX27" s="19"/>
      <c r="CA27" s="19"/>
      <c r="CB27" s="13">
        <v>26212</v>
      </c>
      <c r="CC27" s="13" t="s">
        <v>4605</v>
      </c>
      <c r="CD27" s="19"/>
      <c r="CE27" s="13">
        <v>27127</v>
      </c>
      <c r="CF27" s="13" t="s">
        <v>4725</v>
      </c>
      <c r="CG27" s="19"/>
      <c r="CH27" s="13">
        <v>28215</v>
      </c>
      <c r="CI27" s="13" t="s">
        <v>4875</v>
      </c>
      <c r="CJ27" s="19"/>
      <c r="CK27" s="13">
        <v>29401</v>
      </c>
      <c r="CL27" s="13" t="s">
        <v>5109</v>
      </c>
      <c r="CM27" s="19"/>
      <c r="CN27" s="13">
        <v>30401</v>
      </c>
      <c r="CO27" s="13" t="s">
        <v>5235</v>
      </c>
      <c r="CP27" s="19"/>
      <c r="CS27" s="19"/>
      <c r="CV27" s="19"/>
      <c r="CW27" s="13">
        <v>33586</v>
      </c>
      <c r="CX27" s="13" t="s">
        <v>5611</v>
      </c>
      <c r="CY27" s="19"/>
      <c r="CZ27" s="13">
        <v>34304</v>
      </c>
      <c r="DA27" s="13" t="s">
        <v>5710</v>
      </c>
      <c r="DB27" s="19"/>
      <c r="DE27" s="19"/>
      <c r="DF27" s="13">
        <v>36468</v>
      </c>
      <c r="DG27" s="13" t="s">
        <v>6077</v>
      </c>
      <c r="DH27" s="19"/>
      <c r="DK27" s="19"/>
      <c r="DN27" s="19"/>
      <c r="DO27" s="13">
        <v>39386</v>
      </c>
      <c r="DP27" s="13" t="s">
        <v>6427</v>
      </c>
      <c r="DQ27" s="19"/>
      <c r="DR27" s="13">
        <v>40212</v>
      </c>
      <c r="DS27" s="13" t="s">
        <v>6519</v>
      </c>
      <c r="DT27" s="19"/>
      <c r="DW27" s="19"/>
      <c r="DZ27" s="19"/>
      <c r="EA27" s="13">
        <v>43369</v>
      </c>
      <c r="EB27" s="13" t="s">
        <v>7079</v>
      </c>
      <c r="EC27" s="19"/>
      <c r="EF27" s="19"/>
      <c r="EG27" s="13">
        <v>45431</v>
      </c>
      <c r="EH27" s="13" t="s">
        <v>7425</v>
      </c>
      <c r="EI27" s="19"/>
      <c r="EJ27" s="13">
        <v>46404</v>
      </c>
      <c r="EK27" s="13" t="s">
        <v>7555</v>
      </c>
      <c r="EM27" s="13">
        <v>47326</v>
      </c>
      <c r="EN27" s="13" t="s">
        <v>7713</v>
      </c>
      <c r="EP27" s="5">
        <v>376</v>
      </c>
      <c r="EQ27" s="13" t="s">
        <v>8144</v>
      </c>
      <c r="ES27" s="17" t="s">
        <v>214</v>
      </c>
      <c r="ET27" s="17" t="s">
        <v>8849</v>
      </c>
      <c r="EU27" s="17" t="s">
        <v>261</v>
      </c>
      <c r="EW27" s="35" t="s">
        <v>352</v>
      </c>
      <c r="EX27" s="13" t="s">
        <v>353</v>
      </c>
      <c r="EY27" s="19"/>
      <c r="EZ27" s="35" t="s">
        <v>836</v>
      </c>
      <c r="FA27" s="13" t="s">
        <v>837</v>
      </c>
      <c r="FB27" s="19"/>
      <c r="FC27" s="35" t="s">
        <v>984</v>
      </c>
      <c r="FD27" s="13" t="s">
        <v>985</v>
      </c>
      <c r="FE27" s="19"/>
      <c r="FF27" s="35" t="s">
        <v>1082</v>
      </c>
      <c r="FG27" s="13" t="s">
        <v>1083</v>
      </c>
      <c r="FH27" s="19"/>
      <c r="FI27" s="35" t="s">
        <v>1322</v>
      </c>
      <c r="FJ27" s="13" t="s">
        <v>1323</v>
      </c>
      <c r="FK27" s="19"/>
      <c r="FL27" s="35" t="s">
        <v>1392</v>
      </c>
      <c r="FM27" s="13" t="s">
        <v>1393</v>
      </c>
      <c r="FN27" s="19"/>
      <c r="FO27" s="35" t="s">
        <v>1517</v>
      </c>
      <c r="FP27" s="13" t="s">
        <v>1518</v>
      </c>
      <c r="FQ27" s="19"/>
      <c r="FR27" s="35" t="s">
        <v>1683</v>
      </c>
      <c r="FS27" s="13" t="s">
        <v>1684</v>
      </c>
      <c r="FT27" s="19"/>
      <c r="FU27" s="35" t="s">
        <v>1919</v>
      </c>
      <c r="FV27" s="13" t="s">
        <v>1920</v>
      </c>
      <c r="FW27" s="19"/>
      <c r="FX27" s="13">
        <v>10426</v>
      </c>
      <c r="FY27" s="13" t="s">
        <v>2042</v>
      </c>
      <c r="FZ27" s="19"/>
      <c r="GA27" s="13">
        <v>11228</v>
      </c>
      <c r="GB27" s="13" t="s">
        <v>2170</v>
      </c>
      <c r="GC27" s="19"/>
      <c r="GD27" s="13">
        <v>12226</v>
      </c>
      <c r="GE27" s="13" t="s">
        <v>2370</v>
      </c>
      <c r="GF27" s="19"/>
      <c r="GG27" s="13">
        <v>13123</v>
      </c>
      <c r="GH27" s="13" t="s">
        <v>2544</v>
      </c>
      <c r="GI27" s="19"/>
      <c r="GJ27" s="13">
        <v>14363</v>
      </c>
      <c r="GK27" s="13" t="s">
        <v>2734</v>
      </c>
      <c r="GL27" s="19"/>
      <c r="GM27" s="13">
        <v>15385</v>
      </c>
      <c r="GN27" s="13" t="s">
        <v>2890</v>
      </c>
      <c r="GO27" s="19"/>
      <c r="GR27" s="19"/>
      <c r="GU27" s="19"/>
      <c r="GX27" s="19"/>
      <c r="GY27" s="13">
        <v>19425</v>
      </c>
      <c r="GZ27" s="13" t="s">
        <v>3396</v>
      </c>
      <c r="HA27" s="19"/>
      <c r="HB27" s="13">
        <v>20306</v>
      </c>
      <c r="HC27" s="13" t="s">
        <v>3464</v>
      </c>
      <c r="HD27" s="19"/>
      <c r="HE27" s="13">
        <v>21303</v>
      </c>
      <c r="HF27" s="13" t="s">
        <v>3718</v>
      </c>
      <c r="HG27" s="19"/>
      <c r="HH27" s="13">
        <v>22302</v>
      </c>
      <c r="HI27" s="13" t="s">
        <v>3963</v>
      </c>
      <c r="HJ27" s="19"/>
      <c r="HK27" s="13">
        <v>23224</v>
      </c>
      <c r="HL27" s="13" t="s">
        <v>4147</v>
      </c>
      <c r="HM27" s="19"/>
      <c r="HN27" s="13">
        <v>24461</v>
      </c>
      <c r="HO27" s="13" t="s">
        <v>4387</v>
      </c>
      <c r="HP27" s="19"/>
      <c r="HS27" s="19"/>
      <c r="HT27" s="13">
        <v>26407</v>
      </c>
      <c r="HU27" s="13" t="s">
        <v>4651</v>
      </c>
      <c r="HV27" s="19"/>
      <c r="HW27" s="13">
        <v>27224</v>
      </c>
      <c r="HX27" s="13" t="s">
        <v>4789</v>
      </c>
      <c r="HY27" s="19"/>
      <c r="HZ27" s="13">
        <v>28224</v>
      </c>
      <c r="IA27" s="13" t="s">
        <v>4893</v>
      </c>
      <c r="IB27" s="19"/>
      <c r="IC27" s="13">
        <v>29401</v>
      </c>
      <c r="ID27" s="13" t="s">
        <v>5109</v>
      </c>
      <c r="IE27" s="19"/>
      <c r="IF27" s="13">
        <v>30401</v>
      </c>
      <c r="IG27" s="13" t="s">
        <v>5235</v>
      </c>
      <c r="IH27" s="19"/>
      <c r="IK27" s="19"/>
      <c r="IN27" s="19"/>
      <c r="IO27" s="13">
        <v>33643</v>
      </c>
      <c r="IP27" s="13" t="s">
        <v>5643</v>
      </c>
      <c r="IQ27" s="19"/>
      <c r="IT27" s="19"/>
      <c r="IW27" s="19"/>
      <c r="IX27" s="13">
        <v>36468</v>
      </c>
      <c r="IY27" s="13" t="s">
        <v>6077</v>
      </c>
      <c r="IZ27" s="19"/>
      <c r="JC27" s="19"/>
      <c r="JF27" s="19"/>
      <c r="JG27" s="13">
        <v>39386</v>
      </c>
      <c r="JH27" s="13" t="s">
        <v>6427</v>
      </c>
      <c r="JI27" s="19"/>
      <c r="JJ27" s="13">
        <v>40227</v>
      </c>
      <c r="JK27" s="13" t="s">
        <v>6549</v>
      </c>
      <c r="JL27" s="19"/>
      <c r="JO27" s="19"/>
      <c r="JR27" s="19"/>
      <c r="JS27" s="13">
        <v>43425</v>
      </c>
      <c r="JT27" s="13" t="s">
        <v>7113</v>
      </c>
      <c r="JU27" s="19"/>
      <c r="JX27" s="19"/>
      <c r="JY27" s="13">
        <v>45431</v>
      </c>
      <c r="JZ27" s="13" t="s">
        <v>7425</v>
      </c>
      <c r="KA27" s="19"/>
      <c r="KB27" s="13">
        <v>46404</v>
      </c>
      <c r="KC27" s="13" t="s">
        <v>7555</v>
      </c>
      <c r="KE27" s="13">
        <v>47326</v>
      </c>
      <c r="KF27" s="13" t="s">
        <v>7713</v>
      </c>
      <c r="LR27" s="13">
        <v>27127</v>
      </c>
      <c r="LS27" s="13" t="s">
        <v>4725</v>
      </c>
    </row>
    <row r="28" spans="2:347">
      <c r="B28" s="17" t="s">
        <v>215</v>
      </c>
      <c r="C28" s="17" t="s">
        <v>262</v>
      </c>
      <c r="E28" s="35" t="s">
        <v>334</v>
      </c>
      <c r="F28" s="13" t="s">
        <v>335</v>
      </c>
      <c r="G28" s="19"/>
      <c r="H28" s="35" t="s">
        <v>838</v>
      </c>
      <c r="I28" s="13" t="s">
        <v>839</v>
      </c>
      <c r="J28" s="19"/>
      <c r="K28" s="35" t="s">
        <v>988</v>
      </c>
      <c r="L28" s="13" t="s">
        <v>989</v>
      </c>
      <c r="M28" s="19"/>
      <c r="N28" s="35" t="s">
        <v>1074</v>
      </c>
      <c r="O28" s="13" t="s">
        <v>1075</v>
      </c>
      <c r="P28" s="19"/>
      <c r="Q28" s="35" t="s">
        <v>1342</v>
      </c>
      <c r="R28" s="13" t="s">
        <v>1343</v>
      </c>
      <c r="S28" s="19"/>
      <c r="T28" s="35" t="s">
        <v>1394</v>
      </c>
      <c r="U28" s="13" t="s">
        <v>1395</v>
      </c>
      <c r="V28" s="19"/>
      <c r="W28" s="35" t="s">
        <v>1523</v>
      </c>
      <c r="X28" s="13" t="s">
        <v>1524</v>
      </c>
      <c r="Y28" s="19"/>
      <c r="Z28" s="35" t="s">
        <v>1685</v>
      </c>
      <c r="AA28" s="13" t="s">
        <v>1686</v>
      </c>
      <c r="AB28" s="19"/>
      <c r="AC28" s="35" t="s">
        <v>1935</v>
      </c>
      <c r="AD28" s="13" t="s">
        <v>1936</v>
      </c>
      <c r="AE28" s="19"/>
      <c r="AF28" s="13">
        <v>10428</v>
      </c>
      <c r="AG28" s="13" t="s">
        <v>2046</v>
      </c>
      <c r="AH28" s="19"/>
      <c r="AI28" s="13">
        <v>11217</v>
      </c>
      <c r="AJ28" s="13" t="s">
        <v>2148</v>
      </c>
      <c r="AK28" s="19"/>
      <c r="AL28" s="13">
        <v>12221</v>
      </c>
      <c r="AM28" s="13" t="s">
        <v>2360</v>
      </c>
      <c r="AN28" s="19"/>
      <c r="AO28" s="13">
        <v>13201</v>
      </c>
      <c r="AP28" s="13" t="s">
        <v>2546</v>
      </c>
      <c r="AQ28" s="19"/>
      <c r="AR28" s="13">
        <v>14136</v>
      </c>
      <c r="AS28" s="13" t="s">
        <v>2678</v>
      </c>
      <c r="AT28" s="19"/>
      <c r="AU28" s="13">
        <v>15224</v>
      </c>
      <c r="AV28" s="13" t="s">
        <v>2816</v>
      </c>
      <c r="AW28" s="19"/>
      <c r="AZ28" s="19"/>
      <c r="BC28" s="19"/>
      <c r="BF28" s="19"/>
      <c r="BG28" s="13">
        <v>19429</v>
      </c>
      <c r="BH28" s="13" t="s">
        <v>3404</v>
      </c>
      <c r="BI28" s="19"/>
      <c r="BJ28" s="13">
        <v>20307</v>
      </c>
      <c r="BK28" s="13" t="s">
        <v>3466</v>
      </c>
      <c r="BL28" s="19"/>
      <c r="BM28" s="13">
        <v>21341</v>
      </c>
      <c r="BN28" s="13" t="s">
        <v>3728</v>
      </c>
      <c r="BO28" s="19"/>
      <c r="BP28" s="13">
        <v>22223</v>
      </c>
      <c r="BQ28" s="13" t="s">
        <v>3953</v>
      </c>
      <c r="BR28" s="19"/>
      <c r="BS28" s="13">
        <v>23208</v>
      </c>
      <c r="BT28" s="13" t="s">
        <v>4115</v>
      </c>
      <c r="BU28" s="19"/>
      <c r="BV28" s="13">
        <v>24470</v>
      </c>
      <c r="BW28" s="13" t="s">
        <v>4405</v>
      </c>
      <c r="BX28" s="19"/>
      <c r="CA28" s="19"/>
      <c r="CB28" s="13">
        <v>26213</v>
      </c>
      <c r="CC28" s="13" t="s">
        <v>4607</v>
      </c>
      <c r="CD28" s="19"/>
      <c r="CE28" s="13">
        <v>27128</v>
      </c>
      <c r="CF28" s="13" t="s">
        <v>4727</v>
      </c>
      <c r="CG28" s="19"/>
      <c r="CH28" s="13">
        <v>28216</v>
      </c>
      <c r="CI28" s="13" t="s">
        <v>4877</v>
      </c>
      <c r="CJ28" s="19"/>
      <c r="CK28" s="13">
        <v>29402</v>
      </c>
      <c r="CL28" s="13" t="s">
        <v>5111</v>
      </c>
      <c r="CM28" s="19"/>
      <c r="CN28" s="13">
        <v>30404</v>
      </c>
      <c r="CO28" s="13" t="s">
        <v>5241</v>
      </c>
      <c r="CP28" s="19"/>
      <c r="CS28" s="19"/>
      <c r="CV28" s="19"/>
      <c r="CW28" s="13">
        <v>33606</v>
      </c>
      <c r="CX28" s="13" t="s">
        <v>5629</v>
      </c>
      <c r="CY28" s="19"/>
      <c r="CZ28" s="13">
        <v>34307</v>
      </c>
      <c r="DA28" s="13" t="s">
        <v>5712</v>
      </c>
      <c r="DB28" s="19"/>
      <c r="DE28" s="19"/>
      <c r="DF28" s="13">
        <v>36489</v>
      </c>
      <c r="DG28" s="13" t="s">
        <v>6095</v>
      </c>
      <c r="DH28" s="19"/>
      <c r="DK28" s="19"/>
      <c r="DN28" s="19"/>
      <c r="DO28" s="13">
        <v>39387</v>
      </c>
      <c r="DP28" s="13" t="s">
        <v>6429</v>
      </c>
      <c r="DQ28" s="19"/>
      <c r="DR28" s="13">
        <v>40213</v>
      </c>
      <c r="DS28" s="13" t="s">
        <v>6521</v>
      </c>
      <c r="DT28" s="19"/>
      <c r="DW28" s="19"/>
      <c r="DZ28" s="19"/>
      <c r="EA28" s="13">
        <v>43403</v>
      </c>
      <c r="EB28" s="13" t="s">
        <v>7095</v>
      </c>
      <c r="EC28" s="19"/>
      <c r="EF28" s="19"/>
      <c r="EG28" s="13">
        <v>45441</v>
      </c>
      <c r="EH28" s="13" t="s">
        <v>7427</v>
      </c>
      <c r="EI28" s="19"/>
      <c r="EJ28" s="13">
        <v>46452</v>
      </c>
      <c r="EK28" s="13" t="s">
        <v>7581</v>
      </c>
      <c r="EM28" s="13">
        <v>47327</v>
      </c>
      <c r="EN28" s="13" t="s">
        <v>7715</v>
      </c>
      <c r="EP28" s="5">
        <v>380</v>
      </c>
      <c r="EQ28" s="13" t="s">
        <v>8145</v>
      </c>
      <c r="ES28" s="17" t="s">
        <v>215</v>
      </c>
      <c r="ET28" s="17" t="s">
        <v>8850</v>
      </c>
      <c r="EU28" s="17" t="s">
        <v>262</v>
      </c>
      <c r="EW28" s="35" t="s">
        <v>354</v>
      </c>
      <c r="EX28" s="13" t="s">
        <v>355</v>
      </c>
      <c r="EY28" s="19"/>
      <c r="EZ28" s="35" t="s">
        <v>838</v>
      </c>
      <c r="FA28" s="13" t="s">
        <v>839</v>
      </c>
      <c r="FB28" s="19"/>
      <c r="FC28" s="35" t="s">
        <v>988</v>
      </c>
      <c r="FD28" s="13" t="s">
        <v>989</v>
      </c>
      <c r="FE28" s="19"/>
      <c r="FF28" s="35" t="s">
        <v>1084</v>
      </c>
      <c r="FG28" s="13" t="s">
        <v>8697</v>
      </c>
      <c r="FH28" s="19"/>
      <c r="FI28" s="35" t="s">
        <v>1342</v>
      </c>
      <c r="FJ28" s="13" t="s">
        <v>1343</v>
      </c>
      <c r="FK28" s="19"/>
      <c r="FL28" s="35" t="s">
        <v>1394</v>
      </c>
      <c r="FM28" s="13" t="s">
        <v>1395</v>
      </c>
      <c r="FN28" s="19"/>
      <c r="FO28" s="35" t="s">
        <v>1523</v>
      </c>
      <c r="FP28" s="13" t="s">
        <v>1524</v>
      </c>
      <c r="FQ28" s="19"/>
      <c r="FR28" s="35" t="s">
        <v>1685</v>
      </c>
      <c r="FS28" s="13" t="s">
        <v>1686</v>
      </c>
      <c r="FT28" s="19"/>
      <c r="FU28" s="35" t="s">
        <v>1935</v>
      </c>
      <c r="FV28" s="13" t="s">
        <v>1936</v>
      </c>
      <c r="FW28" s="19"/>
      <c r="FX28" s="13">
        <v>10428</v>
      </c>
      <c r="FY28" s="13" t="s">
        <v>2046</v>
      </c>
      <c r="FZ28" s="19"/>
      <c r="GA28" s="13">
        <v>11229</v>
      </c>
      <c r="GB28" s="13" t="s">
        <v>2172</v>
      </c>
      <c r="GC28" s="19"/>
      <c r="GD28" s="13">
        <v>12227</v>
      </c>
      <c r="GE28" s="13" t="s">
        <v>2372</v>
      </c>
      <c r="GF28" s="19"/>
      <c r="GG28" s="13">
        <v>13201</v>
      </c>
      <c r="GH28" s="13" t="s">
        <v>2546</v>
      </c>
      <c r="GI28" s="19"/>
      <c r="GJ28" s="13">
        <v>14364</v>
      </c>
      <c r="GK28" s="13" t="s">
        <v>2736</v>
      </c>
      <c r="GL28" s="19"/>
      <c r="GM28" s="13">
        <v>15405</v>
      </c>
      <c r="GN28" s="13" t="s">
        <v>2900</v>
      </c>
      <c r="GO28" s="19"/>
      <c r="GR28" s="19"/>
      <c r="GU28" s="19"/>
      <c r="GX28" s="19"/>
      <c r="GY28" s="13">
        <v>19429</v>
      </c>
      <c r="GZ28" s="13" t="s">
        <v>3404</v>
      </c>
      <c r="HA28" s="19"/>
      <c r="HB28" s="13">
        <v>20307</v>
      </c>
      <c r="HC28" s="13" t="s">
        <v>3466</v>
      </c>
      <c r="HD28" s="19"/>
      <c r="HE28" s="13">
        <v>21341</v>
      </c>
      <c r="HF28" s="13" t="s">
        <v>3728</v>
      </c>
      <c r="HG28" s="19"/>
      <c r="HH28" s="13">
        <v>22304</v>
      </c>
      <c r="HI28" s="13" t="s">
        <v>3965</v>
      </c>
      <c r="HJ28" s="19"/>
      <c r="HK28" s="13">
        <v>23225</v>
      </c>
      <c r="HL28" s="13" t="s">
        <v>4149</v>
      </c>
      <c r="HM28" s="19"/>
      <c r="HN28" s="13">
        <v>24470</v>
      </c>
      <c r="HO28" s="13" t="s">
        <v>4405</v>
      </c>
      <c r="HP28" s="19"/>
      <c r="HS28" s="19"/>
      <c r="HT28" s="13">
        <v>26463</v>
      </c>
      <c r="HU28" s="13" t="s">
        <v>4663</v>
      </c>
      <c r="HV28" s="19"/>
      <c r="HW28" s="13">
        <v>27225</v>
      </c>
      <c r="HX28" s="13" t="s">
        <v>4791</v>
      </c>
      <c r="HY28" s="19"/>
      <c r="HZ28" s="13">
        <v>28225</v>
      </c>
      <c r="IA28" s="13" t="s">
        <v>4895</v>
      </c>
      <c r="IB28" s="19"/>
      <c r="IC28" s="13">
        <v>29402</v>
      </c>
      <c r="ID28" s="13" t="s">
        <v>5111</v>
      </c>
      <c r="IE28" s="19"/>
      <c r="IF28" s="13">
        <v>30404</v>
      </c>
      <c r="IG28" s="13" t="s">
        <v>5241</v>
      </c>
      <c r="IH28" s="19"/>
      <c r="IK28" s="19"/>
      <c r="IN28" s="19"/>
      <c r="IO28" s="13">
        <v>33663</v>
      </c>
      <c r="IP28" s="13" t="s">
        <v>5655</v>
      </c>
      <c r="IQ28" s="19"/>
      <c r="IT28" s="19"/>
      <c r="IW28" s="19"/>
      <c r="IX28" s="13">
        <v>36489</v>
      </c>
      <c r="IY28" s="13" t="s">
        <v>6095</v>
      </c>
      <c r="IZ28" s="19"/>
      <c r="JC28" s="19"/>
      <c r="JF28" s="19"/>
      <c r="JG28" s="13">
        <v>39387</v>
      </c>
      <c r="JH28" s="13" t="s">
        <v>6429</v>
      </c>
      <c r="JI28" s="19"/>
      <c r="JJ28" s="13">
        <v>40228</v>
      </c>
      <c r="JK28" s="13" t="s">
        <v>6551</v>
      </c>
      <c r="JL28" s="19"/>
      <c r="JO28" s="19"/>
      <c r="JR28" s="19"/>
      <c r="JS28" s="13">
        <v>43428</v>
      </c>
      <c r="JT28" s="13" t="s">
        <v>7119</v>
      </c>
      <c r="JU28" s="19"/>
      <c r="JX28" s="19"/>
      <c r="JY28" s="13">
        <v>45441</v>
      </c>
      <c r="JZ28" s="13" t="s">
        <v>7427</v>
      </c>
      <c r="KA28" s="19"/>
      <c r="KB28" s="13">
        <v>46452</v>
      </c>
      <c r="KC28" s="13" t="s">
        <v>7581</v>
      </c>
      <c r="KE28" s="13">
        <v>47327</v>
      </c>
      <c r="KF28" s="13" t="s">
        <v>7715</v>
      </c>
      <c r="LR28" s="13">
        <v>27128</v>
      </c>
      <c r="LS28" s="13" t="s">
        <v>4727</v>
      </c>
    </row>
    <row r="29" spans="2:347">
      <c r="B29" s="17" t="s">
        <v>216</v>
      </c>
      <c r="C29" s="17" t="s">
        <v>263</v>
      </c>
      <c r="E29" s="35" t="s">
        <v>336</v>
      </c>
      <c r="F29" s="13" t="s">
        <v>337</v>
      </c>
      <c r="G29" s="19"/>
      <c r="H29" s="35" t="s">
        <v>840</v>
      </c>
      <c r="I29" s="13" t="s">
        <v>841</v>
      </c>
      <c r="J29" s="19"/>
      <c r="K29" s="35" t="s">
        <v>994</v>
      </c>
      <c r="L29" s="13" t="s">
        <v>995</v>
      </c>
      <c r="M29" s="19"/>
      <c r="N29" s="35" t="s">
        <v>1076</v>
      </c>
      <c r="O29" s="13" t="s">
        <v>1077</v>
      </c>
      <c r="P29" s="19"/>
      <c r="Q29" s="35" t="s">
        <v>1344</v>
      </c>
      <c r="R29" s="13" t="s">
        <v>1345</v>
      </c>
      <c r="S29" s="19"/>
      <c r="T29" s="35" t="s">
        <v>1396</v>
      </c>
      <c r="U29" s="13" t="s">
        <v>1397</v>
      </c>
      <c r="V29" s="19"/>
      <c r="W29" s="35" t="s">
        <v>1529</v>
      </c>
      <c r="X29" s="13" t="s">
        <v>1530</v>
      </c>
      <c r="Y29" s="19"/>
      <c r="Z29" s="35" t="s">
        <v>1687</v>
      </c>
      <c r="AA29" s="13" t="s">
        <v>1688</v>
      </c>
      <c r="AB29" s="19"/>
      <c r="AC29" s="35" t="s">
        <v>1941</v>
      </c>
      <c r="AD29" s="13" t="s">
        <v>1942</v>
      </c>
      <c r="AE29" s="19"/>
      <c r="AF29" s="13">
        <v>10429</v>
      </c>
      <c r="AG29" s="13" t="s">
        <v>2048</v>
      </c>
      <c r="AH29" s="19"/>
      <c r="AI29" s="13">
        <v>11218</v>
      </c>
      <c r="AJ29" s="13" t="s">
        <v>2150</v>
      </c>
      <c r="AK29" s="19"/>
      <c r="AL29" s="13">
        <v>12222</v>
      </c>
      <c r="AM29" s="13" t="s">
        <v>2362</v>
      </c>
      <c r="AN29" s="19"/>
      <c r="AO29" s="13">
        <v>13202</v>
      </c>
      <c r="AP29" s="13" t="s">
        <v>2548</v>
      </c>
      <c r="AQ29" s="19"/>
      <c r="AR29" s="13">
        <v>14137</v>
      </c>
      <c r="AS29" s="13" t="s">
        <v>2680</v>
      </c>
      <c r="AT29" s="19"/>
      <c r="AU29" s="13">
        <v>15225</v>
      </c>
      <c r="AV29" s="13" t="s">
        <v>2818</v>
      </c>
      <c r="AW29" s="19"/>
      <c r="AZ29" s="19"/>
      <c r="BC29" s="19"/>
      <c r="BF29" s="19"/>
      <c r="BG29" s="13">
        <v>19430</v>
      </c>
      <c r="BH29" s="13" t="s">
        <v>3406</v>
      </c>
      <c r="BI29" s="19"/>
      <c r="BJ29" s="13">
        <v>20309</v>
      </c>
      <c r="BK29" s="13" t="s">
        <v>3470</v>
      </c>
      <c r="BL29" s="19"/>
      <c r="BM29" s="13">
        <v>21361</v>
      </c>
      <c r="BN29" s="13" t="s">
        <v>3732</v>
      </c>
      <c r="BO29" s="19"/>
      <c r="BP29" s="13">
        <v>22224</v>
      </c>
      <c r="BQ29" s="13" t="s">
        <v>3955</v>
      </c>
      <c r="BR29" s="19"/>
      <c r="BS29" s="13">
        <v>23209</v>
      </c>
      <c r="BT29" s="13" t="s">
        <v>4117</v>
      </c>
      <c r="BU29" s="19"/>
      <c r="BV29" s="13">
        <v>24471</v>
      </c>
      <c r="BW29" s="13" t="s">
        <v>4407</v>
      </c>
      <c r="BX29" s="19"/>
      <c r="CA29" s="19"/>
      <c r="CB29" s="13">
        <v>26214</v>
      </c>
      <c r="CC29" s="13" t="s">
        <v>4609</v>
      </c>
      <c r="CD29" s="19"/>
      <c r="CE29" s="13">
        <v>27141</v>
      </c>
      <c r="CF29" s="13" t="s">
        <v>4729</v>
      </c>
      <c r="CG29" s="19"/>
      <c r="CH29" s="13">
        <v>28217</v>
      </c>
      <c r="CI29" s="13" t="s">
        <v>4879</v>
      </c>
      <c r="CJ29" s="19"/>
      <c r="CK29" s="13">
        <v>29424</v>
      </c>
      <c r="CL29" s="13" t="s">
        <v>5117</v>
      </c>
      <c r="CM29" s="19"/>
      <c r="CN29" s="13">
        <v>30406</v>
      </c>
      <c r="CO29" s="13" t="s">
        <v>5245</v>
      </c>
      <c r="CP29" s="19"/>
      <c r="CS29" s="19"/>
      <c r="CV29" s="19"/>
      <c r="CW29" s="13">
        <v>33622</v>
      </c>
      <c r="CX29" s="13" t="s">
        <v>5633</v>
      </c>
      <c r="CY29" s="19"/>
      <c r="CZ29" s="13">
        <v>34309</v>
      </c>
      <c r="DA29" s="13" t="s">
        <v>5714</v>
      </c>
      <c r="DB29" s="19"/>
      <c r="DE29" s="19"/>
      <c r="DH29" s="19"/>
      <c r="DK29" s="19"/>
      <c r="DN29" s="19"/>
      <c r="DO29" s="13">
        <v>39401</v>
      </c>
      <c r="DP29" s="13" t="s">
        <v>6431</v>
      </c>
      <c r="DQ29" s="19"/>
      <c r="DR29" s="13">
        <v>40214</v>
      </c>
      <c r="DS29" s="13" t="s">
        <v>6523</v>
      </c>
      <c r="DT29" s="19"/>
      <c r="DW29" s="19"/>
      <c r="DZ29" s="19"/>
      <c r="EA29" s="13">
        <v>43404</v>
      </c>
      <c r="EB29" s="13" t="s">
        <v>7097</v>
      </c>
      <c r="EC29" s="19"/>
      <c r="EF29" s="19"/>
      <c r="EG29" s="13">
        <v>45442</v>
      </c>
      <c r="EH29" s="13" t="s">
        <v>7429</v>
      </c>
      <c r="EI29" s="19"/>
      <c r="EJ29" s="13">
        <v>46468</v>
      </c>
      <c r="EK29" s="13" t="s">
        <v>8723</v>
      </c>
      <c r="EM29" s="13">
        <v>47328</v>
      </c>
      <c r="EN29" s="13" t="s">
        <v>7717</v>
      </c>
      <c r="EP29" s="5">
        <v>368</v>
      </c>
      <c r="EQ29" s="13" t="s">
        <v>8146</v>
      </c>
      <c r="ES29" s="17" t="s">
        <v>216</v>
      </c>
      <c r="ET29" s="17" t="s">
        <v>8851</v>
      </c>
      <c r="EU29" s="17" t="s">
        <v>263</v>
      </c>
      <c r="EW29" s="35" t="s">
        <v>356</v>
      </c>
      <c r="EX29" s="13" t="s">
        <v>357</v>
      </c>
      <c r="EY29" s="19"/>
      <c r="EZ29" s="35" t="s">
        <v>840</v>
      </c>
      <c r="FA29" s="13" t="s">
        <v>841</v>
      </c>
      <c r="FB29" s="19"/>
      <c r="FC29" s="35" t="s">
        <v>994</v>
      </c>
      <c r="FD29" s="13" t="s">
        <v>995</v>
      </c>
      <c r="FE29" s="19"/>
      <c r="FF29" s="35" t="s">
        <v>1086</v>
      </c>
      <c r="FG29" s="13" t="s">
        <v>1087</v>
      </c>
      <c r="FH29" s="19"/>
      <c r="FI29" s="35" t="s">
        <v>1344</v>
      </c>
      <c r="FJ29" s="13" t="s">
        <v>1345</v>
      </c>
      <c r="FK29" s="19"/>
      <c r="FL29" s="35" t="s">
        <v>1396</v>
      </c>
      <c r="FM29" s="13" t="s">
        <v>1397</v>
      </c>
      <c r="FN29" s="19"/>
      <c r="FO29" s="35" t="s">
        <v>1529</v>
      </c>
      <c r="FP29" s="13" t="s">
        <v>1530</v>
      </c>
      <c r="FQ29" s="19"/>
      <c r="FR29" s="35" t="s">
        <v>1687</v>
      </c>
      <c r="FS29" s="13" t="s">
        <v>1688</v>
      </c>
      <c r="FT29" s="19"/>
      <c r="FU29" s="35" t="s">
        <v>1941</v>
      </c>
      <c r="FV29" s="13" t="s">
        <v>1942</v>
      </c>
      <c r="FW29" s="19"/>
      <c r="FX29" s="13">
        <v>10429</v>
      </c>
      <c r="FY29" s="13" t="s">
        <v>2048</v>
      </c>
      <c r="FZ29" s="19"/>
      <c r="GA29" s="13">
        <v>11230</v>
      </c>
      <c r="GB29" s="13" t="s">
        <v>2174</v>
      </c>
      <c r="GC29" s="19"/>
      <c r="GD29" s="13">
        <v>12228</v>
      </c>
      <c r="GE29" s="13" t="s">
        <v>2374</v>
      </c>
      <c r="GF29" s="19"/>
      <c r="GG29" s="13">
        <v>13202</v>
      </c>
      <c r="GH29" s="13" t="s">
        <v>2548</v>
      </c>
      <c r="GI29" s="19"/>
      <c r="GJ29" s="13">
        <v>14366</v>
      </c>
      <c r="GK29" s="13" t="s">
        <v>2738</v>
      </c>
      <c r="GL29" s="19"/>
      <c r="GM29" s="13">
        <v>15461</v>
      </c>
      <c r="GN29" s="13" t="s">
        <v>2920</v>
      </c>
      <c r="GO29" s="19"/>
      <c r="GR29" s="19"/>
      <c r="GU29" s="19"/>
      <c r="GX29" s="19"/>
      <c r="GY29" s="13">
        <v>19430</v>
      </c>
      <c r="GZ29" s="13" t="s">
        <v>3406</v>
      </c>
      <c r="HA29" s="19"/>
      <c r="HB29" s="13">
        <v>20309</v>
      </c>
      <c r="HC29" s="13" t="s">
        <v>3470</v>
      </c>
      <c r="HD29" s="19"/>
      <c r="HE29" s="13">
        <v>21361</v>
      </c>
      <c r="HF29" s="13" t="s">
        <v>3732</v>
      </c>
      <c r="HG29" s="19"/>
      <c r="HH29" s="13">
        <v>22305</v>
      </c>
      <c r="HI29" s="13" t="s">
        <v>3967</v>
      </c>
      <c r="HJ29" s="19"/>
      <c r="HK29" s="13">
        <v>23226</v>
      </c>
      <c r="HL29" s="13" t="s">
        <v>4151</v>
      </c>
      <c r="HM29" s="19"/>
      <c r="HN29" s="13">
        <v>24471</v>
      </c>
      <c r="HO29" s="13" t="s">
        <v>4407</v>
      </c>
      <c r="HP29" s="19"/>
      <c r="HS29" s="19"/>
      <c r="HT29" s="13">
        <v>26465</v>
      </c>
      <c r="HU29" s="13" t="s">
        <v>4667</v>
      </c>
      <c r="HV29" s="19"/>
      <c r="HW29" s="13">
        <v>27226</v>
      </c>
      <c r="HX29" s="13" t="s">
        <v>4793</v>
      </c>
      <c r="HY29" s="19"/>
      <c r="HZ29" s="13">
        <v>28226</v>
      </c>
      <c r="IA29" s="13" t="s">
        <v>4897</v>
      </c>
      <c r="IB29" s="19"/>
      <c r="IC29" s="13">
        <v>29424</v>
      </c>
      <c r="ID29" s="13" t="s">
        <v>5117</v>
      </c>
      <c r="IE29" s="19"/>
      <c r="IF29" s="13">
        <v>30406</v>
      </c>
      <c r="IG29" s="13" t="s">
        <v>5245</v>
      </c>
      <c r="IH29" s="19"/>
      <c r="IK29" s="19"/>
      <c r="IN29" s="19"/>
      <c r="IO29" s="13">
        <v>33666</v>
      </c>
      <c r="IP29" s="13" t="s">
        <v>5661</v>
      </c>
      <c r="IQ29" s="19"/>
      <c r="IT29" s="19"/>
      <c r="IW29" s="19"/>
      <c r="IZ29" s="19"/>
      <c r="JC29" s="19"/>
      <c r="JF29" s="19"/>
      <c r="JG29" s="13">
        <v>39401</v>
      </c>
      <c r="JH29" s="13" t="s">
        <v>6431</v>
      </c>
      <c r="JI29" s="19"/>
      <c r="JJ29" s="13">
        <v>40229</v>
      </c>
      <c r="JK29" s="13" t="s">
        <v>6553</v>
      </c>
      <c r="JL29" s="19"/>
      <c r="JO29" s="19"/>
      <c r="JR29" s="19"/>
      <c r="JS29" s="13">
        <v>43432</v>
      </c>
      <c r="JT29" s="13" t="s">
        <v>7127</v>
      </c>
      <c r="JU29" s="19"/>
      <c r="JX29" s="19"/>
      <c r="JY29" s="13">
        <v>45442</v>
      </c>
      <c r="JZ29" s="13" t="s">
        <v>7429</v>
      </c>
      <c r="KA29" s="19"/>
      <c r="KB29" s="13">
        <v>46468</v>
      </c>
      <c r="KC29" s="13" t="s">
        <v>8723</v>
      </c>
      <c r="KE29" s="13">
        <v>47328</v>
      </c>
      <c r="KF29" s="13" t="s">
        <v>7717</v>
      </c>
    </row>
    <row r="30" spans="2:347">
      <c r="B30" s="17" t="s">
        <v>217</v>
      </c>
      <c r="C30" s="17" t="s">
        <v>264</v>
      </c>
      <c r="E30" s="35" t="s">
        <v>338</v>
      </c>
      <c r="F30" s="13" t="s">
        <v>339</v>
      </c>
      <c r="G30" s="19"/>
      <c r="H30" s="35" t="s">
        <v>846</v>
      </c>
      <c r="I30" s="13" t="s">
        <v>847</v>
      </c>
      <c r="J30" s="19"/>
      <c r="K30" s="35" t="s">
        <v>996</v>
      </c>
      <c r="L30" s="13" t="s">
        <v>997</v>
      </c>
      <c r="M30" s="19"/>
      <c r="N30" s="35" t="s">
        <v>1078</v>
      </c>
      <c r="O30" s="13" t="s">
        <v>1079</v>
      </c>
      <c r="P30" s="19"/>
      <c r="S30" s="19"/>
      <c r="T30" s="35" t="s">
        <v>1398</v>
      </c>
      <c r="U30" s="13" t="s">
        <v>1399</v>
      </c>
      <c r="V30" s="19"/>
      <c r="W30" s="35" t="s">
        <v>1533</v>
      </c>
      <c r="X30" s="13" t="s">
        <v>1534</v>
      </c>
      <c r="Y30" s="19"/>
      <c r="Z30" s="35" t="s">
        <v>1689</v>
      </c>
      <c r="AA30" s="13" t="s">
        <v>1690</v>
      </c>
      <c r="AB30" s="19"/>
      <c r="AE30" s="19"/>
      <c r="AF30" s="13">
        <v>10443</v>
      </c>
      <c r="AG30" s="13" t="s">
        <v>2054</v>
      </c>
      <c r="AH30" s="19"/>
      <c r="AI30" s="13">
        <v>11219</v>
      </c>
      <c r="AJ30" s="13" t="s">
        <v>2152</v>
      </c>
      <c r="AK30" s="19"/>
      <c r="AL30" s="13">
        <v>12223</v>
      </c>
      <c r="AM30" s="13" t="s">
        <v>2364</v>
      </c>
      <c r="AN30" s="19"/>
      <c r="AO30" s="13">
        <v>13203</v>
      </c>
      <c r="AP30" s="13" t="s">
        <v>2550</v>
      </c>
      <c r="AQ30" s="19"/>
      <c r="AR30" s="13">
        <v>14151</v>
      </c>
      <c r="AS30" s="13" t="s">
        <v>2682</v>
      </c>
      <c r="AT30" s="19"/>
      <c r="AU30" s="13">
        <v>15226</v>
      </c>
      <c r="AV30" s="13" t="s">
        <v>2820</v>
      </c>
      <c r="AW30" s="19"/>
      <c r="AZ30" s="19"/>
      <c r="BC30" s="19"/>
      <c r="BF30" s="19"/>
      <c r="BG30" s="13">
        <v>19442</v>
      </c>
      <c r="BH30" s="13" t="s">
        <v>3410</v>
      </c>
      <c r="BI30" s="19"/>
      <c r="BJ30" s="13">
        <v>20321</v>
      </c>
      <c r="BK30" s="13" t="s">
        <v>3472</v>
      </c>
      <c r="BL30" s="19"/>
      <c r="BM30" s="13">
        <v>21362</v>
      </c>
      <c r="BN30" s="13" t="s">
        <v>3734</v>
      </c>
      <c r="BO30" s="19"/>
      <c r="BP30" s="13">
        <v>22225</v>
      </c>
      <c r="BQ30" s="13" t="s">
        <v>3957</v>
      </c>
      <c r="BR30" s="19"/>
      <c r="BS30" s="13">
        <v>23210</v>
      </c>
      <c r="BT30" s="13" t="s">
        <v>4119</v>
      </c>
      <c r="BU30" s="19"/>
      <c r="BV30" s="13">
        <v>24472</v>
      </c>
      <c r="BW30" s="13" t="s">
        <v>4409</v>
      </c>
      <c r="BX30" s="19"/>
      <c r="CA30" s="19"/>
      <c r="CB30" s="13">
        <v>26303</v>
      </c>
      <c r="CC30" s="13" t="s">
        <v>4611</v>
      </c>
      <c r="CD30" s="19"/>
      <c r="CE30" s="13">
        <v>27142</v>
      </c>
      <c r="CF30" s="13" t="s">
        <v>4731</v>
      </c>
      <c r="CG30" s="19"/>
      <c r="CH30" s="13">
        <v>28218</v>
      </c>
      <c r="CI30" s="13" t="s">
        <v>4881</v>
      </c>
      <c r="CJ30" s="19"/>
      <c r="CK30" s="13">
        <v>29425</v>
      </c>
      <c r="CL30" s="13" t="s">
        <v>5119</v>
      </c>
      <c r="CM30" s="19"/>
      <c r="CN30" s="13">
        <v>30421</v>
      </c>
      <c r="CO30" s="13" t="s">
        <v>5249</v>
      </c>
      <c r="CP30" s="19"/>
      <c r="CS30" s="19"/>
      <c r="CV30" s="19"/>
      <c r="CW30" s="13">
        <v>33623</v>
      </c>
      <c r="CX30" s="13" t="s">
        <v>5635</v>
      </c>
      <c r="CY30" s="19"/>
      <c r="CZ30" s="13">
        <v>34368</v>
      </c>
      <c r="DA30" s="13" t="s">
        <v>5756</v>
      </c>
      <c r="DB30" s="19"/>
      <c r="DE30" s="19"/>
      <c r="DH30" s="19"/>
      <c r="DK30" s="19"/>
      <c r="DN30" s="19"/>
      <c r="DO30" s="13">
        <v>39402</v>
      </c>
      <c r="DP30" s="13" t="s">
        <v>6433</v>
      </c>
      <c r="DQ30" s="19"/>
      <c r="DR30" s="13">
        <v>40215</v>
      </c>
      <c r="DS30" s="13" t="s">
        <v>6525</v>
      </c>
      <c r="DT30" s="19"/>
      <c r="DW30" s="19"/>
      <c r="DZ30" s="19"/>
      <c r="EA30" s="13">
        <v>43423</v>
      </c>
      <c r="EB30" s="13" t="s">
        <v>7109</v>
      </c>
      <c r="EC30" s="19"/>
      <c r="EF30" s="19"/>
      <c r="EG30" s="13">
        <v>45443</v>
      </c>
      <c r="EH30" s="13" t="s">
        <v>8722</v>
      </c>
      <c r="EI30" s="19"/>
      <c r="EJ30" s="13">
        <v>46482</v>
      </c>
      <c r="EK30" s="13" t="s">
        <v>7601</v>
      </c>
      <c r="EM30" s="13">
        <v>47329</v>
      </c>
      <c r="EN30" s="13" t="s">
        <v>7719</v>
      </c>
      <c r="EP30" s="5">
        <v>364</v>
      </c>
      <c r="EQ30" s="13" t="s">
        <v>8147</v>
      </c>
      <c r="ES30" s="17" t="s">
        <v>217</v>
      </c>
      <c r="ET30" s="17" t="s">
        <v>8852</v>
      </c>
      <c r="EU30" s="17" t="s">
        <v>264</v>
      </c>
      <c r="EW30" s="35" t="s">
        <v>358</v>
      </c>
      <c r="EX30" s="13" t="s">
        <v>359</v>
      </c>
      <c r="EY30" s="19"/>
      <c r="EZ30" s="35" t="s">
        <v>846</v>
      </c>
      <c r="FA30" s="13" t="s">
        <v>847</v>
      </c>
      <c r="FB30" s="19"/>
      <c r="FC30" s="35" t="s">
        <v>996</v>
      </c>
      <c r="FD30" s="13" t="s">
        <v>997</v>
      </c>
      <c r="FE30" s="19"/>
      <c r="FF30" s="35" t="s">
        <v>1088</v>
      </c>
      <c r="FG30" s="13" t="s">
        <v>1089</v>
      </c>
      <c r="FH30" s="19"/>
      <c r="FK30" s="19"/>
      <c r="FL30" s="35" t="s">
        <v>1398</v>
      </c>
      <c r="FM30" s="13" t="s">
        <v>1399</v>
      </c>
      <c r="FN30" s="19"/>
      <c r="FO30" s="35" t="s">
        <v>1533</v>
      </c>
      <c r="FP30" s="13" t="s">
        <v>1534</v>
      </c>
      <c r="FQ30" s="19"/>
      <c r="FR30" s="35" t="s">
        <v>1689</v>
      </c>
      <c r="FS30" s="13" t="s">
        <v>1690</v>
      </c>
      <c r="FT30" s="19"/>
      <c r="FW30" s="19"/>
      <c r="FX30" s="13">
        <v>10443</v>
      </c>
      <c r="FY30" s="13" t="s">
        <v>2054</v>
      </c>
      <c r="FZ30" s="19"/>
      <c r="GA30" s="13">
        <v>11231</v>
      </c>
      <c r="GB30" s="13" t="s">
        <v>2176</v>
      </c>
      <c r="GC30" s="19"/>
      <c r="GD30" s="13">
        <v>12229</v>
      </c>
      <c r="GE30" s="13" t="s">
        <v>2376</v>
      </c>
      <c r="GF30" s="19"/>
      <c r="GG30" s="13">
        <v>13203</v>
      </c>
      <c r="GH30" s="13" t="s">
        <v>2550</v>
      </c>
      <c r="GI30" s="19"/>
      <c r="GJ30" s="13">
        <v>14382</v>
      </c>
      <c r="GK30" s="13" t="s">
        <v>2740</v>
      </c>
      <c r="GL30" s="19"/>
      <c r="GM30" s="13">
        <v>15482</v>
      </c>
      <c r="GN30" s="13" t="s">
        <v>2930</v>
      </c>
      <c r="GO30" s="19"/>
      <c r="GR30" s="19"/>
      <c r="GU30" s="19"/>
      <c r="GX30" s="19"/>
      <c r="GY30" s="13">
        <v>19442</v>
      </c>
      <c r="GZ30" s="13" t="s">
        <v>3410</v>
      </c>
      <c r="HA30" s="19"/>
      <c r="HB30" s="13">
        <v>20321</v>
      </c>
      <c r="HC30" s="13" t="s">
        <v>3472</v>
      </c>
      <c r="HD30" s="19"/>
      <c r="HE30" s="13">
        <v>21362</v>
      </c>
      <c r="HF30" s="13" t="s">
        <v>3734</v>
      </c>
      <c r="HG30" s="19"/>
      <c r="HH30" s="13">
        <v>22306</v>
      </c>
      <c r="HI30" s="13" t="s">
        <v>3969</v>
      </c>
      <c r="HJ30" s="19"/>
      <c r="HK30" s="13">
        <v>23227</v>
      </c>
      <c r="HL30" s="13" t="s">
        <v>4153</v>
      </c>
      <c r="HM30" s="19"/>
      <c r="HN30" s="13">
        <v>24472</v>
      </c>
      <c r="HO30" s="13" t="s">
        <v>4409</v>
      </c>
      <c r="HP30" s="19"/>
      <c r="HS30" s="19"/>
      <c r="HV30" s="19"/>
      <c r="HW30" s="13">
        <v>27227</v>
      </c>
      <c r="HX30" s="13" t="s">
        <v>4795</v>
      </c>
      <c r="HY30" s="19"/>
      <c r="HZ30" s="13">
        <v>28227</v>
      </c>
      <c r="IA30" s="13" t="s">
        <v>4899</v>
      </c>
      <c r="IB30" s="19"/>
      <c r="IC30" s="13">
        <v>29425</v>
      </c>
      <c r="ID30" s="13" t="s">
        <v>5119</v>
      </c>
      <c r="IE30" s="19"/>
      <c r="IF30" s="13">
        <v>30421</v>
      </c>
      <c r="IG30" s="13" t="s">
        <v>5249</v>
      </c>
      <c r="IH30" s="19"/>
      <c r="IK30" s="19"/>
      <c r="IN30" s="19"/>
      <c r="IO30" s="13">
        <v>33681</v>
      </c>
      <c r="IP30" s="13" t="s">
        <v>5663</v>
      </c>
      <c r="IQ30" s="19"/>
      <c r="IT30" s="19"/>
      <c r="IW30" s="19"/>
      <c r="IZ30" s="19"/>
      <c r="JC30" s="19"/>
      <c r="JF30" s="19"/>
      <c r="JG30" s="13">
        <v>39402</v>
      </c>
      <c r="JH30" s="13" t="s">
        <v>6433</v>
      </c>
      <c r="JI30" s="19"/>
      <c r="JJ30" s="13">
        <v>40230</v>
      </c>
      <c r="JK30" s="13" t="s">
        <v>6555</v>
      </c>
      <c r="JL30" s="19"/>
      <c r="JO30" s="19"/>
      <c r="JR30" s="19"/>
      <c r="JS30" s="13">
        <v>43433</v>
      </c>
      <c r="JT30" s="13" t="s">
        <v>7129</v>
      </c>
      <c r="JU30" s="19"/>
      <c r="JX30" s="19"/>
      <c r="JY30" s="13">
        <v>45443</v>
      </c>
      <c r="JZ30" s="13" t="s">
        <v>8722</v>
      </c>
      <c r="KA30" s="19"/>
      <c r="KB30" s="13">
        <v>46482</v>
      </c>
      <c r="KC30" s="13" t="s">
        <v>7601</v>
      </c>
      <c r="KE30" s="13">
        <v>47329</v>
      </c>
      <c r="KF30" s="13" t="s">
        <v>7719</v>
      </c>
    </row>
    <row r="31" spans="2:347">
      <c r="B31" s="17" t="s">
        <v>218</v>
      </c>
      <c r="C31" s="17" t="s">
        <v>265</v>
      </c>
      <c r="E31" s="35" t="s">
        <v>340</v>
      </c>
      <c r="F31" s="13" t="s">
        <v>341</v>
      </c>
      <c r="G31" s="19"/>
      <c r="H31" s="35" t="s">
        <v>848</v>
      </c>
      <c r="I31" s="13" t="s">
        <v>849</v>
      </c>
      <c r="J31" s="19"/>
      <c r="K31" s="35" t="s">
        <v>998</v>
      </c>
      <c r="L31" s="13" t="s">
        <v>999</v>
      </c>
      <c r="M31" s="19"/>
      <c r="N31" s="35" t="s">
        <v>1080</v>
      </c>
      <c r="O31" s="13" t="s">
        <v>1081</v>
      </c>
      <c r="P31" s="19"/>
      <c r="S31" s="19"/>
      <c r="T31" s="35" t="s">
        <v>1400</v>
      </c>
      <c r="U31" s="13" t="s">
        <v>1401</v>
      </c>
      <c r="V31" s="19"/>
      <c r="W31" s="35" t="s">
        <v>1535</v>
      </c>
      <c r="X31" s="13" t="s">
        <v>1536</v>
      </c>
      <c r="Y31" s="19"/>
      <c r="Z31" s="35" t="s">
        <v>1691</v>
      </c>
      <c r="AA31" s="13" t="s">
        <v>1692</v>
      </c>
      <c r="AB31" s="19"/>
      <c r="AE31" s="19"/>
      <c r="AF31" s="13">
        <v>10444</v>
      </c>
      <c r="AG31" s="13" t="s">
        <v>2056</v>
      </c>
      <c r="AH31" s="19"/>
      <c r="AI31" s="13">
        <v>11221</v>
      </c>
      <c r="AJ31" s="13" t="s">
        <v>2156</v>
      </c>
      <c r="AK31" s="19"/>
      <c r="AL31" s="13">
        <v>12224</v>
      </c>
      <c r="AM31" s="13" t="s">
        <v>2366</v>
      </c>
      <c r="AN31" s="19"/>
      <c r="AO31" s="13">
        <v>13204</v>
      </c>
      <c r="AP31" s="13" t="s">
        <v>2552</v>
      </c>
      <c r="AQ31" s="19"/>
      <c r="AR31" s="13">
        <v>14152</v>
      </c>
      <c r="AS31" s="13" t="s">
        <v>2684</v>
      </c>
      <c r="AT31" s="19"/>
      <c r="AU31" s="13">
        <v>15227</v>
      </c>
      <c r="AV31" s="13" t="s">
        <v>2822</v>
      </c>
      <c r="AW31" s="19"/>
      <c r="AZ31" s="19"/>
      <c r="BC31" s="19"/>
      <c r="BF31" s="19"/>
      <c r="BG31" s="13">
        <v>19443</v>
      </c>
      <c r="BH31" s="13" t="s">
        <v>3412</v>
      </c>
      <c r="BI31" s="19"/>
      <c r="BJ31" s="13">
        <v>20323</v>
      </c>
      <c r="BK31" s="13" t="s">
        <v>3476</v>
      </c>
      <c r="BL31" s="19"/>
      <c r="BM31" s="13">
        <v>21381</v>
      </c>
      <c r="BN31" s="13" t="s">
        <v>3736</v>
      </c>
      <c r="BO31" s="19"/>
      <c r="BP31" s="13">
        <v>22226</v>
      </c>
      <c r="BQ31" s="13" t="s">
        <v>3959</v>
      </c>
      <c r="BR31" s="19"/>
      <c r="BS31" s="13">
        <v>23211</v>
      </c>
      <c r="BT31" s="13" t="s">
        <v>4121</v>
      </c>
      <c r="BU31" s="19"/>
      <c r="BV31" s="13">
        <v>24543</v>
      </c>
      <c r="BW31" s="13" t="s">
        <v>4435</v>
      </c>
      <c r="BX31" s="19"/>
      <c r="CA31" s="19"/>
      <c r="CB31" s="13">
        <v>26322</v>
      </c>
      <c r="CC31" s="13" t="s">
        <v>4613</v>
      </c>
      <c r="CD31" s="19"/>
      <c r="CE31" s="13">
        <v>27143</v>
      </c>
      <c r="CF31" s="13" t="s">
        <v>4733</v>
      </c>
      <c r="CG31" s="19"/>
      <c r="CH31" s="13">
        <v>28219</v>
      </c>
      <c r="CI31" s="13" t="s">
        <v>4883</v>
      </c>
      <c r="CJ31" s="19"/>
      <c r="CK31" s="13">
        <v>29426</v>
      </c>
      <c r="CL31" s="13" t="s">
        <v>5121</v>
      </c>
      <c r="CM31" s="19"/>
      <c r="CN31" s="13">
        <v>30422</v>
      </c>
      <c r="CO31" s="13" t="s">
        <v>5251</v>
      </c>
      <c r="CP31" s="19"/>
      <c r="CS31" s="19"/>
      <c r="CV31" s="19"/>
      <c r="CW31" s="13">
        <v>33643</v>
      </c>
      <c r="CX31" s="13" t="s">
        <v>5643</v>
      </c>
      <c r="CY31" s="19"/>
      <c r="CZ31" s="13">
        <v>34369</v>
      </c>
      <c r="DA31" s="13" t="s">
        <v>5758</v>
      </c>
      <c r="DB31" s="19"/>
      <c r="DE31" s="19"/>
      <c r="DH31" s="19"/>
      <c r="DK31" s="19"/>
      <c r="DN31" s="19"/>
      <c r="DO31" s="13">
        <v>39403</v>
      </c>
      <c r="DP31" s="13" t="s">
        <v>6435</v>
      </c>
      <c r="DQ31" s="19"/>
      <c r="DR31" s="13">
        <v>40216</v>
      </c>
      <c r="DS31" s="13" t="s">
        <v>6527</v>
      </c>
      <c r="DT31" s="19"/>
      <c r="DW31" s="19"/>
      <c r="DZ31" s="19"/>
      <c r="EA31" s="13">
        <v>43424</v>
      </c>
      <c r="EB31" s="13" t="s">
        <v>7111</v>
      </c>
      <c r="EC31" s="19"/>
      <c r="EF31" s="19"/>
      <c r="EI31" s="19"/>
      <c r="EJ31" s="13">
        <v>46490</v>
      </c>
      <c r="EK31" s="13" t="s">
        <v>7617</v>
      </c>
      <c r="EM31" s="13">
        <v>47348</v>
      </c>
      <c r="EN31" s="13" t="s">
        <v>7733</v>
      </c>
      <c r="EP31" s="5">
        <v>356</v>
      </c>
      <c r="EQ31" s="13" t="s">
        <v>8148</v>
      </c>
      <c r="ES31" s="17" t="s">
        <v>218</v>
      </c>
      <c r="ET31" s="17" t="s">
        <v>8853</v>
      </c>
      <c r="EU31" s="17" t="s">
        <v>265</v>
      </c>
      <c r="EW31" s="35" t="s">
        <v>360</v>
      </c>
      <c r="EX31" s="13" t="s">
        <v>361</v>
      </c>
      <c r="EY31" s="19"/>
      <c r="EZ31" s="35" t="s">
        <v>848</v>
      </c>
      <c r="FA31" s="13" t="s">
        <v>849</v>
      </c>
      <c r="FB31" s="19"/>
      <c r="FC31" s="35" t="s">
        <v>998</v>
      </c>
      <c r="FD31" s="13" t="s">
        <v>999</v>
      </c>
      <c r="FE31" s="19"/>
      <c r="FF31" s="35" t="s">
        <v>1090</v>
      </c>
      <c r="FG31" s="13" t="s">
        <v>1091</v>
      </c>
      <c r="FH31" s="19"/>
      <c r="FK31" s="19"/>
      <c r="FL31" s="35" t="s">
        <v>1400</v>
      </c>
      <c r="FM31" s="13" t="s">
        <v>1401</v>
      </c>
      <c r="FN31" s="19"/>
      <c r="FO31" s="35" t="s">
        <v>1535</v>
      </c>
      <c r="FP31" s="13" t="s">
        <v>1536</v>
      </c>
      <c r="FQ31" s="19"/>
      <c r="FR31" s="35" t="s">
        <v>1691</v>
      </c>
      <c r="FS31" s="13" t="s">
        <v>1692</v>
      </c>
      <c r="FT31" s="19"/>
      <c r="FW31" s="19"/>
      <c r="FX31" s="13">
        <v>10444</v>
      </c>
      <c r="FY31" s="13" t="s">
        <v>2056</v>
      </c>
      <c r="FZ31" s="19"/>
      <c r="GA31" s="13">
        <v>11232</v>
      </c>
      <c r="GB31" s="13" t="s">
        <v>2178</v>
      </c>
      <c r="GC31" s="19"/>
      <c r="GD31" s="13">
        <v>12230</v>
      </c>
      <c r="GE31" s="13" t="s">
        <v>2378</v>
      </c>
      <c r="GF31" s="19"/>
      <c r="GG31" s="13">
        <v>13204</v>
      </c>
      <c r="GH31" s="13" t="s">
        <v>2552</v>
      </c>
      <c r="GI31" s="19"/>
      <c r="GJ31" s="13">
        <v>14383</v>
      </c>
      <c r="GK31" s="13" t="s">
        <v>2742</v>
      </c>
      <c r="GL31" s="19"/>
      <c r="GM31" s="13">
        <v>15504</v>
      </c>
      <c r="GN31" s="13" t="s">
        <v>2938</v>
      </c>
      <c r="GO31" s="19"/>
      <c r="GR31" s="19"/>
      <c r="GU31" s="19"/>
      <c r="GX31" s="19"/>
      <c r="GY31" s="13">
        <v>19443</v>
      </c>
      <c r="GZ31" s="13" t="s">
        <v>3412</v>
      </c>
      <c r="HA31" s="19"/>
      <c r="HB31" s="13">
        <v>20323</v>
      </c>
      <c r="HC31" s="13" t="s">
        <v>3476</v>
      </c>
      <c r="HD31" s="19"/>
      <c r="HE31" s="13">
        <v>21381</v>
      </c>
      <c r="HF31" s="13" t="s">
        <v>3736</v>
      </c>
      <c r="HG31" s="19"/>
      <c r="HH31" s="13">
        <v>22325</v>
      </c>
      <c r="HI31" s="13" t="s">
        <v>3981</v>
      </c>
      <c r="HJ31" s="19"/>
      <c r="HK31" s="13">
        <v>23228</v>
      </c>
      <c r="HL31" s="13" t="s">
        <v>4155</v>
      </c>
      <c r="HM31" s="19"/>
      <c r="HN31" s="13">
        <v>24543</v>
      </c>
      <c r="HO31" s="13" t="s">
        <v>4435</v>
      </c>
      <c r="HP31" s="19"/>
      <c r="HS31" s="19"/>
      <c r="HV31" s="19"/>
      <c r="HW31" s="13">
        <v>27228</v>
      </c>
      <c r="HX31" s="13" t="s">
        <v>4797</v>
      </c>
      <c r="HY31" s="19"/>
      <c r="HZ31" s="13">
        <v>28228</v>
      </c>
      <c r="IA31" s="13" t="s">
        <v>4901</v>
      </c>
      <c r="IB31" s="19"/>
      <c r="IC31" s="13">
        <v>29426</v>
      </c>
      <c r="ID31" s="13" t="s">
        <v>5121</v>
      </c>
      <c r="IE31" s="19"/>
      <c r="IF31" s="13">
        <v>30422</v>
      </c>
      <c r="IG31" s="13" t="s">
        <v>5251</v>
      </c>
      <c r="IH31" s="19"/>
      <c r="IK31" s="19"/>
      <c r="IN31" s="19"/>
      <c r="IQ31" s="19"/>
      <c r="IT31" s="19"/>
      <c r="IW31" s="19"/>
      <c r="IZ31" s="19"/>
      <c r="JC31" s="19"/>
      <c r="JF31" s="19"/>
      <c r="JG31" s="13">
        <v>39403</v>
      </c>
      <c r="JH31" s="13" t="s">
        <v>6435</v>
      </c>
      <c r="JI31" s="19"/>
      <c r="JJ31" s="13">
        <v>40231</v>
      </c>
      <c r="JK31" s="13" t="s">
        <v>6557</v>
      </c>
      <c r="JL31" s="19"/>
      <c r="JO31" s="19"/>
      <c r="JR31" s="19"/>
      <c r="JS31" s="13">
        <v>43441</v>
      </c>
      <c r="JT31" s="13" t="s">
        <v>7131</v>
      </c>
      <c r="JU31" s="19"/>
      <c r="JX31" s="19"/>
      <c r="KA31" s="19"/>
      <c r="KB31" s="13">
        <v>46490</v>
      </c>
      <c r="KC31" s="13" t="s">
        <v>7617</v>
      </c>
      <c r="KE31" s="13">
        <v>47348</v>
      </c>
      <c r="KF31" s="13" t="s">
        <v>7733</v>
      </c>
    </row>
    <row r="32" spans="2:347">
      <c r="B32" s="17" t="s">
        <v>219</v>
      </c>
      <c r="C32" s="17" t="s">
        <v>266</v>
      </c>
      <c r="E32" s="35" t="s">
        <v>342</v>
      </c>
      <c r="F32" s="13" t="s">
        <v>343</v>
      </c>
      <c r="G32" s="19"/>
      <c r="H32" s="35" t="s">
        <v>852</v>
      </c>
      <c r="I32" s="13" t="s">
        <v>853</v>
      </c>
      <c r="J32" s="19"/>
      <c r="K32" s="35" t="s">
        <v>1000</v>
      </c>
      <c r="L32" s="13" t="s">
        <v>1001</v>
      </c>
      <c r="M32" s="19"/>
      <c r="N32" s="35" t="s">
        <v>1082</v>
      </c>
      <c r="O32" s="13" t="s">
        <v>1083</v>
      </c>
      <c r="P32" s="19"/>
      <c r="S32" s="19"/>
      <c r="T32" s="35" t="s">
        <v>1402</v>
      </c>
      <c r="U32" s="13" t="s">
        <v>1403</v>
      </c>
      <c r="V32" s="19"/>
      <c r="W32" s="35" t="s">
        <v>1537</v>
      </c>
      <c r="X32" s="13" t="s">
        <v>1538</v>
      </c>
      <c r="Y32" s="19"/>
      <c r="Z32" s="35" t="s">
        <v>1693</v>
      </c>
      <c r="AA32" s="13" t="s">
        <v>1694</v>
      </c>
      <c r="AB32" s="19"/>
      <c r="AE32" s="19"/>
      <c r="AF32" s="13">
        <v>10448</v>
      </c>
      <c r="AG32" s="13" t="s">
        <v>2064</v>
      </c>
      <c r="AH32" s="19"/>
      <c r="AI32" s="13">
        <v>11222</v>
      </c>
      <c r="AJ32" s="13" t="s">
        <v>2158</v>
      </c>
      <c r="AK32" s="19"/>
      <c r="AL32" s="13">
        <v>12225</v>
      </c>
      <c r="AM32" s="13" t="s">
        <v>2368</v>
      </c>
      <c r="AN32" s="19"/>
      <c r="AO32" s="13">
        <v>13205</v>
      </c>
      <c r="AP32" s="13" t="s">
        <v>2554</v>
      </c>
      <c r="AQ32" s="19"/>
      <c r="AR32" s="13">
        <v>14153</v>
      </c>
      <c r="AS32" s="13" t="s">
        <v>2686</v>
      </c>
      <c r="AT32" s="19"/>
      <c r="AU32" s="13">
        <v>15307</v>
      </c>
      <c r="AV32" s="13" t="s">
        <v>8706</v>
      </c>
      <c r="AW32" s="19"/>
      <c r="AZ32" s="19"/>
      <c r="BC32" s="19"/>
      <c r="BF32" s="19"/>
      <c r="BI32" s="19"/>
      <c r="BJ32" s="13">
        <v>20324</v>
      </c>
      <c r="BK32" s="13" t="s">
        <v>3478</v>
      </c>
      <c r="BL32" s="19"/>
      <c r="BM32" s="13">
        <v>21382</v>
      </c>
      <c r="BN32" s="13" t="s">
        <v>3738</v>
      </c>
      <c r="BO32" s="19"/>
      <c r="BP32" s="13">
        <v>22301</v>
      </c>
      <c r="BQ32" s="13" t="s">
        <v>3961</v>
      </c>
      <c r="BR32" s="19"/>
      <c r="BS32" s="13">
        <v>23212</v>
      </c>
      <c r="BT32" s="13" t="s">
        <v>4123</v>
      </c>
      <c r="BU32" s="19"/>
      <c r="BV32" s="13">
        <v>24561</v>
      </c>
      <c r="BW32" s="13" t="s">
        <v>4437</v>
      </c>
      <c r="BX32" s="19"/>
      <c r="CA32" s="19"/>
      <c r="CB32" s="13">
        <v>26343</v>
      </c>
      <c r="CC32" s="13" t="s">
        <v>4617</v>
      </c>
      <c r="CD32" s="19"/>
      <c r="CE32" s="13">
        <v>27144</v>
      </c>
      <c r="CF32" s="13" t="s">
        <v>4735</v>
      </c>
      <c r="CG32" s="19"/>
      <c r="CH32" s="13">
        <v>28220</v>
      </c>
      <c r="CI32" s="13" t="s">
        <v>4885</v>
      </c>
      <c r="CJ32" s="19"/>
      <c r="CK32" s="13">
        <v>29427</v>
      </c>
      <c r="CL32" s="13" t="s">
        <v>5123</v>
      </c>
      <c r="CM32" s="19"/>
      <c r="CN32" s="13">
        <v>30424</v>
      </c>
      <c r="CO32" s="13" t="s">
        <v>5255</v>
      </c>
      <c r="CP32" s="19"/>
      <c r="CS32" s="19"/>
      <c r="CV32" s="19"/>
      <c r="CW32" s="13">
        <v>33663</v>
      </c>
      <c r="CX32" s="13" t="s">
        <v>5655</v>
      </c>
      <c r="CY32" s="19"/>
      <c r="CZ32" s="13">
        <v>34431</v>
      </c>
      <c r="DA32" s="13" t="s">
        <v>5802</v>
      </c>
      <c r="DB32" s="19"/>
      <c r="DE32" s="19"/>
      <c r="DH32" s="19"/>
      <c r="DK32" s="19"/>
      <c r="DN32" s="19"/>
      <c r="DO32" s="13">
        <v>39405</v>
      </c>
      <c r="DP32" s="13" t="s">
        <v>6439</v>
      </c>
      <c r="DQ32" s="19"/>
      <c r="DR32" s="13">
        <v>40217</v>
      </c>
      <c r="DS32" s="13" t="s">
        <v>6529</v>
      </c>
      <c r="DT32" s="19"/>
      <c r="DW32" s="19"/>
      <c r="DZ32" s="19"/>
      <c r="EA32" s="13">
        <v>43425</v>
      </c>
      <c r="EB32" s="13" t="s">
        <v>7113</v>
      </c>
      <c r="EC32" s="19"/>
      <c r="EF32" s="19"/>
      <c r="EI32" s="19"/>
      <c r="EJ32" s="13">
        <v>46491</v>
      </c>
      <c r="EK32" s="13" t="s">
        <v>7619</v>
      </c>
      <c r="EM32" s="13">
        <v>47350</v>
      </c>
      <c r="EN32" s="13" t="s">
        <v>7737</v>
      </c>
      <c r="EP32" s="5">
        <v>360</v>
      </c>
      <c r="EQ32" s="13" t="s">
        <v>8149</v>
      </c>
      <c r="ES32" s="17" t="s">
        <v>219</v>
      </c>
      <c r="ET32" s="17" t="s">
        <v>8854</v>
      </c>
      <c r="EU32" s="17" t="s">
        <v>266</v>
      </c>
      <c r="EW32" s="35" t="s">
        <v>362</v>
      </c>
      <c r="EX32" s="13" t="s">
        <v>363</v>
      </c>
      <c r="EY32" s="19"/>
      <c r="EZ32" s="35" t="s">
        <v>852</v>
      </c>
      <c r="FA32" s="13" t="s">
        <v>853</v>
      </c>
      <c r="FB32" s="19"/>
      <c r="FC32" s="35" t="s">
        <v>1000</v>
      </c>
      <c r="FD32" s="13" t="s">
        <v>1001</v>
      </c>
      <c r="FE32" s="19"/>
      <c r="FF32" s="35" t="s">
        <v>1094</v>
      </c>
      <c r="FG32" s="13" t="s">
        <v>1095</v>
      </c>
      <c r="FH32" s="19"/>
      <c r="FK32" s="19"/>
      <c r="FL32" s="35" t="s">
        <v>1402</v>
      </c>
      <c r="FM32" s="13" t="s">
        <v>1403</v>
      </c>
      <c r="FN32" s="19"/>
      <c r="FO32" s="35" t="s">
        <v>1537</v>
      </c>
      <c r="FP32" s="13" t="s">
        <v>1538</v>
      </c>
      <c r="FQ32" s="19"/>
      <c r="FR32" s="35" t="s">
        <v>1693</v>
      </c>
      <c r="FS32" s="13" t="s">
        <v>1694</v>
      </c>
      <c r="FT32" s="19"/>
      <c r="FW32" s="19"/>
      <c r="FX32" s="13">
        <v>10448</v>
      </c>
      <c r="FY32" s="13" t="s">
        <v>2064</v>
      </c>
      <c r="FZ32" s="19"/>
      <c r="GA32" s="13">
        <v>11233</v>
      </c>
      <c r="GB32" s="13" t="s">
        <v>2180</v>
      </c>
      <c r="GC32" s="19"/>
      <c r="GD32" s="13">
        <v>12231</v>
      </c>
      <c r="GE32" s="13" t="s">
        <v>2380</v>
      </c>
      <c r="GF32" s="19"/>
      <c r="GG32" s="13">
        <v>13205</v>
      </c>
      <c r="GH32" s="13" t="s">
        <v>2554</v>
      </c>
      <c r="GI32" s="19"/>
      <c r="GJ32" s="13">
        <v>14384</v>
      </c>
      <c r="GK32" s="13" t="s">
        <v>2744</v>
      </c>
      <c r="GL32" s="19"/>
      <c r="GM32" s="13">
        <v>15581</v>
      </c>
      <c r="GN32" s="13" t="s">
        <v>2980</v>
      </c>
      <c r="GO32" s="19"/>
      <c r="GR32" s="19"/>
      <c r="GU32" s="19"/>
      <c r="GX32" s="19"/>
      <c r="HA32" s="19"/>
      <c r="HB32" s="13">
        <v>20324</v>
      </c>
      <c r="HC32" s="13" t="s">
        <v>3478</v>
      </c>
      <c r="HD32" s="19"/>
      <c r="HE32" s="13">
        <v>21382</v>
      </c>
      <c r="HF32" s="13" t="s">
        <v>3738</v>
      </c>
      <c r="HG32" s="19"/>
      <c r="HH32" s="13">
        <v>22341</v>
      </c>
      <c r="HI32" s="13" t="s">
        <v>3991</v>
      </c>
      <c r="HJ32" s="19"/>
      <c r="HK32" s="13">
        <v>23229</v>
      </c>
      <c r="HL32" s="13" t="s">
        <v>4157</v>
      </c>
      <c r="HM32" s="19"/>
      <c r="HN32" s="13">
        <v>24561</v>
      </c>
      <c r="HO32" s="13" t="s">
        <v>4437</v>
      </c>
      <c r="HP32" s="19"/>
      <c r="HS32" s="19"/>
      <c r="HV32" s="19"/>
      <c r="HW32" s="13">
        <v>27229</v>
      </c>
      <c r="HX32" s="13" t="s">
        <v>4799</v>
      </c>
      <c r="HY32" s="19"/>
      <c r="HZ32" s="13">
        <v>28229</v>
      </c>
      <c r="IA32" s="13" t="s">
        <v>4903</v>
      </c>
      <c r="IB32" s="19"/>
      <c r="IC32" s="13">
        <v>29427</v>
      </c>
      <c r="ID32" s="13" t="s">
        <v>5123</v>
      </c>
      <c r="IE32" s="19"/>
      <c r="IF32" s="13">
        <v>30424</v>
      </c>
      <c r="IG32" s="13" t="s">
        <v>5255</v>
      </c>
      <c r="IH32" s="19"/>
      <c r="IK32" s="19"/>
      <c r="IN32" s="19"/>
      <c r="IQ32" s="19"/>
      <c r="IT32" s="19"/>
      <c r="IW32" s="19"/>
      <c r="IZ32" s="19"/>
      <c r="JC32" s="19"/>
      <c r="JF32" s="19"/>
      <c r="JG32" s="13">
        <v>39405</v>
      </c>
      <c r="JH32" s="13" t="s">
        <v>6439</v>
      </c>
      <c r="JI32" s="19"/>
      <c r="JJ32" s="13">
        <v>40341</v>
      </c>
      <c r="JK32" s="13" t="s">
        <v>8711</v>
      </c>
      <c r="JL32" s="19"/>
      <c r="JO32" s="19"/>
      <c r="JR32" s="19"/>
      <c r="JS32" s="13">
        <v>43442</v>
      </c>
      <c r="JT32" s="13" t="s">
        <v>7133</v>
      </c>
      <c r="JU32" s="19"/>
      <c r="JX32" s="19"/>
      <c r="KA32" s="19"/>
      <c r="KB32" s="13">
        <v>46491</v>
      </c>
      <c r="KC32" s="13" t="s">
        <v>7619</v>
      </c>
      <c r="KE32" s="13">
        <v>47350</v>
      </c>
      <c r="KF32" s="13" t="s">
        <v>7737</v>
      </c>
    </row>
    <row r="33" spans="2:292">
      <c r="B33" s="17" t="s">
        <v>220</v>
      </c>
      <c r="C33" s="17" t="s">
        <v>267</v>
      </c>
      <c r="E33" s="35" t="s">
        <v>344</v>
      </c>
      <c r="F33" s="13" t="s">
        <v>345</v>
      </c>
      <c r="G33" s="19"/>
      <c r="H33" s="35" t="s">
        <v>858</v>
      </c>
      <c r="I33" s="13" t="s">
        <v>8694</v>
      </c>
      <c r="J33" s="19"/>
      <c r="K33" s="35" t="s">
        <v>1006</v>
      </c>
      <c r="L33" s="13" t="s">
        <v>1007</v>
      </c>
      <c r="M33" s="19"/>
      <c r="N33" s="35" t="s">
        <v>1084</v>
      </c>
      <c r="O33" s="13" t="s">
        <v>8697</v>
      </c>
      <c r="P33" s="19"/>
      <c r="S33" s="19"/>
      <c r="T33" s="35" t="s">
        <v>1404</v>
      </c>
      <c r="U33" s="13" t="s">
        <v>1405</v>
      </c>
      <c r="V33" s="19"/>
      <c r="W33" s="35" t="s">
        <v>1539</v>
      </c>
      <c r="X33" s="13" t="s">
        <v>1540</v>
      </c>
      <c r="Y33" s="19"/>
      <c r="Z33" s="35" t="s">
        <v>1695</v>
      </c>
      <c r="AA33" s="13" t="s">
        <v>1696</v>
      </c>
      <c r="AB33" s="19"/>
      <c r="AE33" s="19"/>
      <c r="AF33" s="13">
        <v>10449</v>
      </c>
      <c r="AG33" s="13" t="s">
        <v>2066</v>
      </c>
      <c r="AH33" s="19"/>
      <c r="AI33" s="13">
        <v>11223</v>
      </c>
      <c r="AJ33" s="13" t="s">
        <v>2160</v>
      </c>
      <c r="AK33" s="19"/>
      <c r="AL33" s="13">
        <v>12226</v>
      </c>
      <c r="AM33" s="13" t="s">
        <v>2370</v>
      </c>
      <c r="AN33" s="19"/>
      <c r="AO33" s="13">
        <v>13206</v>
      </c>
      <c r="AP33" s="13" t="s">
        <v>2556</v>
      </c>
      <c r="AQ33" s="19"/>
      <c r="AR33" s="13">
        <v>14201</v>
      </c>
      <c r="AS33" s="13" t="s">
        <v>2688</v>
      </c>
      <c r="AT33" s="19"/>
      <c r="AU33" s="13">
        <v>15342</v>
      </c>
      <c r="AV33" s="13" t="s">
        <v>2854</v>
      </c>
      <c r="AW33" s="19"/>
      <c r="AZ33" s="19"/>
      <c r="BC33" s="19"/>
      <c r="BF33" s="19"/>
      <c r="BI33" s="19"/>
      <c r="BJ33" s="13">
        <v>20349</v>
      </c>
      <c r="BK33" s="13" t="s">
        <v>3496</v>
      </c>
      <c r="BL33" s="19"/>
      <c r="BM33" s="13">
        <v>21383</v>
      </c>
      <c r="BN33" s="13" t="s">
        <v>3740</v>
      </c>
      <c r="BO33" s="19"/>
      <c r="BP33" s="13">
        <v>22302</v>
      </c>
      <c r="BQ33" s="13" t="s">
        <v>3963</v>
      </c>
      <c r="BR33" s="19"/>
      <c r="BS33" s="13">
        <v>23213</v>
      </c>
      <c r="BT33" s="13" t="s">
        <v>4125</v>
      </c>
      <c r="BU33" s="19"/>
      <c r="BV33" s="13">
        <v>24562</v>
      </c>
      <c r="BW33" s="13" t="s">
        <v>4439</v>
      </c>
      <c r="BX33" s="19"/>
      <c r="CA33" s="19"/>
      <c r="CB33" s="13">
        <v>26344</v>
      </c>
      <c r="CC33" s="13" t="s">
        <v>4619</v>
      </c>
      <c r="CD33" s="19"/>
      <c r="CE33" s="13">
        <v>27145</v>
      </c>
      <c r="CF33" s="13" t="s">
        <v>4737</v>
      </c>
      <c r="CG33" s="19"/>
      <c r="CH33" s="13">
        <v>28221</v>
      </c>
      <c r="CI33" s="13" t="s">
        <v>4887</v>
      </c>
      <c r="CJ33" s="19"/>
      <c r="CK33" s="13">
        <v>29441</v>
      </c>
      <c r="CL33" s="13" t="s">
        <v>5125</v>
      </c>
      <c r="CM33" s="19"/>
      <c r="CN33" s="13">
        <v>30427</v>
      </c>
      <c r="CO33" s="13" t="s">
        <v>5261</v>
      </c>
      <c r="CP33" s="19"/>
      <c r="CS33" s="19"/>
      <c r="CV33" s="19"/>
      <c r="CW33" s="13">
        <v>33666</v>
      </c>
      <c r="CX33" s="13" t="s">
        <v>5661</v>
      </c>
      <c r="CY33" s="19"/>
      <c r="CZ33" s="13">
        <v>34462</v>
      </c>
      <c r="DA33" s="13" t="s">
        <v>5812</v>
      </c>
      <c r="DB33" s="19"/>
      <c r="DE33" s="19"/>
      <c r="DH33" s="19"/>
      <c r="DK33" s="19"/>
      <c r="DN33" s="19"/>
      <c r="DO33" s="13">
        <v>39410</v>
      </c>
      <c r="DP33" s="13" t="s">
        <v>6449</v>
      </c>
      <c r="DQ33" s="19"/>
      <c r="DR33" s="13">
        <v>40218</v>
      </c>
      <c r="DS33" s="13" t="s">
        <v>6531</v>
      </c>
      <c r="DT33" s="19"/>
      <c r="DW33" s="19"/>
      <c r="DZ33" s="19"/>
      <c r="EA33" s="13">
        <v>43428</v>
      </c>
      <c r="EB33" s="13" t="s">
        <v>7119</v>
      </c>
      <c r="EC33" s="19"/>
      <c r="EF33" s="19"/>
      <c r="EI33" s="19"/>
      <c r="EJ33" s="13">
        <v>46492</v>
      </c>
      <c r="EK33" s="13" t="s">
        <v>7621</v>
      </c>
      <c r="EM33" s="13">
        <v>47353</v>
      </c>
      <c r="EN33" s="13" t="s">
        <v>7743</v>
      </c>
      <c r="EP33" s="5">
        <v>876</v>
      </c>
      <c r="EQ33" s="13" t="s">
        <v>8150</v>
      </c>
      <c r="ES33" s="17" t="s">
        <v>220</v>
      </c>
      <c r="ET33" s="17" t="s">
        <v>8855</v>
      </c>
      <c r="EU33" s="17" t="s">
        <v>267</v>
      </c>
      <c r="EW33" s="35" t="s">
        <v>364</v>
      </c>
      <c r="EX33" s="13" t="s">
        <v>365</v>
      </c>
      <c r="EY33" s="19"/>
      <c r="EZ33" s="35" t="s">
        <v>858</v>
      </c>
      <c r="FA33" s="13" t="s">
        <v>8694</v>
      </c>
      <c r="FB33" s="19"/>
      <c r="FC33" s="35" t="s">
        <v>1006</v>
      </c>
      <c r="FD33" s="13" t="s">
        <v>1007</v>
      </c>
      <c r="FE33" s="19"/>
      <c r="FF33" s="35" t="s">
        <v>1102</v>
      </c>
      <c r="FG33" s="13" t="s">
        <v>1103</v>
      </c>
      <c r="FH33" s="19"/>
      <c r="FK33" s="19"/>
      <c r="FL33" s="35" t="s">
        <v>1404</v>
      </c>
      <c r="FM33" s="13" t="s">
        <v>1405</v>
      </c>
      <c r="FN33" s="19"/>
      <c r="FO33" s="35" t="s">
        <v>1539</v>
      </c>
      <c r="FP33" s="13" t="s">
        <v>1540</v>
      </c>
      <c r="FQ33" s="19"/>
      <c r="FR33" s="35" t="s">
        <v>1695</v>
      </c>
      <c r="FS33" s="13" t="s">
        <v>1696</v>
      </c>
      <c r="FT33" s="19"/>
      <c r="FW33" s="19"/>
      <c r="FX33" s="13">
        <v>10449</v>
      </c>
      <c r="FY33" s="13" t="s">
        <v>2066</v>
      </c>
      <c r="FZ33" s="19"/>
      <c r="GA33" s="13">
        <v>11234</v>
      </c>
      <c r="GB33" s="13" t="s">
        <v>2182</v>
      </c>
      <c r="GC33" s="19"/>
      <c r="GD33" s="13">
        <v>12232</v>
      </c>
      <c r="GE33" s="13" t="s">
        <v>2382</v>
      </c>
      <c r="GF33" s="19"/>
      <c r="GG33" s="13">
        <v>13206</v>
      </c>
      <c r="GH33" s="13" t="s">
        <v>2556</v>
      </c>
      <c r="GI33" s="19"/>
      <c r="GJ33" s="13">
        <v>14401</v>
      </c>
      <c r="GK33" s="13" t="s">
        <v>2746</v>
      </c>
      <c r="GL33" s="19"/>
      <c r="GM33" s="13">
        <v>15586</v>
      </c>
      <c r="GN33" s="13" t="s">
        <v>2990</v>
      </c>
      <c r="GO33" s="19"/>
      <c r="GR33" s="19"/>
      <c r="GU33" s="19"/>
      <c r="GX33" s="19"/>
      <c r="HA33" s="19"/>
      <c r="HB33" s="13">
        <v>20349</v>
      </c>
      <c r="HC33" s="13" t="s">
        <v>3496</v>
      </c>
      <c r="HD33" s="19"/>
      <c r="HE33" s="13">
        <v>21383</v>
      </c>
      <c r="HF33" s="13" t="s">
        <v>3740</v>
      </c>
      <c r="HG33" s="19"/>
      <c r="HH33" s="13">
        <v>22342</v>
      </c>
      <c r="HI33" s="13" t="s">
        <v>3993</v>
      </c>
      <c r="HJ33" s="19"/>
      <c r="HK33" s="13">
        <v>23230</v>
      </c>
      <c r="HL33" s="13" t="s">
        <v>4159</v>
      </c>
      <c r="HM33" s="19"/>
      <c r="HN33" s="13">
        <v>24562</v>
      </c>
      <c r="HO33" s="13" t="s">
        <v>4439</v>
      </c>
      <c r="HP33" s="19"/>
      <c r="HS33" s="19"/>
      <c r="HV33" s="19"/>
      <c r="HW33" s="13">
        <v>27230</v>
      </c>
      <c r="HX33" s="13" t="s">
        <v>4801</v>
      </c>
      <c r="HY33" s="19"/>
      <c r="HZ33" s="13">
        <v>28301</v>
      </c>
      <c r="IA33" s="13" t="s">
        <v>4905</v>
      </c>
      <c r="IB33" s="19"/>
      <c r="IC33" s="13">
        <v>29441</v>
      </c>
      <c r="ID33" s="13" t="s">
        <v>5125</v>
      </c>
      <c r="IE33" s="19"/>
      <c r="IF33" s="13">
        <v>30427</v>
      </c>
      <c r="IG33" s="13" t="s">
        <v>5261</v>
      </c>
      <c r="IH33" s="19"/>
      <c r="IK33" s="19"/>
      <c r="IN33" s="19"/>
      <c r="IQ33" s="19"/>
      <c r="IT33" s="19"/>
      <c r="IW33" s="19"/>
      <c r="IZ33" s="19"/>
      <c r="JC33" s="19"/>
      <c r="JF33" s="19"/>
      <c r="JG33" s="13">
        <v>39410</v>
      </c>
      <c r="JH33" s="13" t="s">
        <v>6449</v>
      </c>
      <c r="JI33" s="19"/>
      <c r="JJ33" s="13">
        <v>40342</v>
      </c>
      <c r="JK33" s="13" t="s">
        <v>8712</v>
      </c>
      <c r="JL33" s="19"/>
      <c r="JO33" s="19"/>
      <c r="JR33" s="19"/>
      <c r="JS33" s="13">
        <v>43443</v>
      </c>
      <c r="JT33" s="13" t="s">
        <v>7135</v>
      </c>
      <c r="JU33" s="19"/>
      <c r="JX33" s="19"/>
      <c r="KA33" s="19"/>
      <c r="KB33" s="13">
        <v>46492</v>
      </c>
      <c r="KC33" s="13" t="s">
        <v>7621</v>
      </c>
      <c r="KE33" s="13">
        <v>47353</v>
      </c>
      <c r="KF33" s="13" t="s">
        <v>7743</v>
      </c>
    </row>
    <row r="34" spans="2:292">
      <c r="B34" s="17" t="s">
        <v>221</v>
      </c>
      <c r="C34" s="17" t="s">
        <v>268</v>
      </c>
      <c r="E34" s="35" t="s">
        <v>346</v>
      </c>
      <c r="F34" s="13" t="s">
        <v>347</v>
      </c>
      <c r="G34" s="19"/>
      <c r="H34" s="35" t="s">
        <v>860</v>
      </c>
      <c r="I34" s="13" t="s">
        <v>861</v>
      </c>
      <c r="J34" s="19"/>
      <c r="K34" s="35" t="s">
        <v>1010</v>
      </c>
      <c r="L34" s="13" t="s">
        <v>1011</v>
      </c>
      <c r="M34" s="19"/>
      <c r="N34" s="35" t="s">
        <v>1086</v>
      </c>
      <c r="O34" s="13" t="s">
        <v>1087</v>
      </c>
      <c r="P34" s="19"/>
      <c r="S34" s="19"/>
      <c r="T34" s="35" t="s">
        <v>1406</v>
      </c>
      <c r="U34" s="13" t="s">
        <v>1407</v>
      </c>
      <c r="V34" s="19"/>
      <c r="W34" s="35" t="s">
        <v>1541</v>
      </c>
      <c r="X34" s="13" t="s">
        <v>1542</v>
      </c>
      <c r="Y34" s="19"/>
      <c r="Z34" s="35" t="s">
        <v>1697</v>
      </c>
      <c r="AA34" s="13" t="s">
        <v>1698</v>
      </c>
      <c r="AB34" s="19"/>
      <c r="AE34" s="19"/>
      <c r="AF34" s="13">
        <v>10464</v>
      </c>
      <c r="AG34" s="13" t="s">
        <v>2074</v>
      </c>
      <c r="AH34" s="19"/>
      <c r="AI34" s="13">
        <v>11224</v>
      </c>
      <c r="AJ34" s="13" t="s">
        <v>2162</v>
      </c>
      <c r="AK34" s="19"/>
      <c r="AL34" s="13">
        <v>12227</v>
      </c>
      <c r="AM34" s="13" t="s">
        <v>2372</v>
      </c>
      <c r="AN34" s="19"/>
      <c r="AO34" s="13">
        <v>13207</v>
      </c>
      <c r="AP34" s="13" t="s">
        <v>2558</v>
      </c>
      <c r="AQ34" s="19"/>
      <c r="AR34" s="13">
        <v>14203</v>
      </c>
      <c r="AS34" s="13" t="s">
        <v>2690</v>
      </c>
      <c r="AT34" s="19"/>
      <c r="AU34" s="13">
        <v>15361</v>
      </c>
      <c r="AV34" s="13" t="s">
        <v>2874</v>
      </c>
      <c r="AW34" s="19"/>
      <c r="AZ34" s="19"/>
      <c r="BC34" s="19"/>
      <c r="BF34" s="19"/>
      <c r="BI34" s="19"/>
      <c r="BJ34" s="13">
        <v>20350</v>
      </c>
      <c r="BK34" s="13" t="s">
        <v>3498</v>
      </c>
      <c r="BL34" s="19"/>
      <c r="BM34" s="13">
        <v>21401</v>
      </c>
      <c r="BN34" s="13" t="s">
        <v>3744</v>
      </c>
      <c r="BO34" s="19"/>
      <c r="BP34" s="13">
        <v>22304</v>
      </c>
      <c r="BQ34" s="13" t="s">
        <v>3965</v>
      </c>
      <c r="BR34" s="19"/>
      <c r="BS34" s="13">
        <v>23214</v>
      </c>
      <c r="BT34" s="13" t="s">
        <v>4127</v>
      </c>
      <c r="BU34" s="19"/>
      <c r="BX34" s="19"/>
      <c r="CA34" s="19"/>
      <c r="CB34" s="13">
        <v>26364</v>
      </c>
      <c r="CC34" s="13" t="s">
        <v>4627</v>
      </c>
      <c r="CD34" s="19"/>
      <c r="CE34" s="13">
        <v>27146</v>
      </c>
      <c r="CF34" s="13" t="s">
        <v>4739</v>
      </c>
      <c r="CG34" s="19"/>
      <c r="CH34" s="13">
        <v>28222</v>
      </c>
      <c r="CI34" s="13" t="s">
        <v>4889</v>
      </c>
      <c r="CJ34" s="19"/>
      <c r="CK34" s="13">
        <v>29442</v>
      </c>
      <c r="CL34" s="13" t="s">
        <v>5127</v>
      </c>
      <c r="CM34" s="19"/>
      <c r="CN34" s="13">
        <v>30428</v>
      </c>
      <c r="CO34" s="13" t="s">
        <v>5263</v>
      </c>
      <c r="CP34" s="19"/>
      <c r="CS34" s="19"/>
      <c r="CV34" s="19"/>
      <c r="CW34" s="13">
        <v>33681</v>
      </c>
      <c r="CX34" s="13" t="s">
        <v>5663</v>
      </c>
      <c r="CY34" s="19"/>
      <c r="CZ34" s="13">
        <v>34545</v>
      </c>
      <c r="DA34" s="13" t="s">
        <v>5832</v>
      </c>
      <c r="DB34" s="19"/>
      <c r="DE34" s="19"/>
      <c r="DH34" s="19"/>
      <c r="DK34" s="19"/>
      <c r="DN34" s="19"/>
      <c r="DO34" s="13">
        <v>39411</v>
      </c>
      <c r="DP34" s="13" t="s">
        <v>6451</v>
      </c>
      <c r="DQ34" s="19"/>
      <c r="DR34" s="13">
        <v>40219</v>
      </c>
      <c r="DS34" s="13" t="s">
        <v>6533</v>
      </c>
      <c r="DT34" s="19"/>
      <c r="DW34" s="19"/>
      <c r="DZ34" s="19"/>
      <c r="EA34" s="13">
        <v>43432</v>
      </c>
      <c r="EB34" s="13" t="s">
        <v>7127</v>
      </c>
      <c r="EC34" s="19"/>
      <c r="EF34" s="19"/>
      <c r="EI34" s="19"/>
      <c r="EJ34" s="13">
        <v>46501</v>
      </c>
      <c r="EK34" s="13" t="s">
        <v>7623</v>
      </c>
      <c r="EM34" s="13">
        <v>47354</v>
      </c>
      <c r="EN34" s="13" t="s">
        <v>7745</v>
      </c>
      <c r="EP34" s="5">
        <v>800</v>
      </c>
      <c r="EQ34" s="13" t="s">
        <v>8151</v>
      </c>
      <c r="ES34" s="17" t="s">
        <v>221</v>
      </c>
      <c r="ET34" s="17" t="s">
        <v>8856</v>
      </c>
      <c r="EU34" s="17" t="s">
        <v>268</v>
      </c>
      <c r="EW34" s="35" t="s">
        <v>366</v>
      </c>
      <c r="EX34" s="13" t="s">
        <v>367</v>
      </c>
      <c r="EY34" s="19"/>
      <c r="EZ34" s="35" t="s">
        <v>860</v>
      </c>
      <c r="FA34" s="13" t="s">
        <v>861</v>
      </c>
      <c r="FB34" s="19"/>
      <c r="FC34" s="35" t="s">
        <v>1010</v>
      </c>
      <c r="FD34" s="13" t="s">
        <v>1011</v>
      </c>
      <c r="FE34" s="19"/>
      <c r="FF34" s="35" t="s">
        <v>1104</v>
      </c>
      <c r="FG34" s="13" t="s">
        <v>1105</v>
      </c>
      <c r="FH34" s="19"/>
      <c r="FK34" s="19"/>
      <c r="FL34" s="35" t="s">
        <v>1406</v>
      </c>
      <c r="FM34" s="13" t="s">
        <v>1407</v>
      </c>
      <c r="FN34" s="19"/>
      <c r="FO34" s="35" t="s">
        <v>1541</v>
      </c>
      <c r="FP34" s="13" t="s">
        <v>1542</v>
      </c>
      <c r="FQ34" s="19"/>
      <c r="FR34" s="35" t="s">
        <v>1697</v>
      </c>
      <c r="FS34" s="13" t="s">
        <v>1698</v>
      </c>
      <c r="FT34" s="19"/>
      <c r="FW34" s="19"/>
      <c r="FX34" s="13">
        <v>10464</v>
      </c>
      <c r="FY34" s="13" t="s">
        <v>2074</v>
      </c>
      <c r="FZ34" s="19"/>
      <c r="GA34" s="13">
        <v>11235</v>
      </c>
      <c r="GB34" s="13" t="s">
        <v>2184</v>
      </c>
      <c r="GC34" s="19"/>
      <c r="GD34" s="13">
        <v>12233</v>
      </c>
      <c r="GE34" s="13" t="s">
        <v>2384</v>
      </c>
      <c r="GF34" s="19"/>
      <c r="GG34" s="13">
        <v>13207</v>
      </c>
      <c r="GH34" s="13" t="s">
        <v>2558</v>
      </c>
      <c r="GI34" s="19"/>
      <c r="GJ34" s="13">
        <v>14402</v>
      </c>
      <c r="GK34" s="13" t="s">
        <v>2748</v>
      </c>
      <c r="GL34" s="19"/>
      <c r="GO34" s="19"/>
      <c r="GR34" s="19"/>
      <c r="GU34" s="19"/>
      <c r="GX34" s="19"/>
      <c r="HA34" s="19"/>
      <c r="HB34" s="13">
        <v>20350</v>
      </c>
      <c r="HC34" s="13" t="s">
        <v>3498</v>
      </c>
      <c r="HD34" s="19"/>
      <c r="HE34" s="13">
        <v>21401</v>
      </c>
      <c r="HF34" s="13" t="s">
        <v>3744</v>
      </c>
      <c r="HG34" s="19"/>
      <c r="HH34" s="13">
        <v>22344</v>
      </c>
      <c r="HI34" s="13" t="s">
        <v>3995</v>
      </c>
      <c r="HJ34" s="19"/>
      <c r="HK34" s="13">
        <v>23231</v>
      </c>
      <c r="HL34" s="13" t="s">
        <v>4161</v>
      </c>
      <c r="HM34" s="19"/>
      <c r="HP34" s="19"/>
      <c r="HS34" s="19"/>
      <c r="HV34" s="19"/>
      <c r="HW34" s="13">
        <v>27231</v>
      </c>
      <c r="HX34" s="13" t="s">
        <v>4803</v>
      </c>
      <c r="HY34" s="19"/>
      <c r="HZ34" s="13">
        <v>28365</v>
      </c>
      <c r="IA34" s="13" t="s">
        <v>4923</v>
      </c>
      <c r="IB34" s="19"/>
      <c r="IC34" s="13">
        <v>29442</v>
      </c>
      <c r="ID34" s="13" t="s">
        <v>5127</v>
      </c>
      <c r="IE34" s="19"/>
      <c r="IF34" s="13">
        <v>30428</v>
      </c>
      <c r="IG34" s="13" t="s">
        <v>5263</v>
      </c>
      <c r="IH34" s="19"/>
      <c r="IK34" s="19"/>
      <c r="IN34" s="19"/>
      <c r="IQ34" s="19"/>
      <c r="IT34" s="19"/>
      <c r="IW34" s="19"/>
      <c r="IZ34" s="19"/>
      <c r="JC34" s="19"/>
      <c r="JF34" s="19"/>
      <c r="JG34" s="13">
        <v>39411</v>
      </c>
      <c r="JH34" s="13" t="s">
        <v>6451</v>
      </c>
      <c r="JI34" s="19"/>
      <c r="JJ34" s="13">
        <v>40343</v>
      </c>
      <c r="JK34" s="13" t="s">
        <v>8713</v>
      </c>
      <c r="JL34" s="19"/>
      <c r="JO34" s="19"/>
      <c r="JR34" s="19"/>
      <c r="JS34" s="13">
        <v>43444</v>
      </c>
      <c r="JT34" s="13" t="s">
        <v>7137</v>
      </c>
      <c r="JU34" s="19"/>
      <c r="JX34" s="19"/>
      <c r="KA34" s="19"/>
      <c r="KB34" s="13">
        <v>46501</v>
      </c>
      <c r="KC34" s="13" t="s">
        <v>7623</v>
      </c>
      <c r="KE34" s="13">
        <v>47354</v>
      </c>
      <c r="KF34" s="13" t="s">
        <v>7745</v>
      </c>
    </row>
    <row r="35" spans="2:292">
      <c r="B35" s="17" t="s">
        <v>222</v>
      </c>
      <c r="C35" s="17" t="s">
        <v>269</v>
      </c>
      <c r="E35" s="35" t="s">
        <v>348</v>
      </c>
      <c r="F35" s="13" t="s">
        <v>349</v>
      </c>
      <c r="G35" s="19"/>
      <c r="H35" s="35" t="s">
        <v>866</v>
      </c>
      <c r="I35" s="13" t="s">
        <v>867</v>
      </c>
      <c r="J35" s="19"/>
      <c r="K35" s="35" t="s">
        <v>1016</v>
      </c>
      <c r="L35" s="13" t="s">
        <v>1017</v>
      </c>
      <c r="M35" s="19"/>
      <c r="N35" s="35" t="s">
        <v>1088</v>
      </c>
      <c r="O35" s="13" t="s">
        <v>1089</v>
      </c>
      <c r="P35" s="19"/>
      <c r="S35" s="19"/>
      <c r="T35" s="35" t="s">
        <v>1408</v>
      </c>
      <c r="U35" s="13" t="s">
        <v>1409</v>
      </c>
      <c r="V35" s="19"/>
      <c r="W35" s="35" t="s">
        <v>1551</v>
      </c>
      <c r="X35" s="13" t="s">
        <v>1552</v>
      </c>
      <c r="Y35" s="19"/>
      <c r="Z35" s="35" t="s">
        <v>1699</v>
      </c>
      <c r="AA35" s="13" t="s">
        <v>1700</v>
      </c>
      <c r="AB35" s="19"/>
      <c r="AE35" s="19"/>
      <c r="AF35" s="13">
        <v>10521</v>
      </c>
      <c r="AG35" s="13" t="s">
        <v>2086</v>
      </c>
      <c r="AH35" s="19"/>
      <c r="AI35" s="13">
        <v>11225</v>
      </c>
      <c r="AJ35" s="13" t="s">
        <v>2164</v>
      </c>
      <c r="AK35" s="19"/>
      <c r="AL35" s="13">
        <v>12228</v>
      </c>
      <c r="AM35" s="13" t="s">
        <v>2374</v>
      </c>
      <c r="AN35" s="19"/>
      <c r="AO35" s="13">
        <v>13208</v>
      </c>
      <c r="AP35" s="13" t="s">
        <v>2560</v>
      </c>
      <c r="AQ35" s="19"/>
      <c r="AR35" s="13">
        <v>14204</v>
      </c>
      <c r="AS35" s="13" t="s">
        <v>2692</v>
      </c>
      <c r="AT35" s="19"/>
      <c r="AU35" s="13">
        <v>15385</v>
      </c>
      <c r="AV35" s="13" t="s">
        <v>2890</v>
      </c>
      <c r="AW35" s="19"/>
      <c r="AZ35" s="19"/>
      <c r="BC35" s="19"/>
      <c r="BF35" s="19"/>
      <c r="BI35" s="19"/>
      <c r="BJ35" s="13">
        <v>20361</v>
      </c>
      <c r="BK35" s="13" t="s">
        <v>3500</v>
      </c>
      <c r="BL35" s="19"/>
      <c r="BM35" s="13">
        <v>21403</v>
      </c>
      <c r="BN35" s="13" t="s">
        <v>3748</v>
      </c>
      <c r="BO35" s="19"/>
      <c r="BP35" s="13">
        <v>22305</v>
      </c>
      <c r="BQ35" s="13" t="s">
        <v>3967</v>
      </c>
      <c r="BR35" s="19"/>
      <c r="BS35" s="13">
        <v>23215</v>
      </c>
      <c r="BT35" s="13" t="s">
        <v>4129</v>
      </c>
      <c r="BU35" s="19"/>
      <c r="BX35" s="19"/>
      <c r="CA35" s="19"/>
      <c r="CB35" s="13">
        <v>26365</v>
      </c>
      <c r="CC35" s="13" t="s">
        <v>4629</v>
      </c>
      <c r="CD35" s="19"/>
      <c r="CE35" s="13">
        <v>27147</v>
      </c>
      <c r="CF35" s="13" t="s">
        <v>4741</v>
      </c>
      <c r="CG35" s="19"/>
      <c r="CH35" s="13">
        <v>28223</v>
      </c>
      <c r="CI35" s="13" t="s">
        <v>4891</v>
      </c>
      <c r="CJ35" s="19"/>
      <c r="CK35" s="13">
        <v>29443</v>
      </c>
      <c r="CL35" s="13" t="s">
        <v>5129</v>
      </c>
      <c r="CM35" s="19"/>
      <c r="CP35" s="19"/>
      <c r="CS35" s="19"/>
      <c r="CV35" s="19"/>
      <c r="CY35" s="19"/>
      <c r="DB35" s="19"/>
      <c r="DE35" s="19"/>
      <c r="DH35" s="19"/>
      <c r="DK35" s="19"/>
      <c r="DN35" s="19"/>
      <c r="DO35" s="13">
        <v>39412</v>
      </c>
      <c r="DP35" s="13" t="s">
        <v>6453</v>
      </c>
      <c r="DQ35" s="19"/>
      <c r="DR35" s="13">
        <v>40220</v>
      </c>
      <c r="DS35" s="13" t="s">
        <v>6535</v>
      </c>
      <c r="DT35" s="19"/>
      <c r="DW35" s="19"/>
      <c r="DZ35" s="19"/>
      <c r="EA35" s="13">
        <v>43433</v>
      </c>
      <c r="EB35" s="13" t="s">
        <v>7129</v>
      </c>
      <c r="EC35" s="19"/>
      <c r="EF35" s="19"/>
      <c r="EI35" s="19"/>
      <c r="EJ35" s="13">
        <v>46502</v>
      </c>
      <c r="EK35" s="13" t="s">
        <v>7625</v>
      </c>
      <c r="EM35" s="13">
        <v>47355</v>
      </c>
      <c r="EN35" s="13" t="s">
        <v>7747</v>
      </c>
      <c r="EP35" s="5">
        <v>804</v>
      </c>
      <c r="EQ35" s="13" t="s">
        <v>8152</v>
      </c>
      <c r="ES35" s="17" t="s">
        <v>222</v>
      </c>
      <c r="ET35" s="17" t="s">
        <v>8857</v>
      </c>
      <c r="EU35" s="17" t="s">
        <v>269</v>
      </c>
      <c r="EW35" s="35" t="s">
        <v>368</v>
      </c>
      <c r="EX35" s="13" t="s">
        <v>369</v>
      </c>
      <c r="EY35" s="19"/>
      <c r="EZ35" s="35" t="s">
        <v>866</v>
      </c>
      <c r="FA35" s="13" t="s">
        <v>867</v>
      </c>
      <c r="FB35" s="19"/>
      <c r="FC35" s="35" t="s">
        <v>1016</v>
      </c>
      <c r="FD35" s="13" t="s">
        <v>1017</v>
      </c>
      <c r="FE35" s="19"/>
      <c r="FF35" s="35" t="s">
        <v>1116</v>
      </c>
      <c r="FG35" s="13" t="s">
        <v>1117</v>
      </c>
      <c r="FH35" s="19"/>
      <c r="FK35" s="19"/>
      <c r="FL35" s="35" t="s">
        <v>1408</v>
      </c>
      <c r="FM35" s="13" t="s">
        <v>1409</v>
      </c>
      <c r="FN35" s="19"/>
      <c r="FO35" s="35" t="s">
        <v>1551</v>
      </c>
      <c r="FP35" s="13" t="s">
        <v>1552</v>
      </c>
      <c r="FQ35" s="19"/>
      <c r="FR35" s="35" t="s">
        <v>1699</v>
      </c>
      <c r="FS35" s="13" t="s">
        <v>1700</v>
      </c>
      <c r="FT35" s="19"/>
      <c r="FW35" s="19"/>
      <c r="FX35" s="13">
        <v>10521</v>
      </c>
      <c r="FY35" s="13" t="s">
        <v>2086</v>
      </c>
      <c r="FZ35" s="19"/>
      <c r="GA35" s="13">
        <v>11237</v>
      </c>
      <c r="GB35" s="13" t="s">
        <v>2188</v>
      </c>
      <c r="GC35" s="19"/>
      <c r="GD35" s="13">
        <v>12234</v>
      </c>
      <c r="GE35" s="13" t="s">
        <v>2386</v>
      </c>
      <c r="GF35" s="19"/>
      <c r="GG35" s="13">
        <v>13208</v>
      </c>
      <c r="GH35" s="13" t="s">
        <v>2560</v>
      </c>
      <c r="GI35" s="19"/>
      <c r="GL35" s="19"/>
      <c r="GO35" s="19"/>
      <c r="GR35" s="19"/>
      <c r="GU35" s="19"/>
      <c r="GX35" s="19"/>
      <c r="HA35" s="19"/>
      <c r="HB35" s="13">
        <v>20361</v>
      </c>
      <c r="HC35" s="13" t="s">
        <v>3500</v>
      </c>
      <c r="HD35" s="19"/>
      <c r="HE35" s="13">
        <v>21403</v>
      </c>
      <c r="HF35" s="13" t="s">
        <v>3748</v>
      </c>
      <c r="HG35" s="19"/>
      <c r="HH35" s="13">
        <v>22424</v>
      </c>
      <c r="HI35" s="13" t="s">
        <v>4015</v>
      </c>
      <c r="HJ35" s="19"/>
      <c r="HK35" s="13">
        <v>23232</v>
      </c>
      <c r="HL35" s="13" t="s">
        <v>4163</v>
      </c>
      <c r="HM35" s="19"/>
      <c r="HP35" s="19"/>
      <c r="HS35" s="19"/>
      <c r="HV35" s="19"/>
      <c r="HW35" s="13">
        <v>27232</v>
      </c>
      <c r="HX35" s="13" t="s">
        <v>4805</v>
      </c>
      <c r="HY35" s="19"/>
      <c r="HZ35" s="13">
        <v>28381</v>
      </c>
      <c r="IA35" s="13" t="s">
        <v>4925</v>
      </c>
      <c r="IB35" s="19"/>
      <c r="IC35" s="13">
        <v>29443</v>
      </c>
      <c r="ID35" s="13" t="s">
        <v>5129</v>
      </c>
      <c r="IE35" s="19"/>
      <c r="IH35" s="19"/>
      <c r="IK35" s="19"/>
      <c r="IN35" s="19"/>
      <c r="IQ35" s="19"/>
      <c r="IT35" s="19"/>
      <c r="IW35" s="19"/>
      <c r="IZ35" s="19"/>
      <c r="JC35" s="19"/>
      <c r="JF35" s="19"/>
      <c r="JG35" s="13">
        <v>39412</v>
      </c>
      <c r="JH35" s="13" t="s">
        <v>6453</v>
      </c>
      <c r="JI35" s="19"/>
      <c r="JJ35" s="13">
        <v>40344</v>
      </c>
      <c r="JK35" s="13" t="s">
        <v>8714</v>
      </c>
      <c r="JL35" s="19"/>
      <c r="JO35" s="19"/>
      <c r="JR35" s="19"/>
      <c r="JS35" s="13">
        <v>43447</v>
      </c>
      <c r="JT35" s="13" t="s">
        <v>7143</v>
      </c>
      <c r="JU35" s="19"/>
      <c r="JX35" s="19"/>
      <c r="KA35" s="19"/>
      <c r="KB35" s="13">
        <v>46502</v>
      </c>
      <c r="KC35" s="13" t="s">
        <v>7625</v>
      </c>
      <c r="KE35" s="13">
        <v>47355</v>
      </c>
      <c r="KF35" s="13" t="s">
        <v>7747</v>
      </c>
    </row>
    <row r="36" spans="2:292">
      <c r="B36" s="17" t="s">
        <v>223</v>
      </c>
      <c r="C36" s="17" t="s">
        <v>270</v>
      </c>
      <c r="E36" s="35" t="s">
        <v>350</v>
      </c>
      <c r="F36" s="13" t="s">
        <v>351</v>
      </c>
      <c r="G36" s="19"/>
      <c r="H36" s="35" t="s">
        <v>868</v>
      </c>
      <c r="I36" s="13" t="s">
        <v>869</v>
      </c>
      <c r="J36" s="19"/>
      <c r="K36" s="35" t="s">
        <v>1018</v>
      </c>
      <c r="L36" s="13" t="s">
        <v>1019</v>
      </c>
      <c r="M36" s="19"/>
      <c r="N36" s="35" t="s">
        <v>1090</v>
      </c>
      <c r="O36" s="13" t="s">
        <v>1091</v>
      </c>
      <c r="P36" s="19"/>
      <c r="S36" s="19"/>
      <c r="T36" s="35" t="s">
        <v>1410</v>
      </c>
      <c r="U36" s="13" t="s">
        <v>1411</v>
      </c>
      <c r="V36" s="19"/>
      <c r="W36" s="35" t="s">
        <v>1553</v>
      </c>
      <c r="X36" s="13" t="s">
        <v>1554</v>
      </c>
      <c r="Y36" s="19"/>
      <c r="Z36" s="35" t="s">
        <v>1701</v>
      </c>
      <c r="AA36" s="13" t="s">
        <v>1702</v>
      </c>
      <c r="AB36" s="19"/>
      <c r="AE36" s="19"/>
      <c r="AF36" s="13">
        <v>10522</v>
      </c>
      <c r="AG36" s="13" t="s">
        <v>2088</v>
      </c>
      <c r="AH36" s="19"/>
      <c r="AI36" s="13">
        <v>11227</v>
      </c>
      <c r="AJ36" s="13" t="s">
        <v>2168</v>
      </c>
      <c r="AK36" s="19"/>
      <c r="AL36" s="13">
        <v>12229</v>
      </c>
      <c r="AM36" s="13" t="s">
        <v>2376</v>
      </c>
      <c r="AN36" s="19"/>
      <c r="AO36" s="13">
        <v>13209</v>
      </c>
      <c r="AP36" s="13" t="s">
        <v>2562</v>
      </c>
      <c r="AQ36" s="19"/>
      <c r="AR36" s="13">
        <v>14205</v>
      </c>
      <c r="AS36" s="13" t="s">
        <v>2694</v>
      </c>
      <c r="AT36" s="19"/>
      <c r="AU36" s="13">
        <v>15405</v>
      </c>
      <c r="AV36" s="13" t="s">
        <v>2900</v>
      </c>
      <c r="AW36" s="19"/>
      <c r="AZ36" s="19"/>
      <c r="BC36" s="19"/>
      <c r="BF36" s="19"/>
      <c r="BI36" s="19"/>
      <c r="BJ36" s="13">
        <v>20362</v>
      </c>
      <c r="BK36" s="13" t="s">
        <v>3502</v>
      </c>
      <c r="BL36" s="19"/>
      <c r="BM36" s="13">
        <v>21404</v>
      </c>
      <c r="BN36" s="13" t="s">
        <v>3750</v>
      </c>
      <c r="BO36" s="19"/>
      <c r="BP36" s="13">
        <v>22306</v>
      </c>
      <c r="BQ36" s="13" t="s">
        <v>3969</v>
      </c>
      <c r="BR36" s="19"/>
      <c r="BS36" s="13">
        <v>23216</v>
      </c>
      <c r="BT36" s="13" t="s">
        <v>4131</v>
      </c>
      <c r="BU36" s="19"/>
      <c r="BX36" s="19"/>
      <c r="CA36" s="19"/>
      <c r="CB36" s="13">
        <v>26366</v>
      </c>
      <c r="CC36" s="13" t="s">
        <v>4631</v>
      </c>
      <c r="CD36" s="19"/>
      <c r="CE36" s="13">
        <v>27202</v>
      </c>
      <c r="CF36" s="13" t="s">
        <v>4745</v>
      </c>
      <c r="CG36" s="19"/>
      <c r="CH36" s="13">
        <v>28224</v>
      </c>
      <c r="CI36" s="13" t="s">
        <v>4893</v>
      </c>
      <c r="CJ36" s="19"/>
      <c r="CK36" s="13">
        <v>29444</v>
      </c>
      <c r="CL36" s="13" t="s">
        <v>5131</v>
      </c>
      <c r="CM36" s="19"/>
      <c r="CP36" s="19"/>
      <c r="CS36" s="19"/>
      <c r="CV36" s="19"/>
      <c r="CY36" s="19"/>
      <c r="DB36" s="19"/>
      <c r="DE36" s="19"/>
      <c r="DH36" s="19"/>
      <c r="DK36" s="19"/>
      <c r="DN36" s="19"/>
      <c r="DO36" s="13">
        <v>39424</v>
      </c>
      <c r="DP36" s="13" t="s">
        <v>6461</v>
      </c>
      <c r="DQ36" s="19"/>
      <c r="DR36" s="13">
        <v>40221</v>
      </c>
      <c r="DS36" s="13" t="s">
        <v>6537</v>
      </c>
      <c r="DT36" s="19"/>
      <c r="DW36" s="19"/>
      <c r="DZ36" s="19"/>
      <c r="EA36" s="13">
        <v>43441</v>
      </c>
      <c r="EB36" s="13" t="s">
        <v>7131</v>
      </c>
      <c r="EC36" s="19"/>
      <c r="EF36" s="19"/>
      <c r="EI36" s="19"/>
      <c r="EJ36" s="13">
        <v>46505</v>
      </c>
      <c r="EK36" s="13" t="s">
        <v>7631</v>
      </c>
      <c r="EM36" s="13">
        <v>47356</v>
      </c>
      <c r="EN36" s="13" t="s">
        <v>7749</v>
      </c>
      <c r="EP36" s="5">
        <v>860</v>
      </c>
      <c r="EQ36" s="13" t="s">
        <v>8153</v>
      </c>
      <c r="ES36" s="17" t="s">
        <v>223</v>
      </c>
      <c r="ET36" s="17" t="s">
        <v>8858</v>
      </c>
      <c r="EU36" s="17" t="s">
        <v>270</v>
      </c>
      <c r="EW36" s="35" t="s">
        <v>370</v>
      </c>
      <c r="EX36" s="13" t="s">
        <v>371</v>
      </c>
      <c r="EY36" s="19"/>
      <c r="EZ36" s="35" t="s">
        <v>868</v>
      </c>
      <c r="FA36" s="13" t="s">
        <v>869</v>
      </c>
      <c r="FB36" s="19"/>
      <c r="FC36" s="35" t="s">
        <v>1018</v>
      </c>
      <c r="FD36" s="13" t="s">
        <v>1019</v>
      </c>
      <c r="FE36" s="19"/>
      <c r="FF36" s="35" t="s">
        <v>1124</v>
      </c>
      <c r="FG36" s="13" t="s">
        <v>1125</v>
      </c>
      <c r="FH36" s="19"/>
      <c r="FK36" s="19"/>
      <c r="FL36" s="35" t="s">
        <v>1410</v>
      </c>
      <c r="FM36" s="13" t="s">
        <v>1411</v>
      </c>
      <c r="FN36" s="19"/>
      <c r="FO36" s="35" t="s">
        <v>1553</v>
      </c>
      <c r="FP36" s="13" t="s">
        <v>1554</v>
      </c>
      <c r="FQ36" s="19"/>
      <c r="FR36" s="35" t="s">
        <v>1701</v>
      </c>
      <c r="FS36" s="13" t="s">
        <v>1702</v>
      </c>
      <c r="FT36" s="19"/>
      <c r="FW36" s="19"/>
      <c r="FX36" s="13">
        <v>10522</v>
      </c>
      <c r="FY36" s="13" t="s">
        <v>2088</v>
      </c>
      <c r="FZ36" s="19"/>
      <c r="GA36" s="13">
        <v>11238</v>
      </c>
      <c r="GB36" s="13" t="s">
        <v>2190</v>
      </c>
      <c r="GC36" s="19"/>
      <c r="GD36" s="13">
        <v>12235</v>
      </c>
      <c r="GE36" s="13" t="s">
        <v>2388</v>
      </c>
      <c r="GF36" s="19"/>
      <c r="GG36" s="13">
        <v>13209</v>
      </c>
      <c r="GH36" s="13" t="s">
        <v>2562</v>
      </c>
      <c r="GI36" s="19"/>
      <c r="GL36" s="19"/>
      <c r="GO36" s="19"/>
      <c r="GR36" s="19"/>
      <c r="GU36" s="19"/>
      <c r="GX36" s="19"/>
      <c r="HA36" s="19"/>
      <c r="HB36" s="13">
        <v>20362</v>
      </c>
      <c r="HC36" s="13" t="s">
        <v>3502</v>
      </c>
      <c r="HD36" s="19"/>
      <c r="HE36" s="13">
        <v>21404</v>
      </c>
      <c r="HF36" s="13" t="s">
        <v>3750</v>
      </c>
      <c r="HG36" s="19"/>
      <c r="HH36" s="13">
        <v>22429</v>
      </c>
      <c r="HI36" s="13" t="s">
        <v>4025</v>
      </c>
      <c r="HJ36" s="19"/>
      <c r="HK36" s="13">
        <v>23233</v>
      </c>
      <c r="HL36" s="13" t="s">
        <v>4165</v>
      </c>
      <c r="HM36" s="19"/>
      <c r="HP36" s="19"/>
      <c r="HS36" s="19"/>
      <c r="HV36" s="19"/>
      <c r="HW36" s="13">
        <v>27301</v>
      </c>
      <c r="HX36" s="13" t="s">
        <v>4807</v>
      </c>
      <c r="HY36" s="19"/>
      <c r="HZ36" s="13">
        <v>28382</v>
      </c>
      <c r="IA36" s="13" t="s">
        <v>4927</v>
      </c>
      <c r="IB36" s="19"/>
      <c r="IC36" s="13">
        <v>29444</v>
      </c>
      <c r="ID36" s="13" t="s">
        <v>5131</v>
      </c>
      <c r="IE36" s="19"/>
      <c r="IH36" s="19"/>
      <c r="IK36" s="19"/>
      <c r="IN36" s="19"/>
      <c r="IQ36" s="19"/>
      <c r="IT36" s="19"/>
      <c r="IW36" s="19"/>
      <c r="IZ36" s="19"/>
      <c r="JC36" s="19"/>
      <c r="JF36" s="19"/>
      <c r="JG36" s="13">
        <v>39424</v>
      </c>
      <c r="JH36" s="13" t="s">
        <v>6461</v>
      </c>
      <c r="JI36" s="19"/>
      <c r="JJ36" s="13">
        <v>40345</v>
      </c>
      <c r="JK36" s="13" t="s">
        <v>8715</v>
      </c>
      <c r="JL36" s="19"/>
      <c r="JO36" s="19"/>
      <c r="JR36" s="19"/>
      <c r="JS36" s="13">
        <v>43468</v>
      </c>
      <c r="JT36" s="13" t="s">
        <v>7159</v>
      </c>
      <c r="JU36" s="19"/>
      <c r="JX36" s="19"/>
      <c r="KA36" s="19"/>
      <c r="KB36" s="13">
        <v>46505</v>
      </c>
      <c r="KC36" s="13" t="s">
        <v>7631</v>
      </c>
      <c r="KE36" s="13">
        <v>47356</v>
      </c>
      <c r="KF36" s="13" t="s">
        <v>7749</v>
      </c>
    </row>
    <row r="37" spans="2:292">
      <c r="B37" s="17" t="s">
        <v>224</v>
      </c>
      <c r="C37" s="17" t="s">
        <v>271</v>
      </c>
      <c r="E37" s="35" t="s">
        <v>352</v>
      </c>
      <c r="F37" s="13" t="s">
        <v>353</v>
      </c>
      <c r="G37" s="19"/>
      <c r="H37" s="35" t="s">
        <v>870</v>
      </c>
      <c r="I37" s="13" t="s">
        <v>871</v>
      </c>
      <c r="J37" s="19"/>
      <c r="K37" s="35" t="s">
        <v>1024</v>
      </c>
      <c r="L37" s="13" t="s">
        <v>1025</v>
      </c>
      <c r="M37" s="19"/>
      <c r="N37" s="35" t="s">
        <v>1094</v>
      </c>
      <c r="O37" s="13" t="s">
        <v>1095</v>
      </c>
      <c r="P37" s="19"/>
      <c r="S37" s="19"/>
      <c r="T37" s="35" t="s">
        <v>1422</v>
      </c>
      <c r="U37" s="13" t="s">
        <v>1423</v>
      </c>
      <c r="V37" s="19"/>
      <c r="W37" s="35" t="s">
        <v>1555</v>
      </c>
      <c r="X37" s="13" t="s">
        <v>1556</v>
      </c>
      <c r="Y37" s="19"/>
      <c r="Z37" s="35" t="s">
        <v>1703</v>
      </c>
      <c r="AA37" s="13" t="s">
        <v>1704</v>
      </c>
      <c r="AB37" s="19"/>
      <c r="AE37" s="19"/>
      <c r="AF37" s="13">
        <v>10523</v>
      </c>
      <c r="AG37" s="13" t="s">
        <v>2090</v>
      </c>
      <c r="AH37" s="19"/>
      <c r="AI37" s="13">
        <v>11228</v>
      </c>
      <c r="AJ37" s="13" t="s">
        <v>2170</v>
      </c>
      <c r="AK37" s="19"/>
      <c r="AL37" s="13">
        <v>12230</v>
      </c>
      <c r="AM37" s="13" t="s">
        <v>2378</v>
      </c>
      <c r="AN37" s="19"/>
      <c r="AO37" s="13">
        <v>13210</v>
      </c>
      <c r="AP37" s="13" t="s">
        <v>2564</v>
      </c>
      <c r="AQ37" s="19"/>
      <c r="AR37" s="13">
        <v>14206</v>
      </c>
      <c r="AS37" s="13" t="s">
        <v>2696</v>
      </c>
      <c r="AT37" s="19"/>
      <c r="AU37" s="13">
        <v>15461</v>
      </c>
      <c r="AV37" s="13" t="s">
        <v>2920</v>
      </c>
      <c r="AW37" s="19"/>
      <c r="AZ37" s="19"/>
      <c r="BC37" s="19"/>
      <c r="BF37" s="19"/>
      <c r="BI37" s="19"/>
      <c r="BJ37" s="13">
        <v>20363</v>
      </c>
      <c r="BK37" s="13" t="s">
        <v>3504</v>
      </c>
      <c r="BL37" s="19"/>
      <c r="BM37" s="13">
        <v>21421</v>
      </c>
      <c r="BN37" s="13" t="s">
        <v>3760</v>
      </c>
      <c r="BO37" s="19"/>
      <c r="BP37" s="13">
        <v>22325</v>
      </c>
      <c r="BQ37" s="13" t="s">
        <v>3981</v>
      </c>
      <c r="BR37" s="19"/>
      <c r="BS37" s="13">
        <v>23217</v>
      </c>
      <c r="BT37" s="13" t="s">
        <v>4133</v>
      </c>
      <c r="BU37" s="19"/>
      <c r="BX37" s="19"/>
      <c r="CA37" s="19"/>
      <c r="CB37" s="13">
        <v>26367</v>
      </c>
      <c r="CC37" s="13" t="s">
        <v>4633</v>
      </c>
      <c r="CD37" s="19"/>
      <c r="CE37" s="13">
        <v>27203</v>
      </c>
      <c r="CF37" s="13" t="s">
        <v>4747</v>
      </c>
      <c r="CG37" s="19"/>
      <c r="CH37" s="13">
        <v>28225</v>
      </c>
      <c r="CI37" s="13" t="s">
        <v>4895</v>
      </c>
      <c r="CJ37" s="19"/>
      <c r="CK37" s="13">
        <v>29446</v>
      </c>
      <c r="CL37" s="13" t="s">
        <v>5135</v>
      </c>
      <c r="CM37" s="19"/>
      <c r="CP37" s="19"/>
      <c r="CS37" s="19"/>
      <c r="CV37" s="19"/>
      <c r="CY37" s="19"/>
      <c r="DB37" s="19"/>
      <c r="DE37" s="19"/>
      <c r="DH37" s="19"/>
      <c r="DK37" s="19"/>
      <c r="DN37" s="19"/>
      <c r="DO37" s="13">
        <v>39427</v>
      </c>
      <c r="DP37" s="13" t="s">
        <v>6467</v>
      </c>
      <c r="DQ37" s="19"/>
      <c r="DR37" s="13">
        <v>40223</v>
      </c>
      <c r="DS37" s="13" t="s">
        <v>6541</v>
      </c>
      <c r="DT37" s="19"/>
      <c r="DW37" s="19"/>
      <c r="DZ37" s="19"/>
      <c r="EA37" s="13">
        <v>43442</v>
      </c>
      <c r="EB37" s="13" t="s">
        <v>7133</v>
      </c>
      <c r="EC37" s="19"/>
      <c r="EF37" s="19"/>
      <c r="EI37" s="19"/>
      <c r="EJ37" s="13">
        <v>46523</v>
      </c>
      <c r="EK37" s="13" t="s">
        <v>7633</v>
      </c>
      <c r="EM37" s="13">
        <v>47357</v>
      </c>
      <c r="EN37" s="13" t="s">
        <v>7751</v>
      </c>
      <c r="EP37" s="5">
        <v>858</v>
      </c>
      <c r="EQ37" s="13" t="s">
        <v>8154</v>
      </c>
      <c r="ES37" s="17" t="s">
        <v>224</v>
      </c>
      <c r="ET37" s="17" t="s">
        <v>8859</v>
      </c>
      <c r="EU37" s="17" t="s">
        <v>271</v>
      </c>
      <c r="EW37" s="35" t="s">
        <v>372</v>
      </c>
      <c r="EX37" s="13" t="s">
        <v>373</v>
      </c>
      <c r="EY37" s="19"/>
      <c r="EZ37" s="35" t="s">
        <v>870</v>
      </c>
      <c r="FA37" s="13" t="s">
        <v>871</v>
      </c>
      <c r="FB37" s="19"/>
      <c r="FC37" s="35" t="s">
        <v>1024</v>
      </c>
      <c r="FD37" s="13" t="s">
        <v>1025</v>
      </c>
      <c r="FE37" s="19"/>
      <c r="FF37" s="35" t="s">
        <v>1176</v>
      </c>
      <c r="FG37" s="13" t="s">
        <v>1177</v>
      </c>
      <c r="FH37" s="19"/>
      <c r="FK37" s="19"/>
      <c r="FL37" s="35" t="s">
        <v>1422</v>
      </c>
      <c r="FM37" s="13" t="s">
        <v>1423</v>
      </c>
      <c r="FN37" s="19"/>
      <c r="FO37" s="35" t="s">
        <v>1555</v>
      </c>
      <c r="FP37" s="13" t="s">
        <v>1556</v>
      </c>
      <c r="FQ37" s="19"/>
      <c r="FR37" s="35" t="s">
        <v>1703</v>
      </c>
      <c r="FS37" s="13" t="s">
        <v>1704</v>
      </c>
      <c r="FT37" s="19"/>
      <c r="FW37" s="19"/>
      <c r="FX37" s="13">
        <v>10523</v>
      </c>
      <c r="FY37" s="13" t="s">
        <v>2090</v>
      </c>
      <c r="FZ37" s="19"/>
      <c r="GA37" s="13">
        <v>11239</v>
      </c>
      <c r="GB37" s="13" t="s">
        <v>2192</v>
      </c>
      <c r="GC37" s="19"/>
      <c r="GD37" s="13">
        <v>12236</v>
      </c>
      <c r="GE37" s="13" t="s">
        <v>2390</v>
      </c>
      <c r="GF37" s="19"/>
      <c r="GG37" s="13">
        <v>13210</v>
      </c>
      <c r="GH37" s="13" t="s">
        <v>2564</v>
      </c>
      <c r="GI37" s="19"/>
      <c r="GL37" s="19"/>
      <c r="GO37" s="19"/>
      <c r="GR37" s="19"/>
      <c r="GU37" s="19"/>
      <c r="GX37" s="19"/>
      <c r="HA37" s="19"/>
      <c r="HB37" s="13">
        <v>20363</v>
      </c>
      <c r="HC37" s="13" t="s">
        <v>3504</v>
      </c>
      <c r="HD37" s="19"/>
      <c r="HE37" s="13">
        <v>21421</v>
      </c>
      <c r="HF37" s="13" t="s">
        <v>3760</v>
      </c>
      <c r="HG37" s="19"/>
      <c r="HH37" s="13">
        <v>22461</v>
      </c>
      <c r="HI37" s="13" t="s">
        <v>4037</v>
      </c>
      <c r="HJ37" s="19"/>
      <c r="HK37" s="13">
        <v>23234</v>
      </c>
      <c r="HL37" s="13" t="s">
        <v>4167</v>
      </c>
      <c r="HM37" s="19"/>
      <c r="HP37" s="19"/>
      <c r="HS37" s="19"/>
      <c r="HV37" s="19"/>
      <c r="HW37" s="13">
        <v>27321</v>
      </c>
      <c r="HX37" s="13" t="s">
        <v>4809</v>
      </c>
      <c r="HY37" s="19"/>
      <c r="HZ37" s="13">
        <v>28442</v>
      </c>
      <c r="IA37" s="13" t="s">
        <v>4935</v>
      </c>
      <c r="IB37" s="19"/>
      <c r="IC37" s="13">
        <v>29446</v>
      </c>
      <c r="ID37" s="13" t="s">
        <v>5135</v>
      </c>
      <c r="IE37" s="19"/>
      <c r="IH37" s="19"/>
      <c r="IK37" s="19"/>
      <c r="IN37" s="19"/>
      <c r="IQ37" s="19"/>
      <c r="IT37" s="19"/>
      <c r="IW37" s="19"/>
      <c r="IZ37" s="19"/>
      <c r="JC37" s="19"/>
      <c r="JF37" s="19"/>
      <c r="JG37" s="13">
        <v>39427</v>
      </c>
      <c r="JH37" s="13" t="s">
        <v>6467</v>
      </c>
      <c r="JI37" s="19"/>
      <c r="JJ37" s="13">
        <v>40348</v>
      </c>
      <c r="JK37" s="13" t="s">
        <v>8716</v>
      </c>
      <c r="JL37" s="19"/>
      <c r="JO37" s="19"/>
      <c r="JR37" s="19"/>
      <c r="JS37" s="13">
        <v>43482</v>
      </c>
      <c r="JT37" s="13" t="s">
        <v>8720</v>
      </c>
      <c r="JU37" s="19"/>
      <c r="JX37" s="19"/>
      <c r="KA37" s="19"/>
      <c r="KB37" s="13">
        <v>46523</v>
      </c>
      <c r="KC37" s="13" t="s">
        <v>7633</v>
      </c>
      <c r="KE37" s="13">
        <v>47357</v>
      </c>
      <c r="KF37" s="13" t="s">
        <v>7751</v>
      </c>
    </row>
    <row r="38" spans="2:292">
      <c r="B38" s="17" t="s">
        <v>225</v>
      </c>
      <c r="C38" s="17" t="s">
        <v>272</v>
      </c>
      <c r="E38" s="35" t="s">
        <v>354</v>
      </c>
      <c r="F38" s="13" t="s">
        <v>355</v>
      </c>
      <c r="G38" s="19"/>
      <c r="H38" s="35" t="s">
        <v>872</v>
      </c>
      <c r="I38" s="13" t="s">
        <v>873</v>
      </c>
      <c r="J38" s="19"/>
      <c r="M38" s="19"/>
      <c r="N38" s="35" t="s">
        <v>1102</v>
      </c>
      <c r="O38" s="13" t="s">
        <v>1103</v>
      </c>
      <c r="P38" s="19"/>
      <c r="S38" s="19"/>
      <c r="T38" s="35" t="s">
        <v>1426</v>
      </c>
      <c r="U38" s="13" t="s">
        <v>1427</v>
      </c>
      <c r="V38" s="19"/>
      <c r="W38" s="35" t="s">
        <v>1557</v>
      </c>
      <c r="X38" s="13" t="s">
        <v>1558</v>
      </c>
      <c r="Y38" s="19"/>
      <c r="Z38" s="35" t="s">
        <v>1717</v>
      </c>
      <c r="AA38" s="13" t="s">
        <v>1718</v>
      </c>
      <c r="AB38" s="19"/>
      <c r="AE38" s="19"/>
      <c r="AF38" s="13">
        <v>10524</v>
      </c>
      <c r="AG38" s="13" t="s">
        <v>2092</v>
      </c>
      <c r="AH38" s="19"/>
      <c r="AI38" s="13">
        <v>11229</v>
      </c>
      <c r="AJ38" s="13" t="s">
        <v>2172</v>
      </c>
      <c r="AK38" s="19"/>
      <c r="AL38" s="13">
        <v>12231</v>
      </c>
      <c r="AM38" s="13" t="s">
        <v>2380</v>
      </c>
      <c r="AN38" s="19"/>
      <c r="AO38" s="13">
        <v>13211</v>
      </c>
      <c r="AP38" s="13" t="s">
        <v>2566</v>
      </c>
      <c r="AQ38" s="19"/>
      <c r="AR38" s="13">
        <v>14207</v>
      </c>
      <c r="AS38" s="13" t="s">
        <v>8705</v>
      </c>
      <c r="AT38" s="19"/>
      <c r="AU38" s="13">
        <v>15482</v>
      </c>
      <c r="AV38" s="13" t="s">
        <v>2930</v>
      </c>
      <c r="AW38" s="19"/>
      <c r="AZ38" s="19"/>
      <c r="BC38" s="19"/>
      <c r="BF38" s="19"/>
      <c r="BI38" s="19"/>
      <c r="BJ38" s="13">
        <v>20382</v>
      </c>
      <c r="BK38" s="13" t="s">
        <v>3508</v>
      </c>
      <c r="BL38" s="19"/>
      <c r="BM38" s="13">
        <v>21501</v>
      </c>
      <c r="BN38" s="13" t="s">
        <v>3804</v>
      </c>
      <c r="BO38" s="19"/>
      <c r="BP38" s="13">
        <v>22341</v>
      </c>
      <c r="BQ38" s="13" t="s">
        <v>3991</v>
      </c>
      <c r="BR38" s="19"/>
      <c r="BS38" s="13">
        <v>23219</v>
      </c>
      <c r="BT38" s="13" t="s">
        <v>4137</v>
      </c>
      <c r="BU38" s="19"/>
      <c r="BX38" s="19"/>
      <c r="CA38" s="19"/>
      <c r="CB38" s="13">
        <v>26407</v>
      </c>
      <c r="CC38" s="13" t="s">
        <v>4651</v>
      </c>
      <c r="CD38" s="19"/>
      <c r="CE38" s="13">
        <v>27204</v>
      </c>
      <c r="CF38" s="13" t="s">
        <v>4749</v>
      </c>
      <c r="CG38" s="19"/>
      <c r="CH38" s="13">
        <v>28226</v>
      </c>
      <c r="CI38" s="13" t="s">
        <v>4897</v>
      </c>
      <c r="CJ38" s="19"/>
      <c r="CK38" s="13">
        <v>29447</v>
      </c>
      <c r="CL38" s="13" t="s">
        <v>5137</v>
      </c>
      <c r="CM38" s="19"/>
      <c r="CP38" s="19"/>
      <c r="CS38" s="19"/>
      <c r="CV38" s="19"/>
      <c r="CY38" s="19"/>
      <c r="DB38" s="19"/>
      <c r="DE38" s="19"/>
      <c r="DH38" s="19"/>
      <c r="DK38" s="19"/>
      <c r="DN38" s="19"/>
      <c r="DO38" s="13">
        <v>39428</v>
      </c>
      <c r="DP38" s="13" t="s">
        <v>6469</v>
      </c>
      <c r="DQ38" s="19"/>
      <c r="DR38" s="13">
        <v>40224</v>
      </c>
      <c r="DS38" s="13" t="s">
        <v>6543</v>
      </c>
      <c r="DT38" s="19"/>
      <c r="DW38" s="19"/>
      <c r="DZ38" s="19"/>
      <c r="EA38" s="13">
        <v>43443</v>
      </c>
      <c r="EB38" s="13" t="s">
        <v>7135</v>
      </c>
      <c r="EC38" s="19"/>
      <c r="EF38" s="19"/>
      <c r="EI38" s="19"/>
      <c r="EJ38" s="13">
        <v>46524</v>
      </c>
      <c r="EK38" s="13" t="s">
        <v>7635</v>
      </c>
      <c r="EM38" s="13">
        <v>47358</v>
      </c>
      <c r="EN38" s="13" t="s">
        <v>7753</v>
      </c>
      <c r="EP38" s="34">
        <v>218</v>
      </c>
      <c r="EQ38" s="13" t="s">
        <v>8155</v>
      </c>
      <c r="ES38" s="17" t="s">
        <v>225</v>
      </c>
      <c r="ET38" s="17" t="s">
        <v>8860</v>
      </c>
      <c r="EU38" s="17" t="s">
        <v>272</v>
      </c>
      <c r="EW38" s="35" t="s">
        <v>374</v>
      </c>
      <c r="EX38" s="13" t="s">
        <v>375</v>
      </c>
      <c r="EY38" s="19"/>
      <c r="EZ38" s="35" t="s">
        <v>872</v>
      </c>
      <c r="FA38" s="13" t="s">
        <v>873</v>
      </c>
      <c r="FB38" s="19"/>
      <c r="FE38" s="19"/>
      <c r="FF38" s="35" t="s">
        <v>1190</v>
      </c>
      <c r="FG38" s="13" t="s">
        <v>1191</v>
      </c>
      <c r="FH38" s="19"/>
      <c r="FK38" s="19"/>
      <c r="FL38" s="35" t="s">
        <v>1426</v>
      </c>
      <c r="FM38" s="13" t="s">
        <v>1427</v>
      </c>
      <c r="FN38" s="19"/>
      <c r="FO38" s="35" t="s">
        <v>1557</v>
      </c>
      <c r="FP38" s="13" t="s">
        <v>1558</v>
      </c>
      <c r="FQ38" s="19"/>
      <c r="FR38" s="35" t="s">
        <v>1717</v>
      </c>
      <c r="FS38" s="13" t="s">
        <v>1718</v>
      </c>
      <c r="FT38" s="19"/>
      <c r="FW38" s="19"/>
      <c r="FX38" s="13">
        <v>10524</v>
      </c>
      <c r="FY38" s="13" t="s">
        <v>2092</v>
      </c>
      <c r="FZ38" s="19"/>
      <c r="GA38" s="13">
        <v>11240</v>
      </c>
      <c r="GB38" s="13" t="s">
        <v>2194</v>
      </c>
      <c r="GC38" s="19"/>
      <c r="GD38" s="13">
        <v>12237</v>
      </c>
      <c r="GE38" s="13" t="s">
        <v>2392</v>
      </c>
      <c r="GF38" s="19"/>
      <c r="GG38" s="13">
        <v>13211</v>
      </c>
      <c r="GH38" s="13" t="s">
        <v>2566</v>
      </c>
      <c r="GI38" s="19"/>
      <c r="GL38" s="19"/>
      <c r="GO38" s="19"/>
      <c r="GR38" s="19"/>
      <c r="GU38" s="19"/>
      <c r="GX38" s="19"/>
      <c r="HA38" s="19"/>
      <c r="HB38" s="13">
        <v>20382</v>
      </c>
      <c r="HC38" s="13" t="s">
        <v>3508</v>
      </c>
      <c r="HD38" s="19"/>
      <c r="HE38" s="13">
        <v>21501</v>
      </c>
      <c r="HF38" s="13" t="s">
        <v>3804</v>
      </c>
      <c r="HG38" s="19"/>
      <c r="HJ38" s="19"/>
      <c r="HK38" s="13">
        <v>23235</v>
      </c>
      <c r="HL38" s="13" t="s">
        <v>4169</v>
      </c>
      <c r="HM38" s="19"/>
      <c r="HP38" s="19"/>
      <c r="HS38" s="19"/>
      <c r="HV38" s="19"/>
      <c r="HW38" s="13">
        <v>27322</v>
      </c>
      <c r="HX38" s="13" t="s">
        <v>4811</v>
      </c>
      <c r="HY38" s="19"/>
      <c r="HZ38" s="13">
        <v>28443</v>
      </c>
      <c r="IA38" s="13" t="s">
        <v>4937</v>
      </c>
      <c r="IB38" s="19"/>
      <c r="IC38" s="13">
        <v>29447</v>
      </c>
      <c r="ID38" s="13" t="s">
        <v>5137</v>
      </c>
      <c r="IE38" s="19"/>
      <c r="IH38" s="19"/>
      <c r="IK38" s="19"/>
      <c r="IN38" s="19"/>
      <c r="IQ38" s="19"/>
      <c r="IT38" s="19"/>
      <c r="IW38" s="19"/>
      <c r="IZ38" s="19"/>
      <c r="JC38" s="19"/>
      <c r="JF38" s="19"/>
      <c r="JG38" s="13">
        <v>39428</v>
      </c>
      <c r="JH38" s="13" t="s">
        <v>6469</v>
      </c>
      <c r="JI38" s="19"/>
      <c r="JJ38" s="13">
        <v>40349</v>
      </c>
      <c r="JK38" s="13" t="s">
        <v>8717</v>
      </c>
      <c r="JL38" s="19"/>
      <c r="JO38" s="19"/>
      <c r="JR38" s="19"/>
      <c r="JS38" s="13">
        <v>43484</v>
      </c>
      <c r="JT38" s="13" t="s">
        <v>8721</v>
      </c>
      <c r="JU38" s="19"/>
      <c r="JX38" s="19"/>
      <c r="KA38" s="19"/>
      <c r="KB38" s="13">
        <v>46524</v>
      </c>
      <c r="KC38" s="13" t="s">
        <v>7635</v>
      </c>
      <c r="KE38" s="13">
        <v>47358</v>
      </c>
      <c r="KF38" s="13" t="s">
        <v>7753</v>
      </c>
    </row>
    <row r="39" spans="2:292">
      <c r="B39" s="17" t="s">
        <v>226</v>
      </c>
      <c r="C39" s="17" t="s">
        <v>273</v>
      </c>
      <c r="E39" s="35" t="s">
        <v>356</v>
      </c>
      <c r="F39" s="13" t="s">
        <v>357</v>
      </c>
      <c r="G39" s="19"/>
      <c r="H39" s="35" t="s">
        <v>876</v>
      </c>
      <c r="I39" s="13" t="s">
        <v>877</v>
      </c>
      <c r="J39" s="19"/>
      <c r="M39" s="19"/>
      <c r="N39" s="35" t="s">
        <v>1104</v>
      </c>
      <c r="O39" s="13" t="s">
        <v>1105</v>
      </c>
      <c r="P39" s="19"/>
      <c r="S39" s="19"/>
      <c r="T39" s="35" t="s">
        <v>1430</v>
      </c>
      <c r="U39" s="13" t="s">
        <v>1431</v>
      </c>
      <c r="V39" s="19"/>
      <c r="W39" s="35" t="s">
        <v>1559</v>
      </c>
      <c r="X39" s="13" t="s">
        <v>1560</v>
      </c>
      <c r="Y39" s="19"/>
      <c r="Z39" s="35" t="s">
        <v>1719</v>
      </c>
      <c r="AA39" s="13" t="s">
        <v>1720</v>
      </c>
      <c r="AB39" s="19"/>
      <c r="AE39" s="19"/>
      <c r="AF39" s="13">
        <v>10525</v>
      </c>
      <c r="AG39" s="13" t="s">
        <v>2094</v>
      </c>
      <c r="AH39" s="19"/>
      <c r="AI39" s="13">
        <v>11230</v>
      </c>
      <c r="AJ39" s="13" t="s">
        <v>2174</v>
      </c>
      <c r="AK39" s="19"/>
      <c r="AL39" s="13">
        <v>12232</v>
      </c>
      <c r="AM39" s="13" t="s">
        <v>2382</v>
      </c>
      <c r="AN39" s="19"/>
      <c r="AO39" s="13">
        <v>13212</v>
      </c>
      <c r="AP39" s="13" t="s">
        <v>2568</v>
      </c>
      <c r="AQ39" s="19"/>
      <c r="AR39" s="13">
        <v>14208</v>
      </c>
      <c r="AS39" s="13" t="s">
        <v>2700</v>
      </c>
      <c r="AT39" s="19"/>
      <c r="AU39" s="13">
        <v>15504</v>
      </c>
      <c r="AV39" s="13" t="s">
        <v>2938</v>
      </c>
      <c r="AW39" s="19"/>
      <c r="AZ39" s="19"/>
      <c r="BC39" s="19"/>
      <c r="BF39" s="19"/>
      <c r="BI39" s="19"/>
      <c r="BJ39" s="13">
        <v>20383</v>
      </c>
      <c r="BK39" s="13" t="s">
        <v>3510</v>
      </c>
      <c r="BL39" s="19"/>
      <c r="BM39" s="13">
        <v>21502</v>
      </c>
      <c r="BN39" s="13" t="s">
        <v>3806</v>
      </c>
      <c r="BO39" s="19"/>
      <c r="BP39" s="13">
        <v>22342</v>
      </c>
      <c r="BQ39" s="13" t="s">
        <v>3993</v>
      </c>
      <c r="BR39" s="19"/>
      <c r="BS39" s="13">
        <v>23220</v>
      </c>
      <c r="BT39" s="13" t="s">
        <v>4139</v>
      </c>
      <c r="BU39" s="19"/>
      <c r="BX39" s="19"/>
      <c r="CA39" s="19"/>
      <c r="CB39" s="13">
        <v>26463</v>
      </c>
      <c r="CC39" s="13" t="s">
        <v>4663</v>
      </c>
      <c r="CD39" s="19"/>
      <c r="CE39" s="13">
        <v>27205</v>
      </c>
      <c r="CF39" s="13" t="s">
        <v>4751</v>
      </c>
      <c r="CG39" s="19"/>
      <c r="CH39" s="13">
        <v>28227</v>
      </c>
      <c r="CI39" s="13" t="s">
        <v>4899</v>
      </c>
      <c r="CJ39" s="19"/>
      <c r="CK39" s="13">
        <v>29449</v>
      </c>
      <c r="CL39" s="13" t="s">
        <v>5141</v>
      </c>
      <c r="CM39" s="19"/>
      <c r="CP39" s="19"/>
      <c r="CS39" s="19"/>
      <c r="CV39" s="19"/>
      <c r="CY39" s="19"/>
      <c r="DB39" s="19"/>
      <c r="DE39" s="19"/>
      <c r="DH39" s="19"/>
      <c r="DK39" s="19"/>
      <c r="DN39" s="19"/>
      <c r="DQ39" s="19"/>
      <c r="DR39" s="13">
        <v>40225</v>
      </c>
      <c r="DS39" s="13" t="s">
        <v>6545</v>
      </c>
      <c r="DT39" s="19"/>
      <c r="DW39" s="19"/>
      <c r="DZ39" s="19"/>
      <c r="EA39" s="13">
        <v>43444</v>
      </c>
      <c r="EB39" s="13" t="s">
        <v>7137</v>
      </c>
      <c r="EC39" s="19"/>
      <c r="EF39" s="19"/>
      <c r="EI39" s="19"/>
      <c r="EJ39" s="13">
        <v>46525</v>
      </c>
      <c r="EK39" s="13" t="s">
        <v>7637</v>
      </c>
      <c r="EM39" s="13">
        <v>47359</v>
      </c>
      <c r="EN39" s="13" t="s">
        <v>7755</v>
      </c>
      <c r="EP39" s="34">
        <v>818</v>
      </c>
      <c r="EQ39" s="13" t="s">
        <v>8156</v>
      </c>
      <c r="ES39" s="17" t="s">
        <v>226</v>
      </c>
      <c r="ET39" s="17" t="s">
        <v>8861</v>
      </c>
      <c r="EU39" s="17" t="s">
        <v>273</v>
      </c>
      <c r="EW39" s="35" t="s">
        <v>380</v>
      </c>
      <c r="EX39" s="13" t="s">
        <v>381</v>
      </c>
      <c r="EY39" s="19"/>
      <c r="EZ39" s="35" t="s">
        <v>876</v>
      </c>
      <c r="FA39" s="13" t="s">
        <v>877</v>
      </c>
      <c r="FB39" s="19"/>
      <c r="FE39" s="19"/>
      <c r="FH39" s="19"/>
      <c r="FK39" s="19"/>
      <c r="FL39" s="35" t="s">
        <v>1430</v>
      </c>
      <c r="FM39" s="13" t="s">
        <v>1431</v>
      </c>
      <c r="FN39" s="19"/>
      <c r="FO39" s="35" t="s">
        <v>1559</v>
      </c>
      <c r="FP39" s="13" t="s">
        <v>1560</v>
      </c>
      <c r="FQ39" s="19"/>
      <c r="FR39" s="35" t="s">
        <v>1719</v>
      </c>
      <c r="FS39" s="13" t="s">
        <v>1720</v>
      </c>
      <c r="FT39" s="19"/>
      <c r="FW39" s="19"/>
      <c r="FX39" s="13">
        <v>10525</v>
      </c>
      <c r="FY39" s="13" t="s">
        <v>2094</v>
      </c>
      <c r="FZ39" s="19"/>
      <c r="GA39" s="13">
        <v>11241</v>
      </c>
      <c r="GB39" s="13" t="s">
        <v>8700</v>
      </c>
      <c r="GC39" s="19"/>
      <c r="GD39" s="13">
        <v>12238</v>
      </c>
      <c r="GE39" s="13" t="s">
        <v>2394</v>
      </c>
      <c r="GF39" s="19"/>
      <c r="GG39" s="13">
        <v>13212</v>
      </c>
      <c r="GH39" s="13" t="s">
        <v>2568</v>
      </c>
      <c r="GI39" s="19"/>
      <c r="GL39" s="19"/>
      <c r="GO39" s="19"/>
      <c r="GR39" s="19"/>
      <c r="GU39" s="19"/>
      <c r="GX39" s="19"/>
      <c r="HA39" s="19"/>
      <c r="HB39" s="13">
        <v>20383</v>
      </c>
      <c r="HC39" s="13" t="s">
        <v>3510</v>
      </c>
      <c r="HD39" s="19"/>
      <c r="HE39" s="13">
        <v>21502</v>
      </c>
      <c r="HF39" s="13" t="s">
        <v>3806</v>
      </c>
      <c r="HG39" s="19"/>
      <c r="HJ39" s="19"/>
      <c r="HK39" s="13">
        <v>23236</v>
      </c>
      <c r="HL39" s="13" t="s">
        <v>4171</v>
      </c>
      <c r="HM39" s="19"/>
      <c r="HP39" s="19"/>
      <c r="HS39" s="19"/>
      <c r="HV39" s="19"/>
      <c r="HW39" s="13">
        <v>27341</v>
      </c>
      <c r="HX39" s="13" t="s">
        <v>4813</v>
      </c>
      <c r="HY39" s="19"/>
      <c r="HZ39" s="13">
        <v>28446</v>
      </c>
      <c r="IA39" s="13" t="s">
        <v>4943</v>
      </c>
      <c r="IB39" s="19"/>
      <c r="IC39" s="13">
        <v>29449</v>
      </c>
      <c r="ID39" s="13" t="s">
        <v>5141</v>
      </c>
      <c r="IE39" s="19"/>
      <c r="IH39" s="19"/>
      <c r="IK39" s="19"/>
      <c r="IN39" s="19"/>
      <c r="IQ39" s="19"/>
      <c r="IT39" s="19"/>
      <c r="IW39" s="19"/>
      <c r="IZ39" s="19"/>
      <c r="JC39" s="19"/>
      <c r="JF39" s="19"/>
      <c r="JI39" s="19"/>
      <c r="JJ39" s="13">
        <v>40381</v>
      </c>
      <c r="JK39" s="13" t="s">
        <v>6585</v>
      </c>
      <c r="JL39" s="19"/>
      <c r="JO39" s="19"/>
      <c r="JR39" s="19"/>
      <c r="JS39" s="13">
        <v>43501</v>
      </c>
      <c r="JT39" s="13" t="s">
        <v>7167</v>
      </c>
      <c r="JU39" s="19"/>
      <c r="JX39" s="19"/>
      <c r="KA39" s="19"/>
      <c r="KB39" s="13">
        <v>46525</v>
      </c>
      <c r="KC39" s="13" t="s">
        <v>7637</v>
      </c>
      <c r="KE39" s="13">
        <v>47359</v>
      </c>
      <c r="KF39" s="13" t="s">
        <v>7755</v>
      </c>
    </row>
    <row r="40" spans="2:292">
      <c r="B40" s="17" t="s">
        <v>227</v>
      </c>
      <c r="C40" s="17" t="s">
        <v>274</v>
      </c>
      <c r="E40" s="35" t="s">
        <v>358</v>
      </c>
      <c r="F40" s="13" t="s">
        <v>359</v>
      </c>
      <c r="G40" s="19"/>
      <c r="H40" s="35" t="s">
        <v>878</v>
      </c>
      <c r="I40" s="13" t="s">
        <v>879</v>
      </c>
      <c r="J40" s="19"/>
      <c r="M40" s="19"/>
      <c r="N40" s="35" t="s">
        <v>1116</v>
      </c>
      <c r="O40" s="13" t="s">
        <v>1117</v>
      </c>
      <c r="P40" s="19"/>
      <c r="S40" s="19"/>
      <c r="V40" s="19"/>
      <c r="W40" s="35" t="s">
        <v>1565</v>
      </c>
      <c r="X40" s="13" t="s">
        <v>1566</v>
      </c>
      <c r="Y40" s="19"/>
      <c r="Z40" s="35" t="s">
        <v>1729</v>
      </c>
      <c r="AA40" s="13" t="s">
        <v>1730</v>
      </c>
      <c r="AB40" s="19"/>
      <c r="AE40" s="19"/>
      <c r="AF40" s="19"/>
      <c r="AG40" s="19"/>
      <c r="AH40" s="19"/>
      <c r="AI40" s="13">
        <v>11231</v>
      </c>
      <c r="AJ40" s="13" t="s">
        <v>2176</v>
      </c>
      <c r="AK40" s="19"/>
      <c r="AL40" s="13">
        <v>12233</v>
      </c>
      <c r="AM40" s="13" t="s">
        <v>2384</v>
      </c>
      <c r="AN40" s="19"/>
      <c r="AO40" s="13">
        <v>13213</v>
      </c>
      <c r="AP40" s="13" t="s">
        <v>2570</v>
      </c>
      <c r="AQ40" s="19"/>
      <c r="AR40" s="13">
        <v>14210</v>
      </c>
      <c r="AS40" s="13" t="s">
        <v>2704</v>
      </c>
      <c r="AT40" s="19"/>
      <c r="AU40" s="13">
        <v>15581</v>
      </c>
      <c r="AV40" s="13" t="s">
        <v>2980</v>
      </c>
      <c r="AW40" s="19"/>
      <c r="AZ40" s="19"/>
      <c r="BC40" s="19"/>
      <c r="BF40" s="19"/>
      <c r="BI40" s="19"/>
      <c r="BJ40" s="13">
        <v>20384</v>
      </c>
      <c r="BK40" s="13" t="s">
        <v>3512</v>
      </c>
      <c r="BL40" s="19"/>
      <c r="BM40" s="13">
        <v>21503</v>
      </c>
      <c r="BN40" s="13" t="s">
        <v>3808</v>
      </c>
      <c r="BO40" s="19"/>
      <c r="BP40" s="13">
        <v>22344</v>
      </c>
      <c r="BQ40" s="13" t="s">
        <v>3995</v>
      </c>
      <c r="BR40" s="19"/>
      <c r="BS40" s="13">
        <v>23221</v>
      </c>
      <c r="BT40" s="13" t="s">
        <v>4141</v>
      </c>
      <c r="BU40" s="19"/>
      <c r="BX40" s="19"/>
      <c r="CA40" s="19"/>
      <c r="CB40" s="13">
        <v>26465</v>
      </c>
      <c r="CC40" s="13" t="s">
        <v>4667</v>
      </c>
      <c r="CD40" s="19"/>
      <c r="CE40" s="13">
        <v>27206</v>
      </c>
      <c r="CF40" s="13" t="s">
        <v>4753</v>
      </c>
      <c r="CG40" s="19"/>
      <c r="CH40" s="13">
        <v>28228</v>
      </c>
      <c r="CI40" s="13" t="s">
        <v>4901</v>
      </c>
      <c r="CJ40" s="19"/>
      <c r="CK40" s="13">
        <v>29450</v>
      </c>
      <c r="CL40" s="13" t="s">
        <v>5143</v>
      </c>
      <c r="CM40" s="19"/>
      <c r="CP40" s="19"/>
      <c r="CS40" s="19"/>
      <c r="CV40" s="19"/>
      <c r="CY40" s="19"/>
      <c r="DB40" s="19"/>
      <c r="DE40" s="19"/>
      <c r="DH40" s="19"/>
      <c r="DK40" s="19"/>
      <c r="DN40" s="19"/>
      <c r="DQ40" s="19"/>
      <c r="DR40" s="13">
        <v>40226</v>
      </c>
      <c r="DS40" s="13" t="s">
        <v>6547</v>
      </c>
      <c r="DT40" s="19"/>
      <c r="DW40" s="19"/>
      <c r="DZ40" s="19"/>
      <c r="EA40" s="13">
        <v>43447</v>
      </c>
      <c r="EB40" s="13" t="s">
        <v>7143</v>
      </c>
      <c r="EC40" s="19"/>
      <c r="EF40" s="19"/>
      <c r="EI40" s="19"/>
      <c r="EJ40" s="13">
        <v>46527</v>
      </c>
      <c r="EK40" s="13" t="s">
        <v>8724</v>
      </c>
      <c r="EM40" s="13">
        <v>47360</v>
      </c>
      <c r="EN40" s="13" t="s">
        <v>7757</v>
      </c>
      <c r="EP40" s="5">
        <v>233</v>
      </c>
      <c r="EQ40" s="13" t="s">
        <v>8157</v>
      </c>
      <c r="ES40" s="17" t="s">
        <v>227</v>
      </c>
      <c r="ET40" s="17" t="s">
        <v>8862</v>
      </c>
      <c r="EU40" s="17" t="s">
        <v>274</v>
      </c>
      <c r="EW40" s="35" t="s">
        <v>382</v>
      </c>
      <c r="EX40" s="13" t="s">
        <v>383</v>
      </c>
      <c r="EY40" s="19"/>
      <c r="EZ40" s="35" t="s">
        <v>878</v>
      </c>
      <c r="FA40" s="13" t="s">
        <v>879</v>
      </c>
      <c r="FB40" s="19"/>
      <c r="FE40" s="19"/>
      <c r="FH40" s="19"/>
      <c r="FK40" s="19"/>
      <c r="FN40" s="19"/>
      <c r="FO40" s="35" t="s">
        <v>1565</v>
      </c>
      <c r="FP40" s="13" t="s">
        <v>1566</v>
      </c>
      <c r="FQ40" s="19"/>
      <c r="FR40" s="35" t="s">
        <v>1729</v>
      </c>
      <c r="FS40" s="13" t="s">
        <v>1730</v>
      </c>
      <c r="FT40" s="19"/>
      <c r="FW40" s="19"/>
      <c r="FX40" s="19"/>
      <c r="FY40" s="19"/>
      <c r="FZ40" s="19"/>
      <c r="GA40" s="13">
        <v>11242</v>
      </c>
      <c r="GB40" s="13" t="s">
        <v>2198</v>
      </c>
      <c r="GC40" s="19"/>
      <c r="GD40" s="13">
        <v>12239</v>
      </c>
      <c r="GE40" s="13" t="s">
        <v>2396</v>
      </c>
      <c r="GF40" s="19"/>
      <c r="GG40" s="13">
        <v>13213</v>
      </c>
      <c r="GH40" s="13" t="s">
        <v>2570</v>
      </c>
      <c r="GI40" s="19"/>
      <c r="GL40" s="19"/>
      <c r="GO40" s="19"/>
      <c r="GR40" s="19"/>
      <c r="GU40" s="19"/>
      <c r="GX40" s="19"/>
      <c r="HA40" s="19"/>
      <c r="HB40" s="13">
        <v>20384</v>
      </c>
      <c r="HC40" s="13" t="s">
        <v>3512</v>
      </c>
      <c r="HD40" s="19"/>
      <c r="HE40" s="13">
        <v>21503</v>
      </c>
      <c r="HF40" s="13" t="s">
        <v>3808</v>
      </c>
      <c r="HG40" s="19"/>
      <c r="HJ40" s="19"/>
      <c r="HK40" s="13">
        <v>23237</v>
      </c>
      <c r="HL40" s="13" t="s">
        <v>4173</v>
      </c>
      <c r="HM40" s="19"/>
      <c r="HP40" s="19"/>
      <c r="HS40" s="19"/>
      <c r="HV40" s="19"/>
      <c r="HW40" s="13">
        <v>27361</v>
      </c>
      <c r="HX40" s="13" t="s">
        <v>4815</v>
      </c>
      <c r="HY40" s="19"/>
      <c r="HZ40" s="13">
        <v>28464</v>
      </c>
      <c r="IA40" s="13" t="s">
        <v>4951</v>
      </c>
      <c r="IB40" s="19"/>
      <c r="IC40" s="13">
        <v>29450</v>
      </c>
      <c r="ID40" s="13" t="s">
        <v>5143</v>
      </c>
      <c r="IE40" s="19"/>
      <c r="IH40" s="19"/>
      <c r="IK40" s="19"/>
      <c r="IN40" s="19"/>
      <c r="IQ40" s="19"/>
      <c r="IT40" s="19"/>
      <c r="IW40" s="19"/>
      <c r="IZ40" s="19"/>
      <c r="JC40" s="19"/>
      <c r="JF40" s="19"/>
      <c r="JI40" s="19"/>
      <c r="JJ40" s="13">
        <v>40382</v>
      </c>
      <c r="JK40" s="13" t="s">
        <v>6587</v>
      </c>
      <c r="JL40" s="19"/>
      <c r="JO40" s="19"/>
      <c r="JR40" s="19"/>
      <c r="JS40" s="13">
        <v>43505</v>
      </c>
      <c r="JT40" s="13" t="s">
        <v>7175</v>
      </c>
      <c r="JU40" s="19"/>
      <c r="JX40" s="19"/>
      <c r="KA40" s="19"/>
      <c r="KB40" s="13">
        <v>46527</v>
      </c>
      <c r="KC40" s="13" t="s">
        <v>8724</v>
      </c>
      <c r="KE40" s="13">
        <v>47360</v>
      </c>
      <c r="KF40" s="13" t="s">
        <v>7757</v>
      </c>
    </row>
    <row r="41" spans="2:292">
      <c r="B41" s="17" t="s">
        <v>228</v>
      </c>
      <c r="C41" s="17" t="s">
        <v>275</v>
      </c>
      <c r="E41" s="35" t="s">
        <v>360</v>
      </c>
      <c r="F41" s="13" t="s">
        <v>361</v>
      </c>
      <c r="G41" s="19"/>
      <c r="H41" s="35" t="s">
        <v>880</v>
      </c>
      <c r="I41" s="13" t="s">
        <v>881</v>
      </c>
      <c r="J41" s="19"/>
      <c r="M41" s="19"/>
      <c r="N41" s="35" t="s">
        <v>1124</v>
      </c>
      <c r="O41" s="13" t="s">
        <v>1125</v>
      </c>
      <c r="P41" s="19"/>
      <c r="S41" s="19"/>
      <c r="V41" s="19"/>
      <c r="W41" s="35" t="s">
        <v>1567</v>
      </c>
      <c r="X41" s="13" t="s">
        <v>1568</v>
      </c>
      <c r="Y41" s="19"/>
      <c r="Z41" s="35" t="s">
        <v>1749</v>
      </c>
      <c r="AA41" s="13" t="s">
        <v>1750</v>
      </c>
      <c r="AB41" s="19"/>
      <c r="AE41" s="19"/>
      <c r="AF41" s="19"/>
      <c r="AG41" s="19"/>
      <c r="AH41" s="19"/>
      <c r="AI41" s="13">
        <v>11232</v>
      </c>
      <c r="AJ41" s="13" t="s">
        <v>2178</v>
      </c>
      <c r="AK41" s="19"/>
      <c r="AL41" s="13">
        <v>12234</v>
      </c>
      <c r="AM41" s="13" t="s">
        <v>2386</v>
      </c>
      <c r="AN41" s="19"/>
      <c r="AO41" s="13">
        <v>13214</v>
      </c>
      <c r="AP41" s="13" t="s">
        <v>2572</v>
      </c>
      <c r="AQ41" s="19"/>
      <c r="AR41" s="13">
        <v>14211</v>
      </c>
      <c r="AS41" s="13" t="s">
        <v>2706</v>
      </c>
      <c r="AT41" s="19"/>
      <c r="AU41" s="13">
        <v>15586</v>
      </c>
      <c r="AV41" s="13" t="s">
        <v>2990</v>
      </c>
      <c r="AW41" s="19"/>
      <c r="AZ41" s="19"/>
      <c r="BC41" s="19"/>
      <c r="BF41" s="19"/>
      <c r="BI41" s="19"/>
      <c r="BJ41" s="13">
        <v>20385</v>
      </c>
      <c r="BK41" s="13" t="s">
        <v>3514</v>
      </c>
      <c r="BL41" s="19"/>
      <c r="BM41" s="13">
        <v>21504</v>
      </c>
      <c r="BN41" s="13" t="s">
        <v>3810</v>
      </c>
      <c r="BO41" s="19"/>
      <c r="BP41" s="13">
        <v>22424</v>
      </c>
      <c r="BQ41" s="13" t="s">
        <v>4015</v>
      </c>
      <c r="BR41" s="19"/>
      <c r="BS41" s="13">
        <v>23222</v>
      </c>
      <c r="BT41" s="13" t="s">
        <v>4143</v>
      </c>
      <c r="BU41" s="19"/>
      <c r="BX41" s="19"/>
      <c r="CA41" s="19"/>
      <c r="CD41" s="19"/>
      <c r="CE41" s="13">
        <v>27207</v>
      </c>
      <c r="CF41" s="13" t="s">
        <v>4755</v>
      </c>
      <c r="CG41" s="19"/>
      <c r="CH41" s="13">
        <v>28229</v>
      </c>
      <c r="CI41" s="13" t="s">
        <v>4903</v>
      </c>
      <c r="CJ41" s="19"/>
      <c r="CK41" s="13">
        <v>29451</v>
      </c>
      <c r="CL41" s="13" t="s">
        <v>5145</v>
      </c>
      <c r="CM41" s="19"/>
      <c r="CP41" s="19"/>
      <c r="CS41" s="19"/>
      <c r="CV41" s="19"/>
      <c r="CY41" s="19"/>
      <c r="DB41" s="19"/>
      <c r="DE41" s="19"/>
      <c r="DH41" s="19"/>
      <c r="DK41" s="19"/>
      <c r="DN41" s="19"/>
      <c r="DQ41" s="19"/>
      <c r="DR41" s="13">
        <v>40227</v>
      </c>
      <c r="DS41" s="13" t="s">
        <v>6549</v>
      </c>
      <c r="DT41" s="19"/>
      <c r="DW41" s="19"/>
      <c r="DZ41" s="19"/>
      <c r="EA41" s="13">
        <v>43468</v>
      </c>
      <c r="EB41" s="13" t="s">
        <v>7159</v>
      </c>
      <c r="EC41" s="19"/>
      <c r="EF41" s="19"/>
      <c r="EI41" s="19"/>
      <c r="EJ41" s="13">
        <v>46529</v>
      </c>
      <c r="EK41" s="13" t="s">
        <v>7645</v>
      </c>
      <c r="EM41" s="13">
        <v>47361</v>
      </c>
      <c r="EN41" s="13" t="s">
        <v>7759</v>
      </c>
      <c r="EP41" s="5">
        <v>231</v>
      </c>
      <c r="EQ41" s="13" t="s">
        <v>8158</v>
      </c>
      <c r="ES41" s="17" t="s">
        <v>228</v>
      </c>
      <c r="ET41" s="17" t="s">
        <v>8863</v>
      </c>
      <c r="EU41" s="17" t="s">
        <v>275</v>
      </c>
      <c r="EW41" s="35" t="s">
        <v>388</v>
      </c>
      <c r="EX41" s="13" t="s">
        <v>389</v>
      </c>
      <c r="EY41" s="19"/>
      <c r="EZ41" s="35" t="s">
        <v>880</v>
      </c>
      <c r="FA41" s="13" t="s">
        <v>881</v>
      </c>
      <c r="FB41" s="19"/>
      <c r="FE41" s="19"/>
      <c r="FH41" s="19"/>
      <c r="FK41" s="19"/>
      <c r="FN41" s="19"/>
      <c r="FO41" s="35" t="s">
        <v>1567</v>
      </c>
      <c r="FP41" s="13" t="s">
        <v>1568</v>
      </c>
      <c r="FQ41" s="19"/>
      <c r="FR41" s="35" t="s">
        <v>1749</v>
      </c>
      <c r="FS41" s="13" t="s">
        <v>1750</v>
      </c>
      <c r="FT41" s="19"/>
      <c r="FW41" s="19"/>
      <c r="FX41" s="19"/>
      <c r="FY41" s="19"/>
      <c r="FZ41" s="19"/>
      <c r="GA41" s="13">
        <v>11243</v>
      </c>
      <c r="GB41" s="13" t="s">
        <v>2200</v>
      </c>
      <c r="GC41" s="19"/>
      <c r="GD41" s="13">
        <v>12322</v>
      </c>
      <c r="GE41" s="13" t="s">
        <v>2402</v>
      </c>
      <c r="GF41" s="19"/>
      <c r="GG41" s="13">
        <v>13214</v>
      </c>
      <c r="GH41" s="13" t="s">
        <v>2572</v>
      </c>
      <c r="GI41" s="19"/>
      <c r="GL41" s="19"/>
      <c r="GO41" s="19"/>
      <c r="GR41" s="19"/>
      <c r="GU41" s="19"/>
      <c r="GX41" s="19"/>
      <c r="HA41" s="19"/>
      <c r="HB41" s="13">
        <v>20385</v>
      </c>
      <c r="HC41" s="13" t="s">
        <v>3514</v>
      </c>
      <c r="HD41" s="19"/>
      <c r="HE41" s="13">
        <v>21504</v>
      </c>
      <c r="HF41" s="13" t="s">
        <v>3810</v>
      </c>
      <c r="HG41" s="19"/>
      <c r="HJ41" s="19"/>
      <c r="HK41" s="13">
        <v>23238</v>
      </c>
      <c r="HL41" s="13" t="s">
        <v>4175</v>
      </c>
      <c r="HM41" s="19"/>
      <c r="HP41" s="19"/>
      <c r="HS41" s="19"/>
      <c r="HV41" s="19"/>
      <c r="HW41" s="13">
        <v>27362</v>
      </c>
      <c r="HX41" s="13" t="s">
        <v>4817</v>
      </c>
      <c r="HY41" s="19"/>
      <c r="HZ41" s="13">
        <v>28481</v>
      </c>
      <c r="IA41" s="13" t="s">
        <v>4953</v>
      </c>
      <c r="IB41" s="19"/>
      <c r="IC41" s="13">
        <v>29451</v>
      </c>
      <c r="ID41" s="13" t="s">
        <v>5145</v>
      </c>
      <c r="IE41" s="19"/>
      <c r="IH41" s="19"/>
      <c r="IK41" s="19"/>
      <c r="IN41" s="19"/>
      <c r="IQ41" s="19"/>
      <c r="IT41" s="19"/>
      <c r="IW41" s="19"/>
      <c r="IZ41" s="19"/>
      <c r="JC41" s="19"/>
      <c r="JF41" s="19"/>
      <c r="JI41" s="19"/>
      <c r="JJ41" s="13">
        <v>40383</v>
      </c>
      <c r="JK41" s="13" t="s">
        <v>6589</v>
      </c>
      <c r="JL41" s="19"/>
      <c r="JO41" s="19"/>
      <c r="JR41" s="19"/>
      <c r="JS41" s="13">
        <v>43506</v>
      </c>
      <c r="JT41" s="13" t="s">
        <v>7177</v>
      </c>
      <c r="JU41" s="19"/>
      <c r="JX41" s="19"/>
      <c r="KA41" s="19"/>
      <c r="KB41" s="13">
        <v>46529</v>
      </c>
      <c r="KC41" s="13" t="s">
        <v>7645</v>
      </c>
      <c r="KE41" s="13">
        <v>47361</v>
      </c>
      <c r="KF41" s="13" t="s">
        <v>7759</v>
      </c>
    </row>
    <row r="42" spans="2:292">
      <c r="B42" s="17" t="s">
        <v>229</v>
      </c>
      <c r="C42" s="17" t="s">
        <v>276</v>
      </c>
      <c r="E42" s="35" t="s">
        <v>362</v>
      </c>
      <c r="F42" s="13" t="s">
        <v>363</v>
      </c>
      <c r="G42" s="19"/>
      <c r="H42" s="35" t="s">
        <v>884</v>
      </c>
      <c r="I42" s="13" t="s">
        <v>885</v>
      </c>
      <c r="J42" s="19"/>
      <c r="M42" s="19"/>
      <c r="N42" s="35" t="s">
        <v>1176</v>
      </c>
      <c r="O42" s="13" t="s">
        <v>1177</v>
      </c>
      <c r="P42" s="19"/>
      <c r="S42" s="19"/>
      <c r="V42" s="19"/>
      <c r="W42" s="35" t="s">
        <v>1569</v>
      </c>
      <c r="X42" s="13" t="s">
        <v>1570</v>
      </c>
      <c r="Y42" s="19"/>
      <c r="Z42" s="35" t="s">
        <v>1779</v>
      </c>
      <c r="AA42" s="13" t="s">
        <v>1780</v>
      </c>
      <c r="AB42" s="19"/>
      <c r="AE42" s="19"/>
      <c r="AF42" s="19"/>
      <c r="AG42" s="19"/>
      <c r="AH42" s="19"/>
      <c r="AI42" s="13">
        <v>11233</v>
      </c>
      <c r="AJ42" s="13" t="s">
        <v>2180</v>
      </c>
      <c r="AK42" s="19"/>
      <c r="AL42" s="13">
        <v>12235</v>
      </c>
      <c r="AM42" s="13" t="s">
        <v>2388</v>
      </c>
      <c r="AN42" s="19"/>
      <c r="AO42" s="13">
        <v>13215</v>
      </c>
      <c r="AP42" s="13" t="s">
        <v>2574</v>
      </c>
      <c r="AQ42" s="19"/>
      <c r="AR42" s="13">
        <v>14212</v>
      </c>
      <c r="AS42" s="13" t="s">
        <v>2708</v>
      </c>
      <c r="AT42" s="19"/>
      <c r="AW42" s="19"/>
      <c r="BC42" s="19"/>
      <c r="BF42" s="19"/>
      <c r="BI42" s="19"/>
      <c r="BJ42" s="13">
        <v>20386</v>
      </c>
      <c r="BK42" s="13" t="s">
        <v>3516</v>
      </c>
      <c r="BL42" s="19"/>
      <c r="BM42" s="13">
        <v>21505</v>
      </c>
      <c r="BN42" s="13" t="s">
        <v>3812</v>
      </c>
      <c r="BO42" s="19"/>
      <c r="BP42" s="13">
        <v>22429</v>
      </c>
      <c r="BQ42" s="13" t="s">
        <v>4025</v>
      </c>
      <c r="BR42" s="19"/>
      <c r="BS42" s="13">
        <v>23223</v>
      </c>
      <c r="BT42" s="13" t="s">
        <v>4145</v>
      </c>
      <c r="BU42" s="19"/>
      <c r="BX42" s="19"/>
      <c r="CA42" s="19"/>
      <c r="CD42" s="19"/>
      <c r="CE42" s="13">
        <v>27208</v>
      </c>
      <c r="CF42" s="13" t="s">
        <v>4757</v>
      </c>
      <c r="CG42" s="19"/>
      <c r="CH42" s="13">
        <v>28301</v>
      </c>
      <c r="CI42" s="13" t="s">
        <v>4905</v>
      </c>
      <c r="CJ42" s="19"/>
      <c r="CK42" s="13">
        <v>29452</v>
      </c>
      <c r="CL42" s="13" t="s">
        <v>5147</v>
      </c>
      <c r="CM42" s="19"/>
      <c r="CP42" s="19"/>
      <c r="CS42" s="19"/>
      <c r="CV42" s="19"/>
      <c r="CY42" s="19"/>
      <c r="DB42" s="19"/>
      <c r="DE42" s="19"/>
      <c r="DH42" s="19"/>
      <c r="DK42" s="19"/>
      <c r="DN42" s="19"/>
      <c r="DQ42" s="19"/>
      <c r="DR42" s="13">
        <v>40228</v>
      </c>
      <c r="DS42" s="13" t="s">
        <v>6551</v>
      </c>
      <c r="DT42" s="19"/>
      <c r="DW42" s="19"/>
      <c r="DZ42" s="19"/>
      <c r="EA42" s="13">
        <v>43482</v>
      </c>
      <c r="EB42" s="13" t="s">
        <v>8720</v>
      </c>
      <c r="EC42" s="19"/>
      <c r="EF42" s="19"/>
      <c r="EI42" s="19"/>
      <c r="EJ42" s="13">
        <v>46530</v>
      </c>
      <c r="EK42" s="13" t="s">
        <v>7647</v>
      </c>
      <c r="EM42" s="13">
        <v>47362</v>
      </c>
      <c r="EN42" s="13" t="s">
        <v>7761</v>
      </c>
      <c r="EP42" s="5">
        <v>232</v>
      </c>
      <c r="EQ42" s="13" t="s">
        <v>8159</v>
      </c>
      <c r="ES42" s="17" t="s">
        <v>229</v>
      </c>
      <c r="ET42" s="17" t="s">
        <v>8864</v>
      </c>
      <c r="EU42" s="17" t="s">
        <v>276</v>
      </c>
      <c r="EW42" s="35" t="s">
        <v>390</v>
      </c>
      <c r="EX42" s="13" t="s">
        <v>391</v>
      </c>
      <c r="EY42" s="19"/>
      <c r="EZ42" s="35" t="s">
        <v>884</v>
      </c>
      <c r="FA42" s="13" t="s">
        <v>885</v>
      </c>
      <c r="FB42" s="19"/>
      <c r="FE42" s="19"/>
      <c r="FH42" s="19"/>
      <c r="FK42" s="19"/>
      <c r="FN42" s="19"/>
      <c r="FO42" s="35" t="s">
        <v>1569</v>
      </c>
      <c r="FP42" s="13" t="s">
        <v>1570</v>
      </c>
      <c r="FQ42" s="19"/>
      <c r="FR42" s="35" t="s">
        <v>1779</v>
      </c>
      <c r="FS42" s="13" t="s">
        <v>1780</v>
      </c>
      <c r="FT42" s="19"/>
      <c r="FW42" s="19"/>
      <c r="FX42" s="19"/>
      <c r="FY42" s="19"/>
      <c r="FZ42" s="19"/>
      <c r="GA42" s="13">
        <v>11245</v>
      </c>
      <c r="GB42" s="13" t="s">
        <v>2204</v>
      </c>
      <c r="GC42" s="19"/>
      <c r="GD42" s="13">
        <v>12329</v>
      </c>
      <c r="GE42" s="13" t="s">
        <v>2414</v>
      </c>
      <c r="GF42" s="19"/>
      <c r="GG42" s="13">
        <v>13215</v>
      </c>
      <c r="GH42" s="13" t="s">
        <v>2574</v>
      </c>
      <c r="GI42" s="19"/>
      <c r="GL42" s="19"/>
      <c r="GO42" s="19"/>
      <c r="GU42" s="19"/>
      <c r="GX42" s="19"/>
      <c r="HA42" s="19"/>
      <c r="HB42" s="13">
        <v>20386</v>
      </c>
      <c r="HC42" s="13" t="s">
        <v>3516</v>
      </c>
      <c r="HD42" s="19"/>
      <c r="HE42" s="13">
        <v>21505</v>
      </c>
      <c r="HF42" s="13" t="s">
        <v>3812</v>
      </c>
      <c r="HG42" s="19"/>
      <c r="HJ42" s="19"/>
      <c r="HK42" s="13">
        <v>23302</v>
      </c>
      <c r="HL42" s="13" t="s">
        <v>4177</v>
      </c>
      <c r="HM42" s="19"/>
      <c r="HP42" s="19"/>
      <c r="HS42" s="19"/>
      <c r="HV42" s="19"/>
      <c r="HW42" s="13">
        <v>27366</v>
      </c>
      <c r="HX42" s="13" t="s">
        <v>4819</v>
      </c>
      <c r="HY42" s="19"/>
      <c r="HZ42" s="13">
        <v>28501</v>
      </c>
      <c r="IA42" s="13" t="s">
        <v>4955</v>
      </c>
      <c r="IB42" s="19"/>
      <c r="IC42" s="13">
        <v>29452</v>
      </c>
      <c r="ID42" s="13" t="s">
        <v>5147</v>
      </c>
      <c r="IE42" s="19"/>
      <c r="IH42" s="19"/>
      <c r="IK42" s="19"/>
      <c r="IN42" s="19"/>
      <c r="IQ42" s="19"/>
      <c r="IT42" s="19"/>
      <c r="IW42" s="19"/>
      <c r="IZ42" s="19"/>
      <c r="JC42" s="19"/>
      <c r="JF42" s="19"/>
      <c r="JI42" s="19"/>
      <c r="JJ42" s="13">
        <v>40384</v>
      </c>
      <c r="JK42" s="13" t="s">
        <v>6591</v>
      </c>
      <c r="JL42" s="19"/>
      <c r="JO42" s="19"/>
      <c r="JR42" s="19"/>
      <c r="JS42" s="13">
        <v>43507</v>
      </c>
      <c r="JT42" s="13" t="s">
        <v>7179</v>
      </c>
      <c r="JU42" s="19"/>
      <c r="JX42" s="19"/>
      <c r="KA42" s="19"/>
      <c r="KB42" s="13">
        <v>46530</v>
      </c>
      <c r="KC42" s="13" t="s">
        <v>7647</v>
      </c>
      <c r="KE42" s="13">
        <v>47362</v>
      </c>
      <c r="KF42" s="13" t="s">
        <v>7761</v>
      </c>
    </row>
    <row r="43" spans="2:292">
      <c r="B43" s="17" t="s">
        <v>230</v>
      </c>
      <c r="C43" s="17" t="s">
        <v>277</v>
      </c>
      <c r="E43" s="35" t="s">
        <v>364</v>
      </c>
      <c r="F43" s="13" t="s">
        <v>365</v>
      </c>
      <c r="G43" s="19"/>
      <c r="H43" s="35" t="s">
        <v>886</v>
      </c>
      <c r="I43" s="13" t="s">
        <v>887</v>
      </c>
      <c r="J43" s="19"/>
      <c r="M43" s="19"/>
      <c r="N43" s="35" t="s">
        <v>1190</v>
      </c>
      <c r="O43" s="13" t="s">
        <v>1191</v>
      </c>
      <c r="P43" s="19"/>
      <c r="S43" s="19"/>
      <c r="V43" s="19"/>
      <c r="W43" s="35" t="s">
        <v>1573</v>
      </c>
      <c r="X43" s="13" t="s">
        <v>1574</v>
      </c>
      <c r="Y43" s="19"/>
      <c r="Z43" s="35" t="s">
        <v>1781</v>
      </c>
      <c r="AA43" s="13" t="s">
        <v>1782</v>
      </c>
      <c r="AB43" s="19"/>
      <c r="AE43" s="19"/>
      <c r="AF43" s="19"/>
      <c r="AG43" s="19"/>
      <c r="AH43" s="19"/>
      <c r="AI43" s="13">
        <v>11234</v>
      </c>
      <c r="AJ43" s="13" t="s">
        <v>2182</v>
      </c>
      <c r="AK43" s="19"/>
      <c r="AL43" s="13">
        <v>12236</v>
      </c>
      <c r="AM43" s="13" t="s">
        <v>2390</v>
      </c>
      <c r="AN43" s="19"/>
      <c r="AO43" s="13">
        <v>13218</v>
      </c>
      <c r="AP43" s="13" t="s">
        <v>2580</v>
      </c>
      <c r="AQ43" s="19"/>
      <c r="AR43" s="13">
        <v>14213</v>
      </c>
      <c r="AS43" s="13" t="s">
        <v>2710</v>
      </c>
      <c r="AT43" s="19"/>
      <c r="AW43" s="19"/>
      <c r="BC43" s="19"/>
      <c r="BF43" s="19"/>
      <c r="BI43" s="19"/>
      <c r="BJ43" s="13">
        <v>20388</v>
      </c>
      <c r="BK43" s="13" t="s">
        <v>3520</v>
      </c>
      <c r="BL43" s="19"/>
      <c r="BM43" s="13">
        <v>21506</v>
      </c>
      <c r="BN43" s="13" t="s">
        <v>3814</v>
      </c>
      <c r="BO43" s="19"/>
      <c r="BP43" s="13">
        <v>22461</v>
      </c>
      <c r="BQ43" s="13" t="s">
        <v>4037</v>
      </c>
      <c r="BR43" s="19"/>
      <c r="BS43" s="13">
        <v>23224</v>
      </c>
      <c r="BT43" s="13" t="s">
        <v>4147</v>
      </c>
      <c r="BU43" s="19"/>
      <c r="BX43" s="19"/>
      <c r="CA43" s="19"/>
      <c r="CD43" s="19"/>
      <c r="CE43" s="13">
        <v>27209</v>
      </c>
      <c r="CF43" s="13" t="s">
        <v>4759</v>
      </c>
      <c r="CG43" s="19"/>
      <c r="CH43" s="13">
        <v>28365</v>
      </c>
      <c r="CI43" s="13" t="s">
        <v>4923</v>
      </c>
      <c r="CJ43" s="19"/>
      <c r="CK43" s="13">
        <v>29453</v>
      </c>
      <c r="CL43" s="13" t="s">
        <v>5149</v>
      </c>
      <c r="CM43" s="19"/>
      <c r="CP43" s="19"/>
      <c r="CS43" s="19"/>
      <c r="CV43" s="19"/>
      <c r="CY43" s="19"/>
      <c r="DB43" s="19"/>
      <c r="DE43" s="19"/>
      <c r="DH43" s="19"/>
      <c r="DK43" s="19"/>
      <c r="DN43" s="19"/>
      <c r="DQ43" s="19"/>
      <c r="DR43" s="13">
        <v>40229</v>
      </c>
      <c r="DS43" s="13" t="s">
        <v>6553</v>
      </c>
      <c r="DT43" s="19"/>
      <c r="DW43" s="19"/>
      <c r="DZ43" s="19"/>
      <c r="EA43" s="13">
        <v>43484</v>
      </c>
      <c r="EB43" s="13" t="s">
        <v>8721</v>
      </c>
      <c r="EC43" s="19"/>
      <c r="EF43" s="19"/>
      <c r="EI43" s="19"/>
      <c r="EJ43" s="13">
        <v>46531</v>
      </c>
      <c r="EK43" s="13" t="s">
        <v>7649</v>
      </c>
      <c r="EM43" s="13">
        <v>47375</v>
      </c>
      <c r="EN43" s="13" t="s">
        <v>7771</v>
      </c>
      <c r="EP43" s="5">
        <v>222</v>
      </c>
      <c r="EQ43" s="13" t="s">
        <v>8160</v>
      </c>
      <c r="ES43" s="17" t="s">
        <v>230</v>
      </c>
      <c r="ET43" s="17" t="s">
        <v>8865</v>
      </c>
      <c r="EU43" s="17" t="s">
        <v>277</v>
      </c>
      <c r="EW43" s="35" t="s">
        <v>392</v>
      </c>
      <c r="EX43" s="13" t="s">
        <v>393</v>
      </c>
      <c r="EY43" s="19"/>
      <c r="EZ43" s="35" t="s">
        <v>886</v>
      </c>
      <c r="FA43" s="13" t="s">
        <v>887</v>
      </c>
      <c r="FB43" s="19"/>
      <c r="FE43" s="19"/>
      <c r="FH43" s="19"/>
      <c r="FK43" s="19"/>
      <c r="FN43" s="19"/>
      <c r="FO43" s="35" t="s">
        <v>1573</v>
      </c>
      <c r="FP43" s="13" t="s">
        <v>1574</v>
      </c>
      <c r="FQ43" s="19"/>
      <c r="FR43" s="35" t="s">
        <v>1781</v>
      </c>
      <c r="FS43" s="13" t="s">
        <v>1782</v>
      </c>
      <c r="FT43" s="19"/>
      <c r="FW43" s="19"/>
      <c r="FX43" s="19"/>
      <c r="FY43" s="19"/>
      <c r="FZ43" s="19"/>
      <c r="GA43" s="13">
        <v>11246</v>
      </c>
      <c r="GB43" s="13" t="s">
        <v>2206</v>
      </c>
      <c r="GC43" s="19"/>
      <c r="GD43" s="13">
        <v>12342</v>
      </c>
      <c r="GE43" s="13" t="s">
        <v>2418</v>
      </c>
      <c r="GF43" s="19"/>
      <c r="GG43" s="13">
        <v>13218</v>
      </c>
      <c r="GH43" s="13" t="s">
        <v>2580</v>
      </c>
      <c r="GI43" s="19"/>
      <c r="GL43" s="19"/>
      <c r="GO43" s="19"/>
      <c r="GU43" s="19"/>
      <c r="GX43" s="19"/>
      <c r="HA43" s="19"/>
      <c r="HB43" s="13">
        <v>20388</v>
      </c>
      <c r="HC43" s="13" t="s">
        <v>3520</v>
      </c>
      <c r="HD43" s="19"/>
      <c r="HE43" s="13">
        <v>21506</v>
      </c>
      <c r="HF43" s="13" t="s">
        <v>3814</v>
      </c>
      <c r="HG43" s="19"/>
      <c r="HJ43" s="19"/>
      <c r="HK43" s="13">
        <v>23342</v>
      </c>
      <c r="HL43" s="13" t="s">
        <v>4185</v>
      </c>
      <c r="HM43" s="19"/>
      <c r="HP43" s="19"/>
      <c r="HS43" s="19"/>
      <c r="HV43" s="19"/>
      <c r="HW43" s="13">
        <v>27381</v>
      </c>
      <c r="HX43" s="13" t="s">
        <v>4821</v>
      </c>
      <c r="HY43" s="19"/>
      <c r="HZ43" s="13">
        <v>28585</v>
      </c>
      <c r="IA43" s="13" t="s">
        <v>4993</v>
      </c>
      <c r="IB43" s="19"/>
      <c r="IC43" s="13">
        <v>29453</v>
      </c>
      <c r="ID43" s="13" t="s">
        <v>5149</v>
      </c>
      <c r="IE43" s="19"/>
      <c r="IH43" s="19"/>
      <c r="IK43" s="19"/>
      <c r="IN43" s="19"/>
      <c r="IQ43" s="19"/>
      <c r="IT43" s="19"/>
      <c r="IW43" s="19"/>
      <c r="IZ43" s="19"/>
      <c r="JC43" s="19"/>
      <c r="JF43" s="19"/>
      <c r="JI43" s="19"/>
      <c r="JJ43" s="13">
        <v>40401</v>
      </c>
      <c r="JK43" s="13" t="s">
        <v>6593</v>
      </c>
      <c r="JL43" s="19"/>
      <c r="JO43" s="19"/>
      <c r="JR43" s="19"/>
      <c r="JS43" s="13">
        <v>43510</v>
      </c>
      <c r="JT43" s="13" t="s">
        <v>7185</v>
      </c>
      <c r="JU43" s="19"/>
      <c r="JX43" s="19"/>
      <c r="KA43" s="19"/>
      <c r="KB43" s="13">
        <v>46531</v>
      </c>
      <c r="KC43" s="13" t="s">
        <v>7649</v>
      </c>
      <c r="KE43" s="13">
        <v>47375</v>
      </c>
      <c r="KF43" s="13" t="s">
        <v>7771</v>
      </c>
    </row>
    <row r="44" spans="2:292">
      <c r="B44" s="17" t="s">
        <v>231</v>
      </c>
      <c r="C44" s="17" t="s">
        <v>278</v>
      </c>
      <c r="E44" s="35" t="s">
        <v>366</v>
      </c>
      <c r="F44" s="13" t="s">
        <v>367</v>
      </c>
      <c r="G44" s="19"/>
      <c r="H44" s="35" t="s">
        <v>894</v>
      </c>
      <c r="I44" s="13" t="s">
        <v>895</v>
      </c>
      <c r="J44" s="19"/>
      <c r="M44" s="19"/>
      <c r="P44" s="19"/>
      <c r="S44" s="19"/>
      <c r="V44" s="19"/>
      <c r="W44" s="35" t="s">
        <v>1575</v>
      </c>
      <c r="X44" s="13" t="s">
        <v>1576</v>
      </c>
      <c r="Y44" s="19"/>
      <c r="Z44" s="35" t="s">
        <v>1787</v>
      </c>
      <c r="AA44" s="13" t="s">
        <v>1788</v>
      </c>
      <c r="AB44" s="19"/>
      <c r="AE44" s="19"/>
      <c r="AF44" s="19"/>
      <c r="AG44" s="19"/>
      <c r="AH44" s="19"/>
      <c r="AI44" s="13">
        <v>11235</v>
      </c>
      <c r="AJ44" s="13" t="s">
        <v>2184</v>
      </c>
      <c r="AK44" s="19"/>
      <c r="AL44" s="13">
        <v>12237</v>
      </c>
      <c r="AM44" s="13" t="s">
        <v>2392</v>
      </c>
      <c r="AN44" s="19"/>
      <c r="AO44" s="13">
        <v>13219</v>
      </c>
      <c r="AP44" s="13" t="s">
        <v>2582</v>
      </c>
      <c r="AQ44" s="19"/>
      <c r="AR44" s="13">
        <v>14214</v>
      </c>
      <c r="AS44" s="13" t="s">
        <v>2712</v>
      </c>
      <c r="AT44" s="19"/>
      <c r="AW44" s="19"/>
      <c r="BC44" s="19"/>
      <c r="BF44" s="19"/>
      <c r="BI44" s="19"/>
      <c r="BJ44" s="13">
        <v>20402</v>
      </c>
      <c r="BK44" s="13" t="s">
        <v>3522</v>
      </c>
      <c r="BL44" s="19"/>
      <c r="BM44" s="13">
        <v>21507</v>
      </c>
      <c r="BN44" s="13" t="s">
        <v>3816</v>
      </c>
      <c r="BO44" s="19"/>
      <c r="BR44" s="19"/>
      <c r="BS44" s="13">
        <v>23225</v>
      </c>
      <c r="BT44" s="13" t="s">
        <v>4149</v>
      </c>
      <c r="BU44" s="19"/>
      <c r="BX44" s="19"/>
      <c r="CA44" s="19"/>
      <c r="CD44" s="19"/>
      <c r="CE44" s="13">
        <v>27210</v>
      </c>
      <c r="CF44" s="13" t="s">
        <v>4761</v>
      </c>
      <c r="CG44" s="19"/>
      <c r="CH44" s="13">
        <v>28381</v>
      </c>
      <c r="CI44" s="13" t="s">
        <v>4925</v>
      </c>
      <c r="CJ44" s="19"/>
      <c r="CM44" s="19"/>
      <c r="CP44" s="19"/>
      <c r="CS44" s="19"/>
      <c r="CV44" s="19"/>
      <c r="CY44" s="19"/>
      <c r="DB44" s="19"/>
      <c r="DE44" s="19"/>
      <c r="DH44" s="19"/>
      <c r="DK44" s="19"/>
      <c r="DN44" s="19"/>
      <c r="DQ44" s="19"/>
      <c r="DR44" s="13">
        <v>40230</v>
      </c>
      <c r="DS44" s="13" t="s">
        <v>6555</v>
      </c>
      <c r="DT44" s="19"/>
      <c r="DW44" s="19"/>
      <c r="DZ44" s="19"/>
      <c r="EA44" s="13">
        <v>43501</v>
      </c>
      <c r="EB44" s="13" t="s">
        <v>7167</v>
      </c>
      <c r="EC44" s="19"/>
      <c r="EF44" s="19"/>
      <c r="EI44" s="19"/>
      <c r="EJ44" s="13">
        <v>46532</v>
      </c>
      <c r="EK44" s="13" t="s">
        <v>7651</v>
      </c>
      <c r="EM44" s="13">
        <v>47381</v>
      </c>
      <c r="EN44" s="13" t="s">
        <v>7773</v>
      </c>
      <c r="EP44" s="5" t="s">
        <v>8161</v>
      </c>
      <c r="EQ44" s="13" t="s">
        <v>8162</v>
      </c>
      <c r="ES44" s="17" t="s">
        <v>231</v>
      </c>
      <c r="ET44" s="17" t="s">
        <v>8866</v>
      </c>
      <c r="EU44" s="17" t="s">
        <v>278</v>
      </c>
      <c r="EW44" s="35" t="s">
        <v>394</v>
      </c>
      <c r="EX44" s="13" t="s">
        <v>395</v>
      </c>
      <c r="EY44" s="19"/>
      <c r="EZ44" s="35" t="s">
        <v>894</v>
      </c>
      <c r="FA44" s="13" t="s">
        <v>895</v>
      </c>
      <c r="FB44" s="19"/>
      <c r="FE44" s="19"/>
      <c r="FH44" s="19"/>
      <c r="FK44" s="19"/>
      <c r="FN44" s="19"/>
      <c r="FO44" s="35" t="s">
        <v>1575</v>
      </c>
      <c r="FP44" s="13" t="s">
        <v>1576</v>
      </c>
      <c r="FQ44" s="19"/>
      <c r="FR44" s="35" t="s">
        <v>1787</v>
      </c>
      <c r="FS44" s="13" t="s">
        <v>1788</v>
      </c>
      <c r="FT44" s="19"/>
      <c r="FW44" s="19"/>
      <c r="FX44" s="19"/>
      <c r="FY44" s="19"/>
      <c r="FZ44" s="19"/>
      <c r="GA44" s="13">
        <v>11301</v>
      </c>
      <c r="GB44" s="13" t="s">
        <v>2208</v>
      </c>
      <c r="GC44" s="19"/>
      <c r="GD44" s="13">
        <v>12347</v>
      </c>
      <c r="GE44" s="13" t="s">
        <v>2428</v>
      </c>
      <c r="GF44" s="19"/>
      <c r="GG44" s="13">
        <v>13219</v>
      </c>
      <c r="GH44" s="13" t="s">
        <v>2582</v>
      </c>
      <c r="GI44" s="19"/>
      <c r="GL44" s="19"/>
      <c r="GO44" s="19"/>
      <c r="GU44" s="19"/>
      <c r="GX44" s="19"/>
      <c r="HA44" s="19"/>
      <c r="HB44" s="13">
        <v>20402</v>
      </c>
      <c r="HC44" s="13" t="s">
        <v>3522</v>
      </c>
      <c r="HD44" s="19"/>
      <c r="HE44" s="13">
        <v>21507</v>
      </c>
      <c r="HF44" s="13" t="s">
        <v>3816</v>
      </c>
      <c r="HG44" s="19"/>
      <c r="HJ44" s="19"/>
      <c r="HK44" s="13">
        <v>23361</v>
      </c>
      <c r="HL44" s="13" t="s">
        <v>4197</v>
      </c>
      <c r="HM44" s="19"/>
      <c r="HP44" s="19"/>
      <c r="HS44" s="19"/>
      <c r="HV44" s="19"/>
      <c r="HW44" s="13">
        <v>27382</v>
      </c>
      <c r="HX44" s="13" t="s">
        <v>4823</v>
      </c>
      <c r="HY44" s="19"/>
      <c r="HZ44" s="13">
        <v>28586</v>
      </c>
      <c r="IA44" s="13" t="s">
        <v>4995</v>
      </c>
      <c r="IB44" s="19"/>
      <c r="IE44" s="19"/>
      <c r="IH44" s="19"/>
      <c r="IK44" s="19"/>
      <c r="IN44" s="19"/>
      <c r="IQ44" s="19"/>
      <c r="IT44" s="19"/>
      <c r="IW44" s="19"/>
      <c r="IZ44" s="19"/>
      <c r="JC44" s="19"/>
      <c r="JF44" s="19"/>
      <c r="JI44" s="19"/>
      <c r="JJ44" s="13">
        <v>40402</v>
      </c>
      <c r="JK44" s="13" t="s">
        <v>6595</v>
      </c>
      <c r="JL44" s="19"/>
      <c r="JO44" s="19"/>
      <c r="JR44" s="19"/>
      <c r="JS44" s="13">
        <v>43511</v>
      </c>
      <c r="JT44" s="13" t="s">
        <v>7187</v>
      </c>
      <c r="JU44" s="19"/>
      <c r="JX44" s="19"/>
      <c r="KA44" s="19"/>
      <c r="KB44" s="13">
        <v>46532</v>
      </c>
      <c r="KC44" s="13" t="s">
        <v>7651</v>
      </c>
      <c r="KE44" s="13">
        <v>47381</v>
      </c>
      <c r="KF44" s="13" t="s">
        <v>7773</v>
      </c>
    </row>
    <row r="45" spans="2:292">
      <c r="B45" s="17" t="s">
        <v>232</v>
      </c>
      <c r="C45" s="17" t="s">
        <v>279</v>
      </c>
      <c r="E45" s="35" t="s">
        <v>368</v>
      </c>
      <c r="F45" s="13" t="s">
        <v>369</v>
      </c>
      <c r="G45" s="19"/>
      <c r="J45" s="19"/>
      <c r="M45" s="19"/>
      <c r="P45" s="19"/>
      <c r="S45" s="19"/>
      <c r="V45" s="19"/>
      <c r="W45" s="35" t="s">
        <v>1577</v>
      </c>
      <c r="X45" s="13" t="s">
        <v>1578</v>
      </c>
      <c r="Y45" s="19"/>
      <c r="Z45" s="35" t="s">
        <v>1817</v>
      </c>
      <c r="AA45" s="13" t="s">
        <v>1818</v>
      </c>
      <c r="AB45" s="19"/>
      <c r="AE45" s="19"/>
      <c r="AF45" s="19"/>
      <c r="AG45" s="19"/>
      <c r="AH45" s="19"/>
      <c r="AI45" s="13">
        <v>11237</v>
      </c>
      <c r="AJ45" s="13" t="s">
        <v>2188</v>
      </c>
      <c r="AK45" s="19"/>
      <c r="AL45" s="13">
        <v>12238</v>
      </c>
      <c r="AM45" s="13" t="s">
        <v>2394</v>
      </c>
      <c r="AN45" s="19"/>
      <c r="AO45" s="13">
        <v>13220</v>
      </c>
      <c r="AP45" s="13" t="s">
        <v>2584</v>
      </c>
      <c r="AQ45" s="19"/>
      <c r="AR45" s="13">
        <v>14215</v>
      </c>
      <c r="AS45" s="13" t="s">
        <v>2714</v>
      </c>
      <c r="AT45" s="19"/>
      <c r="AW45" s="19"/>
      <c r="BC45" s="19"/>
      <c r="BF45" s="19"/>
      <c r="BI45" s="19"/>
      <c r="BJ45" s="13">
        <v>20403</v>
      </c>
      <c r="BK45" s="13" t="s">
        <v>3524</v>
      </c>
      <c r="BL45" s="19"/>
      <c r="BM45" s="13">
        <v>21521</v>
      </c>
      <c r="BN45" s="13" t="s">
        <v>3818</v>
      </c>
      <c r="BO45" s="19"/>
      <c r="BR45" s="19"/>
      <c r="BS45" s="13">
        <v>23226</v>
      </c>
      <c r="BT45" s="13" t="s">
        <v>4151</v>
      </c>
      <c r="BU45" s="19"/>
      <c r="BX45" s="19"/>
      <c r="CA45" s="19"/>
      <c r="CD45" s="19"/>
      <c r="CE45" s="13">
        <v>27211</v>
      </c>
      <c r="CF45" s="13" t="s">
        <v>4763</v>
      </c>
      <c r="CG45" s="19"/>
      <c r="CH45" s="13">
        <v>28382</v>
      </c>
      <c r="CI45" s="13" t="s">
        <v>4927</v>
      </c>
      <c r="CJ45" s="19"/>
      <c r="CM45" s="19"/>
      <c r="CP45" s="19"/>
      <c r="CS45" s="19"/>
      <c r="CV45" s="19"/>
      <c r="CY45" s="19"/>
      <c r="DB45" s="19"/>
      <c r="DE45" s="19"/>
      <c r="DH45" s="19"/>
      <c r="DK45" s="19"/>
      <c r="DN45" s="19"/>
      <c r="DQ45" s="19"/>
      <c r="DR45" s="13">
        <v>40231</v>
      </c>
      <c r="DS45" s="13" t="s">
        <v>6557</v>
      </c>
      <c r="DT45" s="19"/>
      <c r="DW45" s="19"/>
      <c r="DZ45" s="19"/>
      <c r="EA45" s="13">
        <v>43505</v>
      </c>
      <c r="EB45" s="13" t="s">
        <v>7175</v>
      </c>
      <c r="EC45" s="19"/>
      <c r="EF45" s="19"/>
      <c r="EI45" s="19"/>
      <c r="EJ45" s="13">
        <v>46533</v>
      </c>
      <c r="EK45" s="13" t="s">
        <v>7653</v>
      </c>
      <c r="EM45" s="13">
        <v>47382</v>
      </c>
      <c r="EN45" s="13" t="s">
        <v>7775</v>
      </c>
      <c r="EP45" s="5" t="s">
        <v>8163</v>
      </c>
      <c r="EQ45" s="13" t="s">
        <v>8164</v>
      </c>
      <c r="ES45" s="17" t="s">
        <v>232</v>
      </c>
      <c r="ET45" s="17" t="s">
        <v>8867</v>
      </c>
      <c r="EU45" s="17" t="s">
        <v>279</v>
      </c>
      <c r="EW45" s="35" t="s">
        <v>400</v>
      </c>
      <c r="EX45" s="13" t="s">
        <v>401</v>
      </c>
      <c r="EY45" s="19"/>
      <c r="FB45" s="19"/>
      <c r="FE45" s="19"/>
      <c r="FH45" s="19"/>
      <c r="FK45" s="19"/>
      <c r="FN45" s="19"/>
      <c r="FO45" s="35" t="s">
        <v>1577</v>
      </c>
      <c r="FP45" s="13" t="s">
        <v>1578</v>
      </c>
      <c r="FQ45" s="19"/>
      <c r="FR45" s="35" t="s">
        <v>1817</v>
      </c>
      <c r="FS45" s="13" t="s">
        <v>1818</v>
      </c>
      <c r="FT45" s="19"/>
      <c r="FW45" s="19"/>
      <c r="FX45" s="19"/>
      <c r="FY45" s="19"/>
      <c r="FZ45" s="19"/>
      <c r="GA45" s="13">
        <v>11324</v>
      </c>
      <c r="GB45" s="13" t="s">
        <v>2214</v>
      </c>
      <c r="GC45" s="19"/>
      <c r="GD45" s="13">
        <v>12349</v>
      </c>
      <c r="GE45" s="13" t="s">
        <v>2432</v>
      </c>
      <c r="GF45" s="19"/>
      <c r="GG45" s="13">
        <v>13220</v>
      </c>
      <c r="GH45" s="13" t="s">
        <v>2584</v>
      </c>
      <c r="GI45" s="19"/>
      <c r="GL45" s="19"/>
      <c r="GO45" s="19"/>
      <c r="GU45" s="19"/>
      <c r="GX45" s="19"/>
      <c r="HA45" s="19"/>
      <c r="HB45" s="13">
        <v>20403</v>
      </c>
      <c r="HC45" s="13" t="s">
        <v>3524</v>
      </c>
      <c r="HD45" s="19"/>
      <c r="HE45" s="13">
        <v>21521</v>
      </c>
      <c r="HF45" s="13" t="s">
        <v>3818</v>
      </c>
      <c r="HG45" s="19"/>
      <c r="HJ45" s="19"/>
      <c r="HK45" s="13">
        <v>23362</v>
      </c>
      <c r="HL45" s="13" t="s">
        <v>4199</v>
      </c>
      <c r="HM45" s="19"/>
      <c r="HP45" s="19"/>
      <c r="HS45" s="19"/>
      <c r="HV45" s="19"/>
      <c r="HW45" s="13">
        <v>27383</v>
      </c>
      <c r="HX45" s="13" t="s">
        <v>4825</v>
      </c>
      <c r="HY45" s="19"/>
      <c r="IB45" s="19"/>
      <c r="IE45" s="19"/>
      <c r="IH45" s="19"/>
      <c r="IK45" s="19"/>
      <c r="IN45" s="19"/>
      <c r="IQ45" s="19"/>
      <c r="IT45" s="19"/>
      <c r="IW45" s="19"/>
      <c r="IZ45" s="19"/>
      <c r="JC45" s="19"/>
      <c r="JF45" s="19"/>
      <c r="JI45" s="19"/>
      <c r="JJ45" s="13">
        <v>40421</v>
      </c>
      <c r="JK45" s="13" t="s">
        <v>6601</v>
      </c>
      <c r="JL45" s="19"/>
      <c r="JO45" s="19"/>
      <c r="JR45" s="19"/>
      <c r="JS45" s="13">
        <v>43512</v>
      </c>
      <c r="JT45" s="13" t="s">
        <v>7189</v>
      </c>
      <c r="JU45" s="19"/>
      <c r="JX45" s="19"/>
      <c r="KA45" s="19"/>
      <c r="KB45" s="13">
        <v>46533</v>
      </c>
      <c r="KC45" s="13" t="s">
        <v>7653</v>
      </c>
      <c r="KE45" s="13">
        <v>47382</v>
      </c>
      <c r="KF45" s="13" t="s">
        <v>7775</v>
      </c>
    </row>
    <row r="46" spans="2:292">
      <c r="B46" s="17" t="s">
        <v>233</v>
      </c>
      <c r="C46" s="17" t="s">
        <v>280</v>
      </c>
      <c r="E46" s="35" t="s">
        <v>370</v>
      </c>
      <c r="F46" s="13" t="s">
        <v>371</v>
      </c>
      <c r="G46" s="19"/>
      <c r="J46" s="19"/>
      <c r="M46" s="19"/>
      <c r="P46" s="19"/>
      <c r="S46" s="19"/>
      <c r="V46" s="19"/>
      <c r="W46" s="35" t="s">
        <v>1579</v>
      </c>
      <c r="X46" s="13" t="s">
        <v>1580</v>
      </c>
      <c r="Y46" s="19"/>
      <c r="Z46" s="35" t="s">
        <v>1825</v>
      </c>
      <c r="AA46" s="13" t="s">
        <v>1826</v>
      </c>
      <c r="AB46" s="19"/>
      <c r="AE46" s="19"/>
      <c r="AF46" s="19"/>
      <c r="AG46" s="19"/>
      <c r="AH46" s="19"/>
      <c r="AI46" s="13">
        <v>11238</v>
      </c>
      <c r="AJ46" s="13" t="s">
        <v>2190</v>
      </c>
      <c r="AK46" s="19"/>
      <c r="AL46" s="13">
        <v>12239</v>
      </c>
      <c r="AM46" s="13" t="s">
        <v>2396</v>
      </c>
      <c r="AN46" s="19"/>
      <c r="AO46" s="13">
        <v>13221</v>
      </c>
      <c r="AP46" s="13" t="s">
        <v>2586</v>
      </c>
      <c r="AQ46" s="19"/>
      <c r="AR46" s="13">
        <v>14216</v>
      </c>
      <c r="AS46" s="13" t="s">
        <v>2716</v>
      </c>
      <c r="AT46" s="19"/>
      <c r="AW46" s="19"/>
      <c r="BC46" s="19"/>
      <c r="BI46" s="19"/>
      <c r="BJ46" s="13">
        <v>20404</v>
      </c>
      <c r="BK46" s="13" t="s">
        <v>3526</v>
      </c>
      <c r="BL46" s="19"/>
      <c r="BM46" s="13">
        <v>21604</v>
      </c>
      <c r="BN46" s="13" t="s">
        <v>3862</v>
      </c>
      <c r="BO46" s="19"/>
      <c r="BR46" s="19"/>
      <c r="BS46" s="13">
        <v>23227</v>
      </c>
      <c r="BT46" s="13" t="s">
        <v>4153</v>
      </c>
      <c r="BU46" s="19"/>
      <c r="BX46" s="19"/>
      <c r="CA46" s="19"/>
      <c r="CD46" s="19"/>
      <c r="CE46" s="13">
        <v>27212</v>
      </c>
      <c r="CF46" s="13" t="s">
        <v>4765</v>
      </c>
      <c r="CG46" s="19"/>
      <c r="CH46" s="13">
        <v>28442</v>
      </c>
      <c r="CI46" s="13" t="s">
        <v>4935</v>
      </c>
      <c r="CJ46" s="19"/>
      <c r="CM46" s="19"/>
      <c r="CP46" s="19"/>
      <c r="CS46" s="19"/>
      <c r="CV46" s="19"/>
      <c r="CY46" s="19"/>
      <c r="DB46" s="19"/>
      <c r="DE46" s="19"/>
      <c r="DH46" s="19"/>
      <c r="DK46" s="19"/>
      <c r="DN46" s="19"/>
      <c r="DQ46" s="19"/>
      <c r="DR46" s="13">
        <v>40341</v>
      </c>
      <c r="DS46" s="13" t="s">
        <v>8711</v>
      </c>
      <c r="DT46" s="19"/>
      <c r="DW46" s="19"/>
      <c r="DZ46" s="19"/>
      <c r="EA46" s="13">
        <v>43506</v>
      </c>
      <c r="EB46" s="13" t="s">
        <v>7177</v>
      </c>
      <c r="EC46" s="19"/>
      <c r="EF46" s="19"/>
      <c r="EI46" s="19"/>
      <c r="EJ46" s="13">
        <v>46534</v>
      </c>
      <c r="EK46" s="13" t="s">
        <v>7655</v>
      </c>
      <c r="EP46" s="5">
        <v>248</v>
      </c>
      <c r="EQ46" s="13" t="s">
        <v>8165</v>
      </c>
      <c r="ES46" s="17" t="s">
        <v>233</v>
      </c>
      <c r="ET46" s="17" t="s">
        <v>8868</v>
      </c>
      <c r="EU46" s="17" t="s">
        <v>280</v>
      </c>
      <c r="EW46" s="35" t="s">
        <v>410</v>
      </c>
      <c r="EX46" s="13" t="s">
        <v>411</v>
      </c>
      <c r="EY46" s="19"/>
      <c r="FB46" s="19"/>
      <c r="FE46" s="19"/>
      <c r="FH46" s="19"/>
      <c r="FK46" s="19"/>
      <c r="FN46" s="19"/>
      <c r="FO46" s="35" t="s">
        <v>1579</v>
      </c>
      <c r="FP46" s="13" t="s">
        <v>1580</v>
      </c>
      <c r="FQ46" s="19"/>
      <c r="FR46" s="35" t="s">
        <v>1825</v>
      </c>
      <c r="FS46" s="13" t="s">
        <v>1826</v>
      </c>
      <c r="FT46" s="19"/>
      <c r="FW46" s="19"/>
      <c r="FX46" s="19"/>
      <c r="FY46" s="19"/>
      <c r="FZ46" s="19"/>
      <c r="GA46" s="13">
        <v>11326</v>
      </c>
      <c r="GB46" s="13" t="s">
        <v>2216</v>
      </c>
      <c r="GC46" s="19"/>
      <c r="GD46" s="13">
        <v>12403</v>
      </c>
      <c r="GE46" s="13" t="s">
        <v>2444</v>
      </c>
      <c r="GF46" s="19"/>
      <c r="GG46" s="13">
        <v>13221</v>
      </c>
      <c r="GH46" s="13" t="s">
        <v>2586</v>
      </c>
      <c r="GI46" s="19"/>
      <c r="GL46" s="19"/>
      <c r="GO46" s="19"/>
      <c r="GU46" s="19"/>
      <c r="HA46" s="19"/>
      <c r="HB46" s="13">
        <v>20404</v>
      </c>
      <c r="HC46" s="13" t="s">
        <v>3526</v>
      </c>
      <c r="HD46" s="19"/>
      <c r="HE46" s="13">
        <v>21604</v>
      </c>
      <c r="HF46" s="13" t="s">
        <v>3862</v>
      </c>
      <c r="HG46" s="19"/>
      <c r="HJ46" s="19"/>
      <c r="HK46" s="13">
        <v>23424</v>
      </c>
      <c r="HL46" s="13" t="s">
        <v>4213</v>
      </c>
      <c r="HM46" s="19"/>
      <c r="HP46" s="19"/>
      <c r="HS46" s="19"/>
      <c r="HV46" s="19"/>
      <c r="HY46" s="19"/>
      <c r="IB46" s="19"/>
      <c r="IE46" s="19"/>
      <c r="IH46" s="19"/>
      <c r="IK46" s="19"/>
      <c r="IN46" s="19"/>
      <c r="IQ46" s="19"/>
      <c r="IT46" s="19"/>
      <c r="IW46" s="19"/>
      <c r="IZ46" s="19"/>
      <c r="JC46" s="19"/>
      <c r="JF46" s="19"/>
      <c r="JI46" s="19"/>
      <c r="JJ46" s="13">
        <v>40447</v>
      </c>
      <c r="JK46" s="13" t="s">
        <v>6629</v>
      </c>
      <c r="JL46" s="19"/>
      <c r="JO46" s="19"/>
      <c r="JR46" s="19"/>
      <c r="JS46" s="13">
        <v>43513</v>
      </c>
      <c r="JT46" s="13" t="s">
        <v>7191</v>
      </c>
      <c r="JU46" s="19"/>
      <c r="JX46" s="19"/>
      <c r="KA46" s="19"/>
      <c r="KB46" s="13">
        <v>46534</v>
      </c>
      <c r="KC46" s="13" t="s">
        <v>7655</v>
      </c>
    </row>
    <row r="47" spans="2:292">
      <c r="B47" s="17" t="s">
        <v>234</v>
      </c>
      <c r="C47" s="17" t="s">
        <v>281</v>
      </c>
      <c r="E47" s="35" t="s">
        <v>372</v>
      </c>
      <c r="F47" s="13" t="s">
        <v>373</v>
      </c>
      <c r="G47" s="19"/>
      <c r="J47" s="19"/>
      <c r="M47" s="19"/>
      <c r="P47" s="19"/>
      <c r="S47" s="19"/>
      <c r="V47" s="19"/>
      <c r="W47" s="35" t="s">
        <v>1583</v>
      </c>
      <c r="X47" s="13" t="s">
        <v>1584</v>
      </c>
      <c r="Y47" s="19"/>
      <c r="Z47" s="35" t="s">
        <v>1831</v>
      </c>
      <c r="AA47" s="13" t="s">
        <v>1832</v>
      </c>
      <c r="AB47" s="19"/>
      <c r="AE47" s="19"/>
      <c r="AF47" s="19"/>
      <c r="AG47" s="19"/>
      <c r="AH47" s="19"/>
      <c r="AI47" s="13">
        <v>11239</v>
      </c>
      <c r="AJ47" s="13" t="s">
        <v>2192</v>
      </c>
      <c r="AK47" s="19"/>
      <c r="AL47" s="13">
        <v>12322</v>
      </c>
      <c r="AM47" s="13" t="s">
        <v>2402</v>
      </c>
      <c r="AN47" s="19"/>
      <c r="AO47" s="13">
        <v>13222</v>
      </c>
      <c r="AP47" s="13" t="s">
        <v>2588</v>
      </c>
      <c r="AQ47" s="19"/>
      <c r="AR47" s="13">
        <v>14217</v>
      </c>
      <c r="AS47" s="13" t="s">
        <v>2718</v>
      </c>
      <c r="AT47" s="19"/>
      <c r="AW47" s="19"/>
      <c r="BC47" s="19"/>
      <c r="BI47" s="19"/>
      <c r="BJ47" s="13">
        <v>20407</v>
      </c>
      <c r="BK47" s="13" t="s">
        <v>3532</v>
      </c>
      <c r="BL47" s="19"/>
      <c r="BO47" s="19"/>
      <c r="BR47" s="19"/>
      <c r="BS47" s="13">
        <v>23228</v>
      </c>
      <c r="BT47" s="13" t="s">
        <v>4155</v>
      </c>
      <c r="BU47" s="19"/>
      <c r="BX47" s="19"/>
      <c r="CA47" s="19"/>
      <c r="CD47" s="19"/>
      <c r="CE47" s="13">
        <v>27213</v>
      </c>
      <c r="CF47" s="13" t="s">
        <v>4767</v>
      </c>
      <c r="CG47" s="19"/>
      <c r="CH47" s="13">
        <v>28443</v>
      </c>
      <c r="CI47" s="13" t="s">
        <v>4937</v>
      </c>
      <c r="CJ47" s="19"/>
      <c r="CM47" s="19"/>
      <c r="CP47" s="19"/>
      <c r="CS47" s="19"/>
      <c r="CV47" s="19"/>
      <c r="CY47" s="19"/>
      <c r="DB47" s="19"/>
      <c r="DE47" s="19"/>
      <c r="DH47" s="19"/>
      <c r="DK47" s="19"/>
      <c r="DN47" s="19"/>
      <c r="DQ47" s="19"/>
      <c r="DR47" s="13">
        <v>40342</v>
      </c>
      <c r="DS47" s="13" t="s">
        <v>8712</v>
      </c>
      <c r="DT47" s="19"/>
      <c r="DW47" s="19"/>
      <c r="DZ47" s="19"/>
      <c r="EA47" s="13">
        <v>43507</v>
      </c>
      <c r="EB47" s="13" t="s">
        <v>7179</v>
      </c>
      <c r="EC47" s="19"/>
      <c r="EF47" s="19"/>
      <c r="EI47" s="19"/>
      <c r="EJ47" s="13">
        <v>46535</v>
      </c>
      <c r="EK47" s="13" t="s">
        <v>7657</v>
      </c>
      <c r="EP47" s="5">
        <v>512</v>
      </c>
      <c r="EQ47" s="13" t="s">
        <v>8166</v>
      </c>
      <c r="ES47" s="17" t="s">
        <v>234</v>
      </c>
      <c r="ET47" s="17" t="s">
        <v>8869</v>
      </c>
      <c r="EU47" s="17" t="s">
        <v>281</v>
      </c>
      <c r="EW47" s="35" t="s">
        <v>414</v>
      </c>
      <c r="EX47" s="13" t="s">
        <v>415</v>
      </c>
      <c r="EY47" s="19"/>
      <c r="FB47" s="19"/>
      <c r="FE47" s="19"/>
      <c r="FH47" s="19"/>
      <c r="FK47" s="19"/>
      <c r="FN47" s="19"/>
      <c r="FO47" s="35" t="s">
        <v>1583</v>
      </c>
      <c r="FP47" s="13" t="s">
        <v>1584</v>
      </c>
      <c r="FQ47" s="19"/>
      <c r="FR47" s="35" t="s">
        <v>1831</v>
      </c>
      <c r="FS47" s="13" t="s">
        <v>1832</v>
      </c>
      <c r="FT47" s="19"/>
      <c r="FW47" s="19"/>
      <c r="FX47" s="19"/>
      <c r="FY47" s="19"/>
      <c r="FZ47" s="19"/>
      <c r="GA47" s="13">
        <v>11327</v>
      </c>
      <c r="GB47" s="13" t="s">
        <v>2218</v>
      </c>
      <c r="GC47" s="19"/>
      <c r="GD47" s="13">
        <v>12409</v>
      </c>
      <c r="GE47" s="13" t="s">
        <v>2456</v>
      </c>
      <c r="GF47" s="19"/>
      <c r="GG47" s="13">
        <v>13222</v>
      </c>
      <c r="GH47" s="13" t="s">
        <v>2588</v>
      </c>
      <c r="GI47" s="19"/>
      <c r="GL47" s="19"/>
      <c r="GO47" s="19"/>
      <c r="GU47" s="19"/>
      <c r="HA47" s="19"/>
      <c r="HB47" s="13">
        <v>20407</v>
      </c>
      <c r="HC47" s="13" t="s">
        <v>3532</v>
      </c>
      <c r="HD47" s="19"/>
      <c r="HG47" s="19"/>
      <c r="HJ47" s="19"/>
      <c r="HK47" s="13">
        <v>23425</v>
      </c>
      <c r="HL47" s="13" t="s">
        <v>4215</v>
      </c>
      <c r="HM47" s="19"/>
      <c r="HP47" s="19"/>
      <c r="HS47" s="19"/>
      <c r="HV47" s="19"/>
      <c r="HY47" s="19"/>
      <c r="IB47" s="19"/>
      <c r="IE47" s="19"/>
      <c r="IH47" s="19"/>
      <c r="IK47" s="19"/>
      <c r="IN47" s="19"/>
      <c r="IQ47" s="19"/>
      <c r="IT47" s="19"/>
      <c r="IW47" s="19"/>
      <c r="IZ47" s="19"/>
      <c r="JC47" s="19"/>
      <c r="JF47" s="19"/>
      <c r="JI47" s="19"/>
      <c r="JJ47" s="13">
        <v>40448</v>
      </c>
      <c r="JK47" s="13" t="s">
        <v>6631</v>
      </c>
      <c r="JL47" s="19"/>
      <c r="JO47" s="19"/>
      <c r="JR47" s="19"/>
      <c r="JS47" s="13">
        <v>43514</v>
      </c>
      <c r="JT47" s="13" t="s">
        <v>7193</v>
      </c>
      <c r="JU47" s="19"/>
      <c r="JX47" s="19"/>
      <c r="KA47" s="19"/>
      <c r="KB47" s="13">
        <v>46535</v>
      </c>
      <c r="KC47" s="13" t="s">
        <v>7657</v>
      </c>
    </row>
    <row r="48" spans="2:292">
      <c r="B48" s="17" t="s">
        <v>235</v>
      </c>
      <c r="C48" s="17" t="s">
        <v>282</v>
      </c>
      <c r="E48" s="35" t="s">
        <v>374</v>
      </c>
      <c r="F48" s="13" t="s">
        <v>375</v>
      </c>
      <c r="G48" s="19"/>
      <c r="J48" s="19"/>
      <c r="M48" s="19"/>
      <c r="P48" s="19"/>
      <c r="S48" s="19"/>
      <c r="V48" s="19"/>
      <c r="W48" s="35" t="s">
        <v>1585</v>
      </c>
      <c r="X48" s="13" t="s">
        <v>1586</v>
      </c>
      <c r="Y48" s="19"/>
      <c r="Z48" s="35" t="s">
        <v>1837</v>
      </c>
      <c r="AA48" s="13" t="s">
        <v>1838</v>
      </c>
      <c r="AB48" s="19"/>
      <c r="AE48" s="19"/>
      <c r="AF48" s="19"/>
      <c r="AG48" s="19"/>
      <c r="AH48" s="19"/>
      <c r="AI48" s="13">
        <v>11240</v>
      </c>
      <c r="AJ48" s="13" t="s">
        <v>2194</v>
      </c>
      <c r="AK48" s="19"/>
      <c r="AL48" s="13">
        <v>12329</v>
      </c>
      <c r="AM48" s="13" t="s">
        <v>2414</v>
      </c>
      <c r="AN48" s="19"/>
      <c r="AO48" s="13">
        <v>13223</v>
      </c>
      <c r="AP48" s="13" t="s">
        <v>2590</v>
      </c>
      <c r="AQ48" s="19"/>
      <c r="AR48" s="13">
        <v>14218</v>
      </c>
      <c r="AS48" s="13" t="s">
        <v>2720</v>
      </c>
      <c r="AT48" s="19"/>
      <c r="AW48" s="19"/>
      <c r="BC48" s="19"/>
      <c r="BI48" s="19"/>
      <c r="BJ48" s="13">
        <v>20409</v>
      </c>
      <c r="BK48" s="13" t="s">
        <v>3536</v>
      </c>
      <c r="BL48" s="19"/>
      <c r="BO48" s="19"/>
      <c r="BR48" s="19"/>
      <c r="BS48" s="13">
        <v>23229</v>
      </c>
      <c r="BT48" s="13" t="s">
        <v>4157</v>
      </c>
      <c r="BU48" s="19"/>
      <c r="BX48" s="19"/>
      <c r="CA48" s="19"/>
      <c r="CD48" s="19"/>
      <c r="CE48" s="13">
        <v>27214</v>
      </c>
      <c r="CF48" s="13" t="s">
        <v>4769</v>
      </c>
      <c r="CG48" s="19"/>
      <c r="CH48" s="13">
        <v>28446</v>
      </c>
      <c r="CI48" s="13" t="s">
        <v>4943</v>
      </c>
      <c r="CJ48" s="19"/>
      <c r="CM48" s="19"/>
      <c r="CP48" s="19"/>
      <c r="CS48" s="19"/>
      <c r="CV48" s="19"/>
      <c r="CY48" s="19"/>
      <c r="DB48" s="19"/>
      <c r="DE48" s="19"/>
      <c r="DH48" s="19"/>
      <c r="DK48" s="19"/>
      <c r="DN48" s="19"/>
      <c r="DQ48" s="19"/>
      <c r="DR48" s="13">
        <v>40343</v>
      </c>
      <c r="DS48" s="13" t="s">
        <v>8713</v>
      </c>
      <c r="DT48" s="19"/>
      <c r="DW48" s="19"/>
      <c r="DZ48" s="19"/>
      <c r="EA48" s="13">
        <v>43510</v>
      </c>
      <c r="EB48" s="13" t="s">
        <v>7185</v>
      </c>
      <c r="EC48" s="19"/>
      <c r="EF48" s="19"/>
      <c r="EI48" s="19"/>
      <c r="EP48" s="5">
        <v>528</v>
      </c>
      <c r="EQ48" s="13" t="s">
        <v>8167</v>
      </c>
      <c r="ES48" s="17" t="s">
        <v>235</v>
      </c>
      <c r="ET48" s="17" t="s">
        <v>8870</v>
      </c>
      <c r="EU48" s="17" t="s">
        <v>282</v>
      </c>
      <c r="EW48" s="35" t="s">
        <v>416</v>
      </c>
      <c r="EX48" s="13" t="s">
        <v>417</v>
      </c>
      <c r="EY48" s="19"/>
      <c r="FB48" s="19"/>
      <c r="FE48" s="19"/>
      <c r="FH48" s="19"/>
      <c r="FK48" s="19"/>
      <c r="FN48" s="19"/>
      <c r="FO48" s="35" t="s">
        <v>1585</v>
      </c>
      <c r="FP48" s="13" t="s">
        <v>1586</v>
      </c>
      <c r="FQ48" s="19"/>
      <c r="FR48" s="35" t="s">
        <v>1837</v>
      </c>
      <c r="FS48" s="13" t="s">
        <v>1838</v>
      </c>
      <c r="FT48" s="19"/>
      <c r="FW48" s="19"/>
      <c r="FX48" s="19"/>
      <c r="FY48" s="19"/>
      <c r="FZ48" s="19"/>
      <c r="GA48" s="13">
        <v>11341</v>
      </c>
      <c r="GB48" s="13" t="s">
        <v>2222</v>
      </c>
      <c r="GC48" s="19"/>
      <c r="GD48" s="13">
        <v>12410</v>
      </c>
      <c r="GE48" s="13" t="s">
        <v>2458</v>
      </c>
      <c r="GF48" s="19"/>
      <c r="GG48" s="13">
        <v>13223</v>
      </c>
      <c r="GH48" s="13" t="s">
        <v>2590</v>
      </c>
      <c r="GI48" s="19"/>
      <c r="GL48" s="19"/>
      <c r="GO48" s="19"/>
      <c r="GU48" s="19"/>
      <c r="HA48" s="19"/>
      <c r="HB48" s="13">
        <v>20409</v>
      </c>
      <c r="HC48" s="13" t="s">
        <v>3536</v>
      </c>
      <c r="HD48" s="19"/>
      <c r="HG48" s="19"/>
      <c r="HJ48" s="19"/>
      <c r="HK48" s="13">
        <v>23427</v>
      </c>
      <c r="HL48" s="13" t="s">
        <v>4219</v>
      </c>
      <c r="HM48" s="19"/>
      <c r="HP48" s="19"/>
      <c r="HS48" s="19"/>
      <c r="HV48" s="19"/>
      <c r="HY48" s="19"/>
      <c r="IB48" s="19"/>
      <c r="IE48" s="19"/>
      <c r="IH48" s="19"/>
      <c r="IK48" s="19"/>
      <c r="IN48" s="19"/>
      <c r="IQ48" s="19"/>
      <c r="IT48" s="19"/>
      <c r="IW48" s="19"/>
      <c r="IZ48" s="19"/>
      <c r="JC48" s="19"/>
      <c r="JF48" s="19"/>
      <c r="JI48" s="19"/>
      <c r="JJ48" s="13">
        <v>40503</v>
      </c>
      <c r="JK48" s="13" t="s">
        <v>6647</v>
      </c>
      <c r="JL48" s="19"/>
      <c r="JO48" s="19"/>
      <c r="JR48" s="19"/>
      <c r="JS48" s="13">
        <v>43531</v>
      </c>
      <c r="JT48" s="13" t="s">
        <v>7215</v>
      </c>
      <c r="JU48" s="19"/>
      <c r="JX48" s="19"/>
      <c r="KA48" s="19"/>
    </row>
    <row r="49" spans="2:287">
      <c r="B49" s="17" t="s">
        <v>236</v>
      </c>
      <c r="C49" s="17" t="s">
        <v>283</v>
      </c>
      <c r="E49" s="35" t="s">
        <v>380</v>
      </c>
      <c r="F49" s="13" t="s">
        <v>381</v>
      </c>
      <c r="G49" s="19"/>
      <c r="J49" s="19"/>
      <c r="M49" s="19"/>
      <c r="P49" s="19"/>
      <c r="S49" s="19"/>
      <c r="V49" s="19"/>
      <c r="W49" s="35" t="s">
        <v>1587</v>
      </c>
      <c r="X49" s="13" t="s">
        <v>1588</v>
      </c>
      <c r="Y49" s="19"/>
      <c r="AB49" s="19"/>
      <c r="AE49" s="19"/>
      <c r="AF49" s="19"/>
      <c r="AG49" s="19"/>
      <c r="AH49" s="19"/>
      <c r="AI49" s="13">
        <v>11241</v>
      </c>
      <c r="AJ49" s="13" t="s">
        <v>8700</v>
      </c>
      <c r="AK49" s="19"/>
      <c r="AL49" s="13">
        <v>12342</v>
      </c>
      <c r="AM49" s="13" t="s">
        <v>2418</v>
      </c>
      <c r="AN49" s="19"/>
      <c r="AO49" s="13">
        <v>13224</v>
      </c>
      <c r="AP49" s="13" t="s">
        <v>2592</v>
      </c>
      <c r="AQ49" s="19"/>
      <c r="AR49" s="13">
        <v>14301</v>
      </c>
      <c r="AS49" s="13" t="s">
        <v>2722</v>
      </c>
      <c r="AT49" s="19"/>
      <c r="AW49" s="19"/>
      <c r="BC49" s="19"/>
      <c r="BI49" s="19"/>
      <c r="BJ49" s="13">
        <v>20410</v>
      </c>
      <c r="BK49" s="13" t="s">
        <v>3538</v>
      </c>
      <c r="BL49" s="19"/>
      <c r="BO49" s="19"/>
      <c r="BR49" s="19"/>
      <c r="BS49" s="13">
        <v>23230</v>
      </c>
      <c r="BT49" s="13" t="s">
        <v>4159</v>
      </c>
      <c r="BU49" s="19"/>
      <c r="BX49" s="19"/>
      <c r="CA49" s="19"/>
      <c r="CD49" s="19"/>
      <c r="CE49" s="13">
        <v>27215</v>
      </c>
      <c r="CF49" s="13" t="s">
        <v>4771</v>
      </c>
      <c r="CG49" s="19"/>
      <c r="CH49" s="13">
        <v>28464</v>
      </c>
      <c r="CI49" s="13" t="s">
        <v>4951</v>
      </c>
      <c r="CJ49" s="19"/>
      <c r="CM49" s="19"/>
      <c r="CP49" s="19"/>
      <c r="CS49" s="19"/>
      <c r="CV49" s="19"/>
      <c r="CY49" s="19"/>
      <c r="DB49" s="19"/>
      <c r="DE49" s="19"/>
      <c r="DH49" s="19"/>
      <c r="DK49" s="19"/>
      <c r="DN49" s="19"/>
      <c r="DQ49" s="19"/>
      <c r="DR49" s="13">
        <v>40344</v>
      </c>
      <c r="DS49" s="13" t="s">
        <v>8714</v>
      </c>
      <c r="DT49" s="19"/>
      <c r="DW49" s="19"/>
      <c r="DZ49" s="19"/>
      <c r="EA49" s="13">
        <v>43511</v>
      </c>
      <c r="EB49" s="13" t="s">
        <v>7187</v>
      </c>
      <c r="EC49" s="19"/>
      <c r="EF49" s="19"/>
      <c r="EI49" s="19"/>
      <c r="EP49" s="5">
        <v>288</v>
      </c>
      <c r="EQ49" s="13" t="s">
        <v>8168</v>
      </c>
      <c r="ES49" s="17" t="s">
        <v>236</v>
      </c>
      <c r="ET49" s="17" t="s">
        <v>8871</v>
      </c>
      <c r="EU49" s="17" t="s">
        <v>283</v>
      </c>
      <c r="EW49" s="35" t="s">
        <v>418</v>
      </c>
      <c r="EX49" s="13" t="s">
        <v>419</v>
      </c>
      <c r="EY49" s="19"/>
      <c r="FB49" s="19"/>
      <c r="FE49" s="19"/>
      <c r="FH49" s="19"/>
      <c r="FK49" s="19"/>
      <c r="FN49" s="19"/>
      <c r="FO49" s="35" t="s">
        <v>1587</v>
      </c>
      <c r="FP49" s="13" t="s">
        <v>1588</v>
      </c>
      <c r="FQ49" s="19"/>
      <c r="FT49" s="19"/>
      <c r="FW49" s="19"/>
      <c r="FX49" s="19"/>
      <c r="FY49" s="19"/>
      <c r="FZ49" s="19"/>
      <c r="GA49" s="13">
        <v>11342</v>
      </c>
      <c r="GB49" s="13" t="s">
        <v>2224</v>
      </c>
      <c r="GC49" s="19"/>
      <c r="GD49" s="13">
        <v>12421</v>
      </c>
      <c r="GE49" s="13" t="s">
        <v>2460</v>
      </c>
      <c r="GF49" s="19"/>
      <c r="GG49" s="13">
        <v>13224</v>
      </c>
      <c r="GH49" s="13" t="s">
        <v>2592</v>
      </c>
      <c r="GI49" s="19"/>
      <c r="GL49" s="19"/>
      <c r="GO49" s="19"/>
      <c r="GU49" s="19"/>
      <c r="HA49" s="19"/>
      <c r="HB49" s="13">
        <v>20410</v>
      </c>
      <c r="HC49" s="13" t="s">
        <v>3538</v>
      </c>
      <c r="HD49" s="19"/>
      <c r="HG49" s="19"/>
      <c r="HJ49" s="19"/>
      <c r="HK49" s="13">
        <v>23441</v>
      </c>
      <c r="HL49" s="13" t="s">
        <v>4231</v>
      </c>
      <c r="HM49" s="19"/>
      <c r="HP49" s="19"/>
      <c r="HS49" s="19"/>
      <c r="HV49" s="19"/>
      <c r="HY49" s="19"/>
      <c r="IB49" s="19"/>
      <c r="IE49" s="19"/>
      <c r="IH49" s="19"/>
      <c r="IK49" s="19"/>
      <c r="IN49" s="19"/>
      <c r="IQ49" s="19"/>
      <c r="IT49" s="19"/>
      <c r="IW49" s="19"/>
      <c r="IZ49" s="19"/>
      <c r="JC49" s="19"/>
      <c r="JF49" s="19"/>
      <c r="JI49" s="19"/>
      <c r="JJ49" s="13">
        <v>40522</v>
      </c>
      <c r="JK49" s="13" t="s">
        <v>6651</v>
      </c>
      <c r="JL49" s="19"/>
      <c r="JO49" s="19"/>
      <c r="JR49" s="19"/>
      <c r="JU49" s="19"/>
      <c r="JX49" s="19"/>
      <c r="KA49" s="19"/>
    </row>
    <row r="50" spans="2:287">
      <c r="B50" s="17" t="s">
        <v>237</v>
      </c>
      <c r="C50" s="17" t="s">
        <v>284</v>
      </c>
      <c r="E50" s="35" t="s">
        <v>382</v>
      </c>
      <c r="F50" s="13" t="s">
        <v>383</v>
      </c>
      <c r="G50" s="19"/>
      <c r="J50" s="19"/>
      <c r="M50" s="19"/>
      <c r="P50" s="19"/>
      <c r="S50" s="19"/>
      <c r="W50" s="35" t="s">
        <v>1589</v>
      </c>
      <c r="X50" s="13" t="s">
        <v>1590</v>
      </c>
      <c r="Y50" s="19"/>
      <c r="AB50" s="19"/>
      <c r="AE50" s="19"/>
      <c r="AF50" s="19"/>
      <c r="AG50" s="19"/>
      <c r="AH50" s="19"/>
      <c r="AI50" s="13">
        <v>11242</v>
      </c>
      <c r="AJ50" s="13" t="s">
        <v>2198</v>
      </c>
      <c r="AK50" s="19"/>
      <c r="AL50" s="13">
        <v>12347</v>
      </c>
      <c r="AM50" s="13" t="s">
        <v>2428</v>
      </c>
      <c r="AN50" s="19"/>
      <c r="AO50" s="13">
        <v>13225</v>
      </c>
      <c r="AP50" s="13" t="s">
        <v>2594</v>
      </c>
      <c r="AQ50" s="19"/>
      <c r="AR50" s="13">
        <v>14321</v>
      </c>
      <c r="AS50" s="13" t="s">
        <v>2724</v>
      </c>
      <c r="AT50" s="19"/>
      <c r="AW50" s="19"/>
      <c r="BC50" s="19"/>
      <c r="BI50" s="19"/>
      <c r="BJ50" s="13">
        <v>20411</v>
      </c>
      <c r="BK50" s="13" t="s">
        <v>8709</v>
      </c>
      <c r="BL50" s="19"/>
      <c r="BO50" s="19"/>
      <c r="BR50" s="19"/>
      <c r="BS50" s="13">
        <v>23231</v>
      </c>
      <c r="BT50" s="13" t="s">
        <v>4161</v>
      </c>
      <c r="BU50" s="19"/>
      <c r="BX50" s="19"/>
      <c r="CA50" s="19"/>
      <c r="CD50" s="19"/>
      <c r="CE50" s="13">
        <v>27216</v>
      </c>
      <c r="CF50" s="13" t="s">
        <v>4773</v>
      </c>
      <c r="CG50" s="19"/>
      <c r="CH50" s="13">
        <v>28481</v>
      </c>
      <c r="CI50" s="13" t="s">
        <v>4953</v>
      </c>
      <c r="CJ50" s="19"/>
      <c r="CM50" s="19"/>
      <c r="CP50" s="19"/>
      <c r="CV50" s="19"/>
      <c r="CY50" s="19"/>
      <c r="DB50" s="19"/>
      <c r="DE50" s="19"/>
      <c r="DH50" s="19"/>
      <c r="DK50" s="19"/>
      <c r="DN50" s="19"/>
      <c r="DQ50" s="19"/>
      <c r="DR50" s="13">
        <v>40345</v>
      </c>
      <c r="DS50" s="13" t="s">
        <v>8715</v>
      </c>
      <c r="DT50" s="19"/>
      <c r="DW50" s="19"/>
      <c r="DZ50" s="19"/>
      <c r="EA50" s="13">
        <v>43512</v>
      </c>
      <c r="EB50" s="13" t="s">
        <v>7189</v>
      </c>
      <c r="EC50" s="19"/>
      <c r="EF50" s="19"/>
      <c r="EP50" s="5">
        <v>132</v>
      </c>
      <c r="EQ50" s="13" t="s">
        <v>8169</v>
      </c>
      <c r="ES50" s="17" t="s">
        <v>237</v>
      </c>
      <c r="ET50" s="17" t="s">
        <v>8872</v>
      </c>
      <c r="EU50" s="17" t="s">
        <v>284</v>
      </c>
      <c r="EW50" s="35" t="s">
        <v>420</v>
      </c>
      <c r="EX50" s="13" t="s">
        <v>8691</v>
      </c>
      <c r="EY50" s="19"/>
      <c r="FB50" s="19"/>
      <c r="FE50" s="19"/>
      <c r="FH50" s="19"/>
      <c r="FK50" s="19"/>
      <c r="FO50" s="35" t="s">
        <v>1589</v>
      </c>
      <c r="FP50" s="13" t="s">
        <v>1590</v>
      </c>
      <c r="FQ50" s="19"/>
      <c r="FT50" s="19"/>
      <c r="FW50" s="19"/>
      <c r="FX50" s="19"/>
      <c r="FY50" s="19"/>
      <c r="FZ50" s="19"/>
      <c r="GA50" s="13">
        <v>11343</v>
      </c>
      <c r="GB50" s="13" t="s">
        <v>2226</v>
      </c>
      <c r="GC50" s="19"/>
      <c r="GD50" s="13">
        <v>12422</v>
      </c>
      <c r="GE50" s="13" t="s">
        <v>2462</v>
      </c>
      <c r="GF50" s="19"/>
      <c r="GG50" s="13">
        <v>13225</v>
      </c>
      <c r="GH50" s="13" t="s">
        <v>2594</v>
      </c>
      <c r="GI50" s="19"/>
      <c r="GL50" s="19"/>
      <c r="GO50" s="19"/>
      <c r="GU50" s="19"/>
      <c r="HA50" s="19"/>
      <c r="HB50" s="13">
        <v>20411</v>
      </c>
      <c r="HC50" s="13" t="s">
        <v>8709</v>
      </c>
      <c r="HD50" s="19"/>
      <c r="HG50" s="19"/>
      <c r="HJ50" s="19"/>
      <c r="HK50" s="13">
        <v>23442</v>
      </c>
      <c r="HL50" s="13" t="s">
        <v>4233</v>
      </c>
      <c r="HM50" s="19"/>
      <c r="HP50" s="19"/>
      <c r="HS50" s="19"/>
      <c r="HV50" s="19"/>
      <c r="HY50" s="19"/>
      <c r="IB50" s="19"/>
      <c r="IE50" s="19"/>
      <c r="IH50" s="19"/>
      <c r="IN50" s="19"/>
      <c r="IQ50" s="19"/>
      <c r="IT50" s="19"/>
      <c r="IW50" s="19"/>
      <c r="IZ50" s="19"/>
      <c r="JC50" s="19"/>
      <c r="JF50" s="19"/>
      <c r="JI50" s="19"/>
      <c r="JJ50" s="13">
        <v>40544</v>
      </c>
      <c r="JK50" s="13" t="s">
        <v>6661</v>
      </c>
      <c r="JL50" s="19"/>
      <c r="JO50" s="19"/>
      <c r="JR50" s="19"/>
      <c r="JU50" s="19"/>
      <c r="JX50" s="19"/>
    </row>
    <row r="51" spans="2:287">
      <c r="B51" s="17" t="s">
        <v>238</v>
      </c>
      <c r="C51" s="17" t="s">
        <v>285</v>
      </c>
      <c r="E51" s="35" t="s">
        <v>388</v>
      </c>
      <c r="F51" s="13" t="s">
        <v>389</v>
      </c>
      <c r="G51" s="19"/>
      <c r="J51" s="19"/>
      <c r="M51" s="19"/>
      <c r="P51" s="19"/>
      <c r="S51" s="19"/>
      <c r="W51" s="35" t="s">
        <v>1591</v>
      </c>
      <c r="X51" s="13" t="s">
        <v>1592</v>
      </c>
      <c r="Y51" s="19"/>
      <c r="AB51" s="19"/>
      <c r="AE51" s="19"/>
      <c r="AF51" s="19"/>
      <c r="AG51" s="19"/>
      <c r="AH51" s="19"/>
      <c r="AI51" s="13">
        <v>11243</v>
      </c>
      <c r="AJ51" s="13" t="s">
        <v>2200</v>
      </c>
      <c r="AK51" s="19"/>
      <c r="AL51" s="13">
        <v>12349</v>
      </c>
      <c r="AM51" s="13" t="s">
        <v>2432</v>
      </c>
      <c r="AN51" s="19"/>
      <c r="AO51" s="13">
        <v>13227</v>
      </c>
      <c r="AP51" s="13" t="s">
        <v>2598</v>
      </c>
      <c r="AQ51" s="19"/>
      <c r="AR51" s="13">
        <v>14341</v>
      </c>
      <c r="AS51" s="13" t="s">
        <v>2726</v>
      </c>
      <c r="AT51" s="19"/>
      <c r="AW51" s="19"/>
      <c r="BC51" s="19"/>
      <c r="BI51" s="19"/>
      <c r="BJ51" s="13">
        <v>20412</v>
      </c>
      <c r="BK51" s="13" t="s">
        <v>3542</v>
      </c>
      <c r="BL51" s="19"/>
      <c r="BO51" s="19"/>
      <c r="BR51" s="19"/>
      <c r="BS51" s="13">
        <v>23232</v>
      </c>
      <c r="BT51" s="13" t="s">
        <v>4163</v>
      </c>
      <c r="BU51" s="19"/>
      <c r="BX51" s="19"/>
      <c r="CA51" s="19"/>
      <c r="CD51" s="19"/>
      <c r="CE51" s="13">
        <v>27217</v>
      </c>
      <c r="CF51" s="13" t="s">
        <v>4775</v>
      </c>
      <c r="CG51" s="19"/>
      <c r="CH51" s="13">
        <v>28501</v>
      </c>
      <c r="CI51" s="13" t="s">
        <v>4955</v>
      </c>
      <c r="CJ51" s="19"/>
      <c r="CM51" s="19"/>
      <c r="CP51" s="19"/>
      <c r="CV51" s="19"/>
      <c r="CY51" s="19"/>
      <c r="DB51" s="19"/>
      <c r="DE51" s="19"/>
      <c r="DH51" s="19"/>
      <c r="DK51" s="19"/>
      <c r="DN51" s="19"/>
      <c r="DQ51" s="19"/>
      <c r="DR51" s="13">
        <v>40348</v>
      </c>
      <c r="DS51" s="13" t="s">
        <v>8716</v>
      </c>
      <c r="DT51" s="19"/>
      <c r="DW51" s="19"/>
      <c r="DZ51" s="19"/>
      <c r="EA51" s="13">
        <v>43513</v>
      </c>
      <c r="EB51" s="13" t="s">
        <v>7191</v>
      </c>
      <c r="EC51" s="19"/>
      <c r="EF51" s="19"/>
      <c r="EP51" s="5">
        <v>831</v>
      </c>
      <c r="EQ51" s="13" t="s">
        <v>8170</v>
      </c>
      <c r="ES51" s="17" t="s">
        <v>238</v>
      </c>
      <c r="ET51" s="17" t="s">
        <v>8873</v>
      </c>
      <c r="EU51" s="17" t="s">
        <v>285</v>
      </c>
      <c r="EW51" s="35" t="s">
        <v>422</v>
      </c>
      <c r="EX51" s="13" t="s">
        <v>8690</v>
      </c>
      <c r="EY51" s="19"/>
      <c r="FB51" s="19"/>
      <c r="FE51" s="19"/>
      <c r="FH51" s="19"/>
      <c r="FK51" s="19"/>
      <c r="FO51" s="35" t="s">
        <v>1591</v>
      </c>
      <c r="FP51" s="13" t="s">
        <v>1592</v>
      </c>
      <c r="FQ51" s="19"/>
      <c r="FT51" s="19"/>
      <c r="FW51" s="19"/>
      <c r="FX51" s="19"/>
      <c r="FY51" s="19"/>
      <c r="FZ51" s="19"/>
      <c r="GA51" s="13">
        <v>11346</v>
      </c>
      <c r="GB51" s="13" t="s">
        <v>2232</v>
      </c>
      <c r="GC51" s="19"/>
      <c r="GD51" s="13">
        <v>12423</v>
      </c>
      <c r="GE51" s="13" t="s">
        <v>2464</v>
      </c>
      <c r="GF51" s="19"/>
      <c r="GG51" s="13">
        <v>13227</v>
      </c>
      <c r="GH51" s="13" t="s">
        <v>2598</v>
      </c>
      <c r="GI51" s="19"/>
      <c r="GL51" s="19"/>
      <c r="GO51" s="19"/>
      <c r="GU51" s="19"/>
      <c r="HA51" s="19"/>
      <c r="HB51" s="13">
        <v>20412</v>
      </c>
      <c r="HC51" s="13" t="s">
        <v>3542</v>
      </c>
      <c r="HD51" s="19"/>
      <c r="HG51" s="19"/>
      <c r="HJ51" s="19"/>
      <c r="HK51" s="13">
        <v>23445</v>
      </c>
      <c r="HL51" s="13" t="s">
        <v>4235</v>
      </c>
      <c r="HM51" s="19"/>
      <c r="HP51" s="19"/>
      <c r="HS51" s="19"/>
      <c r="HV51" s="19"/>
      <c r="HY51" s="19"/>
      <c r="IB51" s="19"/>
      <c r="IE51" s="19"/>
      <c r="IH51" s="19"/>
      <c r="IN51" s="19"/>
      <c r="IQ51" s="19"/>
      <c r="IT51" s="19"/>
      <c r="IW51" s="19"/>
      <c r="IZ51" s="19"/>
      <c r="JC51" s="19"/>
      <c r="JF51" s="19"/>
      <c r="JI51" s="19"/>
      <c r="JJ51" s="13">
        <v>40601</v>
      </c>
      <c r="JK51" s="13" t="s">
        <v>6677</v>
      </c>
      <c r="JL51" s="19"/>
      <c r="JO51" s="19"/>
      <c r="JR51" s="19"/>
      <c r="JU51" s="19"/>
      <c r="JX51" s="19"/>
    </row>
    <row r="52" spans="2:287">
      <c r="B52" s="17" t="s">
        <v>286</v>
      </c>
      <c r="C52" s="17" t="s">
        <v>287</v>
      </c>
      <c r="E52" s="35" t="s">
        <v>390</v>
      </c>
      <c r="F52" s="13" t="s">
        <v>391</v>
      </c>
      <c r="G52" s="19"/>
      <c r="J52" s="19"/>
      <c r="M52" s="19"/>
      <c r="P52" s="19"/>
      <c r="S52" s="19"/>
      <c r="W52" s="35" t="s">
        <v>1593</v>
      </c>
      <c r="X52" s="13" t="s">
        <v>1594</v>
      </c>
      <c r="Y52" s="19"/>
      <c r="AB52" s="19"/>
      <c r="AE52" s="19"/>
      <c r="AF52" s="19"/>
      <c r="AG52" s="19"/>
      <c r="AH52" s="19"/>
      <c r="AI52" s="13">
        <v>11245</v>
      </c>
      <c r="AJ52" s="13" t="s">
        <v>2204</v>
      </c>
      <c r="AK52" s="19"/>
      <c r="AL52" s="13">
        <v>12403</v>
      </c>
      <c r="AM52" s="13" t="s">
        <v>2444</v>
      </c>
      <c r="AN52" s="19"/>
      <c r="AO52" s="13">
        <v>13228</v>
      </c>
      <c r="AP52" s="13" t="s">
        <v>2600</v>
      </c>
      <c r="AQ52" s="19"/>
      <c r="AR52" s="13">
        <v>14342</v>
      </c>
      <c r="AS52" s="13" t="s">
        <v>2728</v>
      </c>
      <c r="AT52" s="19"/>
      <c r="AW52" s="19"/>
      <c r="BC52" s="19"/>
      <c r="BI52" s="19"/>
      <c r="BJ52" s="13">
        <v>20413</v>
      </c>
      <c r="BK52" s="13" t="s">
        <v>8710</v>
      </c>
      <c r="BL52" s="19"/>
      <c r="BO52" s="19"/>
      <c r="BR52" s="19"/>
      <c r="BS52" s="13">
        <v>23233</v>
      </c>
      <c r="BT52" s="13" t="s">
        <v>4165</v>
      </c>
      <c r="BU52" s="19"/>
      <c r="BX52" s="19"/>
      <c r="CA52" s="19"/>
      <c r="CD52" s="19"/>
      <c r="CE52" s="13">
        <v>27218</v>
      </c>
      <c r="CF52" s="13" t="s">
        <v>4777</v>
      </c>
      <c r="CG52" s="19"/>
      <c r="CH52" s="13">
        <v>28585</v>
      </c>
      <c r="CI52" s="13" t="s">
        <v>4993</v>
      </c>
      <c r="CJ52" s="19"/>
      <c r="CM52" s="19"/>
      <c r="CP52" s="19"/>
      <c r="CV52" s="19"/>
      <c r="CY52" s="19"/>
      <c r="DB52" s="19"/>
      <c r="DE52" s="19"/>
      <c r="DH52" s="19"/>
      <c r="DK52" s="19"/>
      <c r="DN52" s="19"/>
      <c r="DQ52" s="19"/>
      <c r="DR52" s="13">
        <v>40349</v>
      </c>
      <c r="DS52" s="13" t="s">
        <v>8717</v>
      </c>
      <c r="DT52" s="19"/>
      <c r="DW52" s="19"/>
      <c r="DZ52" s="19"/>
      <c r="EA52" s="13">
        <v>43514</v>
      </c>
      <c r="EB52" s="13" t="s">
        <v>7193</v>
      </c>
      <c r="EC52" s="19"/>
      <c r="EF52" s="19"/>
      <c r="EP52" s="5">
        <v>328</v>
      </c>
      <c r="EQ52" s="13" t="s">
        <v>8171</v>
      </c>
      <c r="ES52" s="17" t="s">
        <v>8764</v>
      </c>
      <c r="ET52" s="17" t="s">
        <v>8874</v>
      </c>
      <c r="EU52" s="17" t="s">
        <v>239</v>
      </c>
      <c r="EW52" s="35" t="s">
        <v>424</v>
      </c>
      <c r="EX52" s="13" t="s">
        <v>8689</v>
      </c>
      <c r="EY52" s="19"/>
      <c r="FB52" s="19"/>
      <c r="FE52" s="19"/>
      <c r="FH52" s="19"/>
      <c r="FK52" s="19"/>
      <c r="FO52" s="35" t="s">
        <v>1593</v>
      </c>
      <c r="FP52" s="13" t="s">
        <v>1594</v>
      </c>
      <c r="FQ52" s="19"/>
      <c r="FT52" s="19"/>
      <c r="FW52" s="19"/>
      <c r="FX52" s="19"/>
      <c r="FY52" s="19"/>
      <c r="FZ52" s="19"/>
      <c r="GA52" s="13">
        <v>11347</v>
      </c>
      <c r="GB52" s="13" t="s">
        <v>2234</v>
      </c>
      <c r="GC52" s="19"/>
      <c r="GD52" s="13">
        <v>12424</v>
      </c>
      <c r="GE52" s="13" t="s">
        <v>2466</v>
      </c>
      <c r="GF52" s="19"/>
      <c r="GG52" s="13">
        <v>13228</v>
      </c>
      <c r="GH52" s="13" t="s">
        <v>2600</v>
      </c>
      <c r="GI52" s="19"/>
      <c r="GL52" s="19"/>
      <c r="GO52" s="19"/>
      <c r="GU52" s="19"/>
      <c r="HA52" s="19"/>
      <c r="HB52" s="13">
        <v>20413</v>
      </c>
      <c r="HC52" s="13" t="s">
        <v>8710</v>
      </c>
      <c r="HD52" s="19"/>
      <c r="HG52" s="19"/>
      <c r="HJ52" s="19"/>
      <c r="HK52" s="13">
        <v>23446</v>
      </c>
      <c r="HL52" s="13" t="s">
        <v>4237</v>
      </c>
      <c r="HM52" s="19"/>
      <c r="HP52" s="19"/>
      <c r="HS52" s="19"/>
      <c r="HV52" s="19"/>
      <c r="HY52" s="19"/>
      <c r="IB52" s="19"/>
      <c r="IE52" s="19"/>
      <c r="IH52" s="19"/>
      <c r="IN52" s="19"/>
      <c r="IQ52" s="19"/>
      <c r="IT52" s="19"/>
      <c r="IW52" s="19"/>
      <c r="IZ52" s="19"/>
      <c r="JC52" s="19"/>
      <c r="JF52" s="19"/>
      <c r="JI52" s="19"/>
      <c r="JJ52" s="13">
        <v>40602</v>
      </c>
      <c r="JK52" s="13" t="s">
        <v>6679</v>
      </c>
      <c r="JL52" s="19"/>
      <c r="JO52" s="19"/>
      <c r="JR52" s="19"/>
      <c r="JU52" s="19"/>
      <c r="JX52" s="19"/>
    </row>
    <row r="53" spans="2:287">
      <c r="E53" s="35" t="s">
        <v>392</v>
      </c>
      <c r="F53" s="13" t="s">
        <v>393</v>
      </c>
      <c r="G53" s="19"/>
      <c r="J53" s="19"/>
      <c r="M53" s="19"/>
      <c r="P53" s="19"/>
      <c r="S53" s="19"/>
      <c r="W53" s="35" t="s">
        <v>1595</v>
      </c>
      <c r="X53" s="13" t="s">
        <v>1596</v>
      </c>
      <c r="Y53" s="19"/>
      <c r="AB53" s="19"/>
      <c r="AE53" s="19"/>
      <c r="AF53" s="19"/>
      <c r="AG53" s="19"/>
      <c r="AH53" s="19"/>
      <c r="AI53" s="13">
        <v>11246</v>
      </c>
      <c r="AJ53" s="13" t="s">
        <v>2206</v>
      </c>
      <c r="AK53" s="19"/>
      <c r="AL53" s="13">
        <v>12409</v>
      </c>
      <c r="AM53" s="13" t="s">
        <v>2456</v>
      </c>
      <c r="AN53" s="19"/>
      <c r="AO53" s="13">
        <v>13229</v>
      </c>
      <c r="AP53" s="13" t="s">
        <v>2602</v>
      </c>
      <c r="AQ53" s="19"/>
      <c r="AR53" s="13">
        <v>14361</v>
      </c>
      <c r="AS53" s="13" t="s">
        <v>2730</v>
      </c>
      <c r="AT53" s="19"/>
      <c r="AW53" s="19"/>
      <c r="BC53" s="19"/>
      <c r="BI53" s="19"/>
      <c r="BJ53" s="13">
        <v>20414</v>
      </c>
      <c r="BK53" s="13" t="s">
        <v>3546</v>
      </c>
      <c r="BL53" s="19"/>
      <c r="BO53" s="19"/>
      <c r="BR53" s="19"/>
      <c r="BS53" s="13">
        <v>23234</v>
      </c>
      <c r="BT53" s="13" t="s">
        <v>4167</v>
      </c>
      <c r="BU53" s="19"/>
      <c r="BX53" s="19"/>
      <c r="CA53" s="19"/>
      <c r="CD53" s="19"/>
      <c r="CE53" s="13">
        <v>27219</v>
      </c>
      <c r="CF53" s="13" t="s">
        <v>4779</v>
      </c>
      <c r="CG53" s="19"/>
      <c r="CH53" s="13">
        <v>28586</v>
      </c>
      <c r="CI53" s="13" t="s">
        <v>4995</v>
      </c>
      <c r="CJ53" s="19"/>
      <c r="CM53" s="19"/>
      <c r="CP53" s="19"/>
      <c r="CV53" s="19"/>
      <c r="CY53" s="19"/>
      <c r="DB53" s="19"/>
      <c r="DE53" s="19"/>
      <c r="DH53" s="19"/>
      <c r="DK53" s="19"/>
      <c r="DN53" s="19"/>
      <c r="DQ53" s="19"/>
      <c r="DR53" s="13">
        <v>40381</v>
      </c>
      <c r="DS53" s="13" t="s">
        <v>6585</v>
      </c>
      <c r="DT53" s="19"/>
      <c r="DW53" s="19"/>
      <c r="DZ53" s="19"/>
      <c r="EA53" s="13">
        <v>43531</v>
      </c>
      <c r="EB53" s="13" t="s">
        <v>7215</v>
      </c>
      <c r="EC53" s="19"/>
      <c r="EF53" s="19"/>
      <c r="EP53" s="5">
        <v>398</v>
      </c>
      <c r="EQ53" s="13" t="s">
        <v>8172</v>
      </c>
      <c r="ES53" s="17" t="s">
        <v>8765</v>
      </c>
      <c r="ET53" s="17" t="s">
        <v>8875</v>
      </c>
      <c r="EU53" s="17" t="s">
        <v>242</v>
      </c>
      <c r="EW53" s="35" t="s">
        <v>426</v>
      </c>
      <c r="EX53" s="13" t="s">
        <v>427</v>
      </c>
      <c r="EY53" s="19"/>
      <c r="FB53" s="19"/>
      <c r="FE53" s="19"/>
      <c r="FH53" s="19"/>
      <c r="FK53" s="19"/>
      <c r="FO53" s="35" t="s">
        <v>1595</v>
      </c>
      <c r="FP53" s="13" t="s">
        <v>1596</v>
      </c>
      <c r="FQ53" s="19"/>
      <c r="FT53" s="19"/>
      <c r="FW53" s="19"/>
      <c r="FX53" s="19"/>
      <c r="FY53" s="19"/>
      <c r="FZ53" s="19"/>
      <c r="GA53" s="13">
        <v>11348</v>
      </c>
      <c r="GB53" s="13" t="s">
        <v>2236</v>
      </c>
      <c r="GC53" s="19"/>
      <c r="GD53" s="13">
        <v>12426</v>
      </c>
      <c r="GE53" s="13" t="s">
        <v>2468</v>
      </c>
      <c r="GF53" s="19"/>
      <c r="GG53" s="13">
        <v>13229</v>
      </c>
      <c r="GH53" s="13" t="s">
        <v>2602</v>
      </c>
      <c r="GI53" s="19"/>
      <c r="GL53" s="19"/>
      <c r="GO53" s="19"/>
      <c r="GU53" s="19"/>
      <c r="HA53" s="19"/>
      <c r="HB53" s="13">
        <v>20414</v>
      </c>
      <c r="HC53" s="13" t="s">
        <v>3546</v>
      </c>
      <c r="HD53" s="19"/>
      <c r="HG53" s="19"/>
      <c r="HJ53" s="19"/>
      <c r="HK53" s="13">
        <v>23447</v>
      </c>
      <c r="HL53" s="13" t="s">
        <v>4239</v>
      </c>
      <c r="HM53" s="19"/>
      <c r="HP53" s="19"/>
      <c r="HS53" s="19"/>
      <c r="HV53" s="19"/>
      <c r="HY53" s="19"/>
      <c r="IB53" s="19"/>
      <c r="IE53" s="19"/>
      <c r="IH53" s="19"/>
      <c r="IN53" s="19"/>
      <c r="IQ53" s="19"/>
      <c r="IT53" s="19"/>
      <c r="IW53" s="19"/>
      <c r="IZ53" s="19"/>
      <c r="JC53" s="19"/>
      <c r="JF53" s="19"/>
      <c r="JI53" s="19"/>
      <c r="JJ53" s="13">
        <v>40604</v>
      </c>
      <c r="JK53" s="13" t="s">
        <v>6683</v>
      </c>
      <c r="JL53" s="19"/>
      <c r="JO53" s="19"/>
      <c r="JR53" s="19"/>
      <c r="JU53" s="19"/>
      <c r="JX53" s="19"/>
    </row>
    <row r="54" spans="2:287">
      <c r="E54" s="35" t="s">
        <v>394</v>
      </c>
      <c r="F54" s="13" t="s">
        <v>395</v>
      </c>
      <c r="G54" s="19"/>
      <c r="J54" s="19"/>
      <c r="M54" s="19"/>
      <c r="P54" s="19"/>
      <c r="S54" s="19"/>
      <c r="W54" s="35" t="s">
        <v>1607</v>
      </c>
      <c r="X54" s="13" t="s">
        <v>1608</v>
      </c>
      <c r="Y54" s="19"/>
      <c r="AB54" s="19"/>
      <c r="AE54" s="19"/>
      <c r="AF54" s="19"/>
      <c r="AG54" s="19"/>
      <c r="AH54" s="19"/>
      <c r="AI54" s="13">
        <v>11301</v>
      </c>
      <c r="AJ54" s="13" t="s">
        <v>2208</v>
      </c>
      <c r="AK54" s="19"/>
      <c r="AL54" s="13">
        <v>12410</v>
      </c>
      <c r="AM54" s="13" t="s">
        <v>2458</v>
      </c>
      <c r="AN54" s="19"/>
      <c r="AO54" s="13">
        <v>13303</v>
      </c>
      <c r="AP54" s="13" t="s">
        <v>2604</v>
      </c>
      <c r="AQ54" s="19"/>
      <c r="AR54" s="13">
        <v>14362</v>
      </c>
      <c r="AS54" s="13" t="s">
        <v>2732</v>
      </c>
      <c r="AT54" s="19"/>
      <c r="AW54" s="19"/>
      <c r="BC54" s="19"/>
      <c r="BI54" s="19"/>
      <c r="BJ54" s="13">
        <v>20415</v>
      </c>
      <c r="BK54" s="13" t="s">
        <v>3548</v>
      </c>
      <c r="BL54" s="19"/>
      <c r="BO54" s="19"/>
      <c r="BR54" s="19"/>
      <c r="BS54" s="13">
        <v>23235</v>
      </c>
      <c r="BT54" s="13" t="s">
        <v>4169</v>
      </c>
      <c r="BU54" s="19"/>
      <c r="BX54" s="19"/>
      <c r="CA54" s="19"/>
      <c r="CD54" s="19"/>
      <c r="CE54" s="13">
        <v>27220</v>
      </c>
      <c r="CF54" s="13" t="s">
        <v>4781</v>
      </c>
      <c r="CG54" s="19"/>
      <c r="CJ54" s="19"/>
      <c r="CP54" s="19"/>
      <c r="CV54" s="19"/>
      <c r="CY54" s="19"/>
      <c r="DB54" s="19"/>
      <c r="DE54" s="19"/>
      <c r="DH54" s="19"/>
      <c r="DN54" s="19"/>
      <c r="DQ54" s="19"/>
      <c r="DR54" s="13">
        <v>40382</v>
      </c>
      <c r="DS54" s="13" t="s">
        <v>6587</v>
      </c>
      <c r="DT54" s="19"/>
      <c r="DW54" s="19"/>
      <c r="DZ54" s="19"/>
      <c r="EC54" s="19"/>
      <c r="EF54" s="19"/>
      <c r="EP54" s="5">
        <v>634</v>
      </c>
      <c r="EQ54" s="13" t="s">
        <v>8173</v>
      </c>
      <c r="ES54" s="17" t="s">
        <v>8766</v>
      </c>
      <c r="ET54" s="17" t="s">
        <v>8876</v>
      </c>
      <c r="EU54" s="17" t="s">
        <v>249</v>
      </c>
      <c r="EW54" s="35" t="s">
        <v>432</v>
      </c>
      <c r="EX54" s="13" t="s">
        <v>433</v>
      </c>
      <c r="EY54" s="19"/>
      <c r="FB54" s="19"/>
      <c r="FE54" s="19"/>
      <c r="FH54" s="19"/>
      <c r="FK54" s="19"/>
      <c r="FO54" s="35" t="s">
        <v>1607</v>
      </c>
      <c r="FP54" s="13" t="s">
        <v>1608</v>
      </c>
      <c r="FQ54" s="19"/>
      <c r="FT54" s="19"/>
      <c r="FW54" s="19"/>
      <c r="FX54" s="19"/>
      <c r="FY54" s="19"/>
      <c r="FZ54" s="19"/>
      <c r="GA54" s="13">
        <v>11349</v>
      </c>
      <c r="GB54" s="13" t="s">
        <v>2238</v>
      </c>
      <c r="GC54" s="19"/>
      <c r="GD54" s="13">
        <v>12427</v>
      </c>
      <c r="GE54" s="13" t="s">
        <v>2470</v>
      </c>
      <c r="GF54" s="19"/>
      <c r="GG54" s="13">
        <v>13303</v>
      </c>
      <c r="GH54" s="13" t="s">
        <v>2604</v>
      </c>
      <c r="GI54" s="19"/>
      <c r="GL54" s="19"/>
      <c r="GO54" s="19"/>
      <c r="GU54" s="19"/>
      <c r="HA54" s="19"/>
      <c r="HB54" s="13">
        <v>20415</v>
      </c>
      <c r="HC54" s="13" t="s">
        <v>3548</v>
      </c>
      <c r="HD54" s="19"/>
      <c r="HG54" s="19"/>
      <c r="HJ54" s="19"/>
      <c r="HK54" s="13">
        <v>23501</v>
      </c>
      <c r="HL54" s="13" t="s">
        <v>4247</v>
      </c>
      <c r="HM54" s="19"/>
      <c r="HP54" s="19"/>
      <c r="HS54" s="19"/>
      <c r="HV54" s="19"/>
      <c r="HY54" s="19"/>
      <c r="IB54" s="19"/>
      <c r="IH54" s="19"/>
      <c r="IN54" s="19"/>
      <c r="IQ54" s="19"/>
      <c r="IT54" s="19"/>
      <c r="IW54" s="19"/>
      <c r="IZ54" s="19"/>
      <c r="JF54" s="19"/>
      <c r="JI54" s="19"/>
      <c r="JJ54" s="13">
        <v>40605</v>
      </c>
      <c r="JK54" s="13" t="s">
        <v>6685</v>
      </c>
      <c r="JL54" s="19"/>
      <c r="JO54" s="19"/>
      <c r="JR54" s="19"/>
      <c r="JU54" s="19"/>
      <c r="JX54" s="19"/>
    </row>
    <row r="55" spans="2:287">
      <c r="E55" s="35" t="s">
        <v>400</v>
      </c>
      <c r="F55" s="13" t="s">
        <v>401</v>
      </c>
      <c r="G55" s="19"/>
      <c r="J55" s="19"/>
      <c r="M55" s="19"/>
      <c r="P55" s="19"/>
      <c r="S55" s="19"/>
      <c r="W55" s="35" t="s">
        <v>1609</v>
      </c>
      <c r="X55" s="13" t="s">
        <v>1610</v>
      </c>
      <c r="Y55" s="19"/>
      <c r="AB55" s="19"/>
      <c r="AE55" s="19"/>
      <c r="AF55" s="19"/>
      <c r="AG55" s="19"/>
      <c r="AH55" s="19"/>
      <c r="AI55" s="13">
        <v>11324</v>
      </c>
      <c r="AJ55" s="13" t="s">
        <v>2214</v>
      </c>
      <c r="AK55" s="19"/>
      <c r="AL55" s="13">
        <v>12421</v>
      </c>
      <c r="AM55" s="13" t="s">
        <v>2460</v>
      </c>
      <c r="AN55" s="19"/>
      <c r="AO55" s="13">
        <v>13305</v>
      </c>
      <c r="AP55" s="13" t="s">
        <v>2606</v>
      </c>
      <c r="AQ55" s="19"/>
      <c r="AR55" s="13">
        <v>14363</v>
      </c>
      <c r="AS55" s="13" t="s">
        <v>2734</v>
      </c>
      <c r="AT55" s="19"/>
      <c r="AW55" s="19"/>
      <c r="BI55" s="19"/>
      <c r="BJ55" s="13">
        <v>20416</v>
      </c>
      <c r="BK55" s="13" t="s">
        <v>3550</v>
      </c>
      <c r="BL55" s="19"/>
      <c r="BO55" s="19"/>
      <c r="BR55" s="19"/>
      <c r="BS55" s="13">
        <v>23236</v>
      </c>
      <c r="BT55" s="13" t="s">
        <v>4171</v>
      </c>
      <c r="BU55" s="19"/>
      <c r="BX55" s="19"/>
      <c r="CA55" s="19"/>
      <c r="CD55" s="19"/>
      <c r="CE55" s="13">
        <v>27221</v>
      </c>
      <c r="CF55" s="13" t="s">
        <v>4783</v>
      </c>
      <c r="CG55" s="19"/>
      <c r="CJ55" s="19"/>
      <c r="CP55" s="19"/>
      <c r="CV55" s="19"/>
      <c r="CY55" s="19"/>
      <c r="DB55" s="19"/>
      <c r="DE55" s="19"/>
      <c r="DH55" s="19"/>
      <c r="DN55" s="19"/>
      <c r="DQ55" s="19"/>
      <c r="DR55" s="13">
        <v>40383</v>
      </c>
      <c r="DS55" s="13" t="s">
        <v>6589</v>
      </c>
      <c r="DT55" s="19"/>
      <c r="DW55" s="19"/>
      <c r="DZ55" s="19"/>
      <c r="EC55" s="19"/>
      <c r="EF55" s="19"/>
      <c r="EP55" s="5">
        <v>581</v>
      </c>
      <c r="EQ55" s="13" t="s">
        <v>8174</v>
      </c>
      <c r="ES55" s="17" t="s">
        <v>8767</v>
      </c>
      <c r="ET55" s="17" t="s">
        <v>8877</v>
      </c>
      <c r="EU55" s="17" t="s">
        <v>250</v>
      </c>
      <c r="EW55" s="35" t="s">
        <v>438</v>
      </c>
      <c r="EX55" s="13" t="s">
        <v>439</v>
      </c>
      <c r="EY55" s="19"/>
      <c r="FB55" s="19"/>
      <c r="FE55" s="19"/>
      <c r="FH55" s="19"/>
      <c r="FK55" s="19"/>
      <c r="FO55" s="35" t="s">
        <v>1609</v>
      </c>
      <c r="FP55" s="13" t="s">
        <v>1610</v>
      </c>
      <c r="FQ55" s="19"/>
      <c r="FT55" s="19"/>
      <c r="FW55" s="19"/>
      <c r="FX55" s="19"/>
      <c r="FY55" s="19"/>
      <c r="FZ55" s="19"/>
      <c r="GA55" s="13">
        <v>11361</v>
      </c>
      <c r="GB55" s="13" t="s">
        <v>2240</v>
      </c>
      <c r="GC55" s="19"/>
      <c r="GD55" s="13">
        <v>12441</v>
      </c>
      <c r="GE55" s="13" t="s">
        <v>2472</v>
      </c>
      <c r="GF55" s="19"/>
      <c r="GG55" s="13">
        <v>13305</v>
      </c>
      <c r="GH55" s="13" t="s">
        <v>2606</v>
      </c>
      <c r="GI55" s="19"/>
      <c r="GL55" s="19"/>
      <c r="GO55" s="19"/>
      <c r="HA55" s="19"/>
      <c r="HB55" s="13">
        <v>20416</v>
      </c>
      <c r="HC55" s="13" t="s">
        <v>3550</v>
      </c>
      <c r="HD55" s="19"/>
      <c r="HG55" s="19"/>
      <c r="HJ55" s="19"/>
      <c r="HK55" s="13">
        <v>23561</v>
      </c>
      <c r="HL55" s="13" t="s">
        <v>4265</v>
      </c>
      <c r="HM55" s="19"/>
      <c r="HP55" s="19"/>
      <c r="HS55" s="19"/>
      <c r="HV55" s="19"/>
      <c r="HY55" s="19"/>
      <c r="IB55" s="19"/>
      <c r="IH55" s="19"/>
      <c r="IN55" s="19"/>
      <c r="IQ55" s="19"/>
      <c r="IT55" s="19"/>
      <c r="IW55" s="19"/>
      <c r="IZ55" s="19"/>
      <c r="JF55" s="19"/>
      <c r="JI55" s="19"/>
      <c r="JJ55" s="13">
        <v>40608</v>
      </c>
      <c r="JK55" s="13" t="s">
        <v>6691</v>
      </c>
      <c r="JL55" s="19"/>
      <c r="JO55" s="19"/>
      <c r="JR55" s="19"/>
      <c r="JU55" s="19"/>
      <c r="JX55" s="19"/>
    </row>
    <row r="56" spans="2:287">
      <c r="E56" s="35" t="s">
        <v>410</v>
      </c>
      <c r="F56" s="13" t="s">
        <v>411</v>
      </c>
      <c r="G56" s="19"/>
      <c r="J56" s="19"/>
      <c r="M56" s="19"/>
      <c r="P56" s="19"/>
      <c r="S56" s="19"/>
      <c r="W56" s="35" t="s">
        <v>1611</v>
      </c>
      <c r="X56" s="13" t="s">
        <v>1612</v>
      </c>
      <c r="Y56" s="19"/>
      <c r="AB56" s="19"/>
      <c r="AE56" s="19"/>
      <c r="AF56" s="19"/>
      <c r="AG56" s="19"/>
      <c r="AH56" s="19"/>
      <c r="AI56" s="13">
        <v>11326</v>
      </c>
      <c r="AJ56" s="13" t="s">
        <v>2216</v>
      </c>
      <c r="AK56" s="19"/>
      <c r="AL56" s="13">
        <v>12422</v>
      </c>
      <c r="AM56" s="13" t="s">
        <v>2462</v>
      </c>
      <c r="AN56" s="19"/>
      <c r="AO56" s="13">
        <v>13307</v>
      </c>
      <c r="AP56" s="13" t="s">
        <v>8701</v>
      </c>
      <c r="AQ56" s="19"/>
      <c r="AR56" s="13">
        <v>14364</v>
      </c>
      <c r="AS56" s="13" t="s">
        <v>2736</v>
      </c>
      <c r="AT56" s="19"/>
      <c r="AW56" s="19"/>
      <c r="BI56" s="19"/>
      <c r="BJ56" s="13">
        <v>20417</v>
      </c>
      <c r="BK56" s="13" t="s">
        <v>3552</v>
      </c>
      <c r="BL56" s="19"/>
      <c r="BO56" s="19"/>
      <c r="BR56" s="19"/>
      <c r="BS56" s="13">
        <v>23237</v>
      </c>
      <c r="BT56" s="13" t="s">
        <v>4173</v>
      </c>
      <c r="BU56" s="19"/>
      <c r="BX56" s="19"/>
      <c r="CA56" s="19"/>
      <c r="CD56" s="19"/>
      <c r="CE56" s="13">
        <v>27222</v>
      </c>
      <c r="CF56" s="13" t="s">
        <v>4785</v>
      </c>
      <c r="CG56" s="19"/>
      <c r="CJ56" s="19"/>
      <c r="CP56" s="19"/>
      <c r="CV56" s="19"/>
      <c r="CY56" s="19"/>
      <c r="DB56" s="19"/>
      <c r="DE56" s="19"/>
      <c r="DH56" s="19"/>
      <c r="DN56" s="19"/>
      <c r="DQ56" s="19"/>
      <c r="DR56" s="13">
        <v>40384</v>
      </c>
      <c r="DS56" s="13" t="s">
        <v>6591</v>
      </c>
      <c r="DT56" s="19"/>
      <c r="DW56" s="19"/>
      <c r="DZ56" s="19"/>
      <c r="EC56" s="19"/>
      <c r="EF56" s="19"/>
      <c r="EP56" s="5">
        <v>124</v>
      </c>
      <c r="EQ56" s="13" t="s">
        <v>8175</v>
      </c>
      <c r="ES56" s="17" t="s">
        <v>8768</v>
      </c>
      <c r="ET56" s="17" t="s">
        <v>8878</v>
      </c>
      <c r="EU56" s="17" t="s">
        <v>252</v>
      </c>
      <c r="EW56" s="35" t="s">
        <v>440</v>
      </c>
      <c r="EX56" s="13" t="s">
        <v>441</v>
      </c>
      <c r="EY56" s="19"/>
      <c r="FB56" s="19"/>
      <c r="FE56" s="19"/>
      <c r="FH56" s="19"/>
      <c r="FK56" s="19"/>
      <c r="FO56" s="35" t="s">
        <v>1611</v>
      </c>
      <c r="FP56" s="13" t="s">
        <v>1612</v>
      </c>
      <c r="FQ56" s="19"/>
      <c r="FT56" s="19"/>
      <c r="FW56" s="19"/>
      <c r="FX56" s="19"/>
      <c r="FY56" s="19"/>
      <c r="FZ56" s="19"/>
      <c r="GA56" s="13">
        <v>11362</v>
      </c>
      <c r="GB56" s="13" t="s">
        <v>2242</v>
      </c>
      <c r="GC56" s="19"/>
      <c r="GD56" s="13">
        <v>12443</v>
      </c>
      <c r="GE56" s="13" t="s">
        <v>2476</v>
      </c>
      <c r="GF56" s="19"/>
      <c r="GG56" s="13">
        <v>13307</v>
      </c>
      <c r="GH56" s="13" t="s">
        <v>8701</v>
      </c>
      <c r="GI56" s="19"/>
      <c r="GL56" s="19"/>
      <c r="GO56" s="19"/>
      <c r="HA56" s="19"/>
      <c r="HB56" s="13">
        <v>20417</v>
      </c>
      <c r="HC56" s="13" t="s">
        <v>3552</v>
      </c>
      <c r="HD56" s="19"/>
      <c r="HG56" s="19"/>
      <c r="HJ56" s="19"/>
      <c r="HK56" s="13">
        <v>23562</v>
      </c>
      <c r="HL56" s="13" t="s">
        <v>4267</v>
      </c>
      <c r="HM56" s="19"/>
      <c r="HP56" s="19"/>
      <c r="HS56" s="19"/>
      <c r="HV56" s="19"/>
      <c r="HY56" s="19"/>
      <c r="IB56" s="19"/>
      <c r="IH56" s="19"/>
      <c r="IN56" s="19"/>
      <c r="IQ56" s="19"/>
      <c r="IT56" s="19"/>
      <c r="IW56" s="19"/>
      <c r="IZ56" s="19"/>
      <c r="JF56" s="19"/>
      <c r="JI56" s="19"/>
      <c r="JJ56" s="13">
        <v>40609</v>
      </c>
      <c r="JK56" s="13" t="s">
        <v>6693</v>
      </c>
      <c r="JL56" s="19"/>
      <c r="JO56" s="19"/>
      <c r="JR56" s="19"/>
      <c r="JU56" s="19"/>
      <c r="JX56" s="19"/>
    </row>
    <row r="57" spans="2:287">
      <c r="E57" s="35" t="s">
        <v>414</v>
      </c>
      <c r="F57" s="13" t="s">
        <v>415</v>
      </c>
      <c r="G57" s="19"/>
      <c r="J57" s="19"/>
      <c r="M57" s="19"/>
      <c r="P57" s="19"/>
      <c r="S57" s="19"/>
      <c r="W57" s="35" t="s">
        <v>1613</v>
      </c>
      <c r="X57" s="13" t="s">
        <v>1614</v>
      </c>
      <c r="Y57" s="19"/>
      <c r="AB57" s="19"/>
      <c r="AE57" s="19"/>
      <c r="AF57" s="19"/>
      <c r="AG57" s="19"/>
      <c r="AH57" s="19"/>
      <c r="AI57" s="13">
        <v>11327</v>
      </c>
      <c r="AJ57" s="13" t="s">
        <v>2218</v>
      </c>
      <c r="AK57" s="19"/>
      <c r="AL57" s="13">
        <v>12423</v>
      </c>
      <c r="AM57" s="13" t="s">
        <v>2464</v>
      </c>
      <c r="AN57" s="19"/>
      <c r="AO57" s="13">
        <v>13308</v>
      </c>
      <c r="AP57" s="13" t="s">
        <v>2612</v>
      </c>
      <c r="AQ57" s="19"/>
      <c r="AR57" s="13">
        <v>14366</v>
      </c>
      <c r="AS57" s="13" t="s">
        <v>2738</v>
      </c>
      <c r="AT57" s="19"/>
      <c r="AW57" s="19"/>
      <c r="BI57" s="19"/>
      <c r="BJ57" s="13">
        <v>20422</v>
      </c>
      <c r="BK57" s="13" t="s">
        <v>3560</v>
      </c>
      <c r="BL57" s="19"/>
      <c r="BO57" s="19"/>
      <c r="BR57" s="19"/>
      <c r="BS57" s="13">
        <v>23238</v>
      </c>
      <c r="BT57" s="13" t="s">
        <v>4175</v>
      </c>
      <c r="BU57" s="19"/>
      <c r="BX57" s="19"/>
      <c r="CA57" s="19"/>
      <c r="CD57" s="19"/>
      <c r="CE57" s="13">
        <v>27223</v>
      </c>
      <c r="CF57" s="13" t="s">
        <v>4787</v>
      </c>
      <c r="CG57" s="19"/>
      <c r="CJ57" s="19"/>
      <c r="CP57" s="19"/>
      <c r="CV57" s="19"/>
      <c r="CY57" s="19"/>
      <c r="DB57" s="19"/>
      <c r="DE57" s="19"/>
      <c r="DH57" s="19"/>
      <c r="DN57" s="19"/>
      <c r="DQ57" s="19"/>
      <c r="DR57" s="13">
        <v>40401</v>
      </c>
      <c r="DS57" s="13" t="s">
        <v>6593</v>
      </c>
      <c r="DT57" s="19"/>
      <c r="DW57" s="19"/>
      <c r="DZ57" s="19"/>
      <c r="EC57" s="19"/>
      <c r="EF57" s="19"/>
      <c r="EP57" s="5">
        <v>266</v>
      </c>
      <c r="EQ57" s="13" t="s">
        <v>8176</v>
      </c>
      <c r="ES57" s="17" t="s">
        <v>8769</v>
      </c>
      <c r="ET57" s="17" t="s">
        <v>8879</v>
      </c>
      <c r="EU57" s="17" t="s">
        <v>252</v>
      </c>
      <c r="EW57" s="35" t="s">
        <v>442</v>
      </c>
      <c r="EX57" s="13" t="s">
        <v>443</v>
      </c>
      <c r="EY57" s="19"/>
      <c r="FB57" s="19"/>
      <c r="FE57" s="19"/>
      <c r="FH57" s="19"/>
      <c r="FK57" s="19"/>
      <c r="FO57" s="35" t="s">
        <v>1613</v>
      </c>
      <c r="FP57" s="13" t="s">
        <v>1614</v>
      </c>
      <c r="FQ57" s="19"/>
      <c r="FT57" s="19"/>
      <c r="FW57" s="19"/>
      <c r="FX57" s="19"/>
      <c r="FY57" s="19"/>
      <c r="FZ57" s="19"/>
      <c r="GA57" s="13">
        <v>11363</v>
      </c>
      <c r="GB57" s="13" t="s">
        <v>2244</v>
      </c>
      <c r="GC57" s="19"/>
      <c r="GD57" s="13">
        <v>12463</v>
      </c>
      <c r="GE57" s="13" t="s">
        <v>2486</v>
      </c>
      <c r="GF57" s="19"/>
      <c r="GG57" s="13">
        <v>13308</v>
      </c>
      <c r="GH57" s="13" t="s">
        <v>2612</v>
      </c>
      <c r="GI57" s="19"/>
      <c r="GL57" s="19"/>
      <c r="GO57" s="19"/>
      <c r="HA57" s="19"/>
      <c r="HB57" s="13">
        <v>20422</v>
      </c>
      <c r="HC57" s="13" t="s">
        <v>3560</v>
      </c>
      <c r="HD57" s="19"/>
      <c r="HG57" s="19"/>
      <c r="HJ57" s="19"/>
      <c r="HK57" s="13">
        <v>23563</v>
      </c>
      <c r="HL57" s="13" t="s">
        <v>4269</v>
      </c>
      <c r="HM57" s="19"/>
      <c r="HP57" s="19"/>
      <c r="HS57" s="19"/>
      <c r="HV57" s="19"/>
      <c r="HY57" s="19"/>
      <c r="IB57" s="19"/>
      <c r="IH57" s="19"/>
      <c r="IN57" s="19"/>
      <c r="IQ57" s="19"/>
      <c r="IT57" s="19"/>
      <c r="IW57" s="19"/>
      <c r="IZ57" s="19"/>
      <c r="JF57" s="19"/>
      <c r="JI57" s="19"/>
      <c r="JJ57" s="13">
        <v>40610</v>
      </c>
      <c r="JK57" s="13" t="s">
        <v>6695</v>
      </c>
      <c r="JL57" s="19"/>
      <c r="JO57" s="19"/>
      <c r="JR57" s="19"/>
      <c r="JU57" s="19"/>
      <c r="JX57" s="19"/>
    </row>
    <row r="58" spans="2:287">
      <c r="E58" s="35" t="s">
        <v>416</v>
      </c>
      <c r="F58" s="13" t="s">
        <v>417</v>
      </c>
      <c r="G58" s="19"/>
      <c r="J58" s="19"/>
      <c r="M58" s="19"/>
      <c r="P58" s="19"/>
      <c r="S58" s="19"/>
      <c r="W58" s="35" t="s">
        <v>1615</v>
      </c>
      <c r="X58" s="13" t="s">
        <v>1616</v>
      </c>
      <c r="Y58" s="19"/>
      <c r="AB58" s="19"/>
      <c r="AE58" s="19"/>
      <c r="AF58" s="19"/>
      <c r="AG58" s="19"/>
      <c r="AH58" s="19"/>
      <c r="AI58" s="13">
        <v>11341</v>
      </c>
      <c r="AJ58" s="13" t="s">
        <v>2222</v>
      </c>
      <c r="AK58" s="19"/>
      <c r="AL58" s="13">
        <v>12424</v>
      </c>
      <c r="AM58" s="13" t="s">
        <v>2466</v>
      </c>
      <c r="AN58" s="19"/>
      <c r="AO58" s="13">
        <v>13361</v>
      </c>
      <c r="AP58" s="13" t="s">
        <v>2614</v>
      </c>
      <c r="AQ58" s="19"/>
      <c r="AR58" s="13">
        <v>14382</v>
      </c>
      <c r="AS58" s="13" t="s">
        <v>2740</v>
      </c>
      <c r="AT58" s="19"/>
      <c r="AW58" s="19"/>
      <c r="BI58" s="19"/>
      <c r="BJ58" s="13">
        <v>20423</v>
      </c>
      <c r="BK58" s="13" t="s">
        <v>3562</v>
      </c>
      <c r="BL58" s="19"/>
      <c r="BO58" s="19"/>
      <c r="BR58" s="19"/>
      <c r="BS58" s="13">
        <v>23302</v>
      </c>
      <c r="BT58" s="13" t="s">
        <v>4177</v>
      </c>
      <c r="BU58" s="19"/>
      <c r="BX58" s="19"/>
      <c r="CA58" s="19"/>
      <c r="CD58" s="19"/>
      <c r="CE58" s="13">
        <v>27224</v>
      </c>
      <c r="CF58" s="13" t="s">
        <v>4789</v>
      </c>
      <c r="CG58" s="19"/>
      <c r="CJ58" s="19"/>
      <c r="CP58" s="19"/>
      <c r="CV58" s="19"/>
      <c r="CY58" s="19"/>
      <c r="DB58" s="19"/>
      <c r="DE58" s="19"/>
      <c r="DH58" s="19"/>
      <c r="DN58" s="19"/>
      <c r="DQ58" s="19"/>
      <c r="DR58" s="13">
        <v>40402</v>
      </c>
      <c r="DS58" s="13" t="s">
        <v>6595</v>
      </c>
      <c r="DT58" s="19"/>
      <c r="DW58" s="19"/>
      <c r="DZ58" s="19"/>
      <c r="EC58" s="19"/>
      <c r="EF58" s="19"/>
      <c r="EP58" s="5">
        <v>120</v>
      </c>
      <c r="EQ58" s="13" t="s">
        <v>8177</v>
      </c>
      <c r="ES58" s="17" t="s">
        <v>8770</v>
      </c>
      <c r="ET58" s="17" t="s">
        <v>8880</v>
      </c>
      <c r="EU58" s="17" t="s">
        <v>252</v>
      </c>
      <c r="EW58" s="35" t="s">
        <v>444</v>
      </c>
      <c r="EX58" s="13" t="s">
        <v>445</v>
      </c>
      <c r="EY58" s="19"/>
      <c r="FB58" s="19"/>
      <c r="FE58" s="19"/>
      <c r="FH58" s="19"/>
      <c r="FK58" s="19"/>
      <c r="FO58" s="35" t="s">
        <v>1615</v>
      </c>
      <c r="FP58" s="13" t="s">
        <v>1616</v>
      </c>
      <c r="FQ58" s="19"/>
      <c r="FT58" s="19"/>
      <c r="FW58" s="19"/>
      <c r="FX58" s="19"/>
      <c r="FY58" s="19"/>
      <c r="FZ58" s="19"/>
      <c r="GA58" s="13">
        <v>11365</v>
      </c>
      <c r="GB58" s="13" t="s">
        <v>2248</v>
      </c>
      <c r="GC58" s="19"/>
      <c r="GF58" s="19"/>
      <c r="GG58" s="13">
        <v>13361</v>
      </c>
      <c r="GH58" s="13" t="s">
        <v>2614</v>
      </c>
      <c r="GI58" s="19"/>
      <c r="GL58" s="19"/>
      <c r="GO58" s="19"/>
      <c r="HA58" s="19"/>
      <c r="HB58" s="13">
        <v>20423</v>
      </c>
      <c r="HC58" s="13" t="s">
        <v>3562</v>
      </c>
      <c r="HD58" s="19"/>
      <c r="HG58" s="19"/>
      <c r="HJ58" s="19"/>
      <c r="HM58" s="19"/>
      <c r="HP58" s="19"/>
      <c r="HS58" s="19"/>
      <c r="HV58" s="19"/>
      <c r="HY58" s="19"/>
      <c r="IB58" s="19"/>
      <c r="IH58" s="19"/>
      <c r="IN58" s="19"/>
      <c r="IQ58" s="19"/>
      <c r="IT58" s="19"/>
      <c r="IW58" s="19"/>
      <c r="IZ58" s="19"/>
      <c r="JF58" s="19"/>
      <c r="JI58" s="19"/>
      <c r="JJ58" s="13">
        <v>40621</v>
      </c>
      <c r="JK58" s="13" t="s">
        <v>6697</v>
      </c>
      <c r="JL58" s="19"/>
      <c r="JO58" s="19"/>
      <c r="JR58" s="19"/>
      <c r="JU58" s="19"/>
      <c r="JX58" s="19"/>
    </row>
    <row r="59" spans="2:287">
      <c r="E59" s="35" t="s">
        <v>418</v>
      </c>
      <c r="F59" s="13" t="s">
        <v>419</v>
      </c>
      <c r="G59" s="19"/>
      <c r="J59" s="19"/>
      <c r="M59" s="19"/>
      <c r="P59" s="19"/>
      <c r="S59" s="19"/>
      <c r="W59" s="35" t="s">
        <v>1617</v>
      </c>
      <c r="X59" s="13" t="s">
        <v>1618</v>
      </c>
      <c r="Y59" s="19"/>
      <c r="AB59" s="19"/>
      <c r="AF59" s="19"/>
      <c r="AG59" s="19"/>
      <c r="AH59" s="19"/>
      <c r="AI59" s="13">
        <v>11342</v>
      </c>
      <c r="AJ59" s="13" t="s">
        <v>2224</v>
      </c>
      <c r="AK59" s="19"/>
      <c r="AL59" s="13">
        <v>12426</v>
      </c>
      <c r="AM59" s="13" t="s">
        <v>2468</v>
      </c>
      <c r="AN59" s="19"/>
      <c r="AO59" s="13">
        <v>13362</v>
      </c>
      <c r="AP59" s="13" t="s">
        <v>2616</v>
      </c>
      <c r="AQ59" s="19"/>
      <c r="AR59" s="13">
        <v>14383</v>
      </c>
      <c r="AS59" s="13" t="s">
        <v>2742</v>
      </c>
      <c r="AT59" s="19"/>
      <c r="AW59" s="19"/>
      <c r="BI59" s="19"/>
      <c r="BJ59" s="13">
        <v>20425</v>
      </c>
      <c r="BK59" s="13" t="s">
        <v>3566</v>
      </c>
      <c r="BL59" s="19"/>
      <c r="BO59" s="19"/>
      <c r="BR59" s="19"/>
      <c r="BS59" s="13">
        <v>23342</v>
      </c>
      <c r="BT59" s="13" t="s">
        <v>4185</v>
      </c>
      <c r="BU59" s="19"/>
      <c r="BX59" s="19"/>
      <c r="CA59" s="19"/>
      <c r="CD59" s="19"/>
      <c r="CE59" s="13">
        <v>27225</v>
      </c>
      <c r="CF59" s="13" t="s">
        <v>4791</v>
      </c>
      <c r="CG59" s="19"/>
      <c r="CJ59" s="19"/>
      <c r="CP59" s="19"/>
      <c r="CV59" s="19"/>
      <c r="CY59" s="19"/>
      <c r="DB59" s="19"/>
      <c r="DE59" s="19"/>
      <c r="DH59" s="19"/>
      <c r="DN59" s="19"/>
      <c r="DQ59" s="19"/>
      <c r="DR59" s="13">
        <v>40421</v>
      </c>
      <c r="DS59" s="13" t="s">
        <v>6601</v>
      </c>
      <c r="DT59" s="19"/>
      <c r="DZ59" s="19"/>
      <c r="EC59" s="19"/>
      <c r="EF59" s="19"/>
      <c r="EP59" s="5">
        <v>270</v>
      </c>
      <c r="EQ59" s="13" t="s">
        <v>8178</v>
      </c>
      <c r="ES59" s="17" t="s">
        <v>8771</v>
      </c>
      <c r="ET59" s="17" t="s">
        <v>8881</v>
      </c>
      <c r="EU59" s="17" t="s">
        <v>253</v>
      </c>
      <c r="EW59" s="35" t="s">
        <v>446</v>
      </c>
      <c r="EX59" s="13" t="s">
        <v>447</v>
      </c>
      <c r="EY59" s="19"/>
      <c r="FB59" s="19"/>
      <c r="FE59" s="19"/>
      <c r="FH59" s="19"/>
      <c r="FK59" s="19"/>
      <c r="FO59" s="35" t="s">
        <v>1617</v>
      </c>
      <c r="FP59" s="13" t="s">
        <v>1618</v>
      </c>
      <c r="FQ59" s="19"/>
      <c r="FT59" s="19"/>
      <c r="FX59" s="19"/>
      <c r="FY59" s="19"/>
      <c r="FZ59" s="19"/>
      <c r="GA59" s="13">
        <v>11369</v>
      </c>
      <c r="GB59" s="13" t="s">
        <v>2256</v>
      </c>
      <c r="GC59" s="19"/>
      <c r="GF59" s="19"/>
      <c r="GG59" s="13">
        <v>13362</v>
      </c>
      <c r="GH59" s="13" t="s">
        <v>2616</v>
      </c>
      <c r="GI59" s="19"/>
      <c r="GL59" s="19"/>
      <c r="GO59" s="19"/>
      <c r="HA59" s="19"/>
      <c r="HB59" s="13">
        <v>20425</v>
      </c>
      <c r="HC59" s="13" t="s">
        <v>3566</v>
      </c>
      <c r="HD59" s="19"/>
      <c r="HG59" s="19"/>
      <c r="HJ59" s="19"/>
      <c r="HM59" s="19"/>
      <c r="HP59" s="19"/>
      <c r="HS59" s="19"/>
      <c r="HV59" s="19"/>
      <c r="HY59" s="19"/>
      <c r="IB59" s="19"/>
      <c r="IH59" s="19"/>
      <c r="IN59" s="19"/>
      <c r="IQ59" s="19"/>
      <c r="IT59" s="19"/>
      <c r="IW59" s="19"/>
      <c r="IZ59" s="19"/>
      <c r="JF59" s="19"/>
      <c r="JI59" s="19"/>
      <c r="JJ59" s="13">
        <v>40625</v>
      </c>
      <c r="JK59" s="13" t="s">
        <v>6705</v>
      </c>
      <c r="JL59" s="19"/>
      <c r="JR59" s="19"/>
      <c r="JU59" s="19"/>
      <c r="JX59" s="19"/>
    </row>
    <row r="60" spans="2:287">
      <c r="E60" s="35" t="s">
        <v>420</v>
      </c>
      <c r="F60" s="13" t="s">
        <v>8691</v>
      </c>
      <c r="G60" s="19"/>
      <c r="J60" s="19"/>
      <c r="M60" s="19"/>
      <c r="P60" s="19"/>
      <c r="S60" s="19"/>
      <c r="W60" s="35" t="s">
        <v>1619</v>
      </c>
      <c r="X60" s="13" t="s">
        <v>1620</v>
      </c>
      <c r="Y60" s="19"/>
      <c r="AB60" s="19"/>
      <c r="AF60" s="19"/>
      <c r="AG60" s="19"/>
      <c r="AH60" s="19"/>
      <c r="AI60" s="13">
        <v>11343</v>
      </c>
      <c r="AJ60" s="13" t="s">
        <v>2226</v>
      </c>
      <c r="AK60" s="19"/>
      <c r="AL60" s="13">
        <v>12427</v>
      </c>
      <c r="AM60" s="13" t="s">
        <v>2470</v>
      </c>
      <c r="AN60" s="19"/>
      <c r="AO60" s="13">
        <v>13363</v>
      </c>
      <c r="AP60" s="13" t="s">
        <v>2618</v>
      </c>
      <c r="AQ60" s="19"/>
      <c r="AR60" s="13">
        <v>14384</v>
      </c>
      <c r="AS60" s="13" t="s">
        <v>2744</v>
      </c>
      <c r="AT60" s="19"/>
      <c r="AW60" s="19"/>
      <c r="BI60" s="19"/>
      <c r="BJ60" s="13">
        <v>20429</v>
      </c>
      <c r="BK60" s="13" t="s">
        <v>3574</v>
      </c>
      <c r="BL60" s="19"/>
      <c r="BO60" s="19"/>
      <c r="BR60" s="19"/>
      <c r="BS60" s="13">
        <v>23361</v>
      </c>
      <c r="BT60" s="13" t="s">
        <v>4197</v>
      </c>
      <c r="BU60" s="19"/>
      <c r="BX60" s="19"/>
      <c r="CA60" s="19"/>
      <c r="CD60" s="19"/>
      <c r="CE60" s="13">
        <v>27226</v>
      </c>
      <c r="CF60" s="13" t="s">
        <v>4793</v>
      </c>
      <c r="CG60" s="19"/>
      <c r="CJ60" s="19"/>
      <c r="CP60" s="19"/>
      <c r="CV60" s="19"/>
      <c r="CY60" s="19"/>
      <c r="DB60" s="19"/>
      <c r="DE60" s="19"/>
      <c r="DH60" s="19"/>
      <c r="DN60" s="19"/>
      <c r="DQ60" s="19"/>
      <c r="DR60" s="13">
        <v>40447</v>
      </c>
      <c r="DS60" s="13" t="s">
        <v>6629</v>
      </c>
      <c r="DT60" s="19"/>
      <c r="DZ60" s="19"/>
      <c r="EC60" s="19"/>
      <c r="EF60" s="19"/>
      <c r="EP60" s="5">
        <v>116</v>
      </c>
      <c r="EQ60" s="13" t="s">
        <v>8179</v>
      </c>
      <c r="ES60" s="17" t="s">
        <v>8772</v>
      </c>
      <c r="ET60" s="17" t="s">
        <v>8882</v>
      </c>
      <c r="EU60" s="17" t="s">
        <v>260</v>
      </c>
      <c r="EW60" s="35" t="s">
        <v>448</v>
      </c>
      <c r="EX60" s="13" t="s">
        <v>449</v>
      </c>
      <c r="EY60" s="19"/>
      <c r="FB60" s="19"/>
      <c r="FE60" s="19"/>
      <c r="FH60" s="19"/>
      <c r="FK60" s="19"/>
      <c r="FO60" s="35" t="s">
        <v>1619</v>
      </c>
      <c r="FP60" s="13" t="s">
        <v>1620</v>
      </c>
      <c r="FQ60" s="19"/>
      <c r="FT60" s="19"/>
      <c r="FX60" s="19"/>
      <c r="FY60" s="19"/>
      <c r="FZ60" s="19"/>
      <c r="GA60" s="13">
        <v>11381</v>
      </c>
      <c r="GB60" s="13" t="s">
        <v>2258</v>
      </c>
      <c r="GC60" s="19"/>
      <c r="GF60" s="19"/>
      <c r="GG60" s="13">
        <v>13363</v>
      </c>
      <c r="GH60" s="13" t="s">
        <v>2618</v>
      </c>
      <c r="GI60" s="19"/>
      <c r="GL60" s="19"/>
      <c r="GO60" s="19"/>
      <c r="HA60" s="19"/>
      <c r="HB60" s="13">
        <v>20429</v>
      </c>
      <c r="HC60" s="13" t="s">
        <v>3574</v>
      </c>
      <c r="HD60" s="19"/>
      <c r="HG60" s="19"/>
      <c r="HJ60" s="19"/>
      <c r="HM60" s="19"/>
      <c r="HP60" s="19"/>
      <c r="HS60" s="19"/>
      <c r="HV60" s="19"/>
      <c r="HY60" s="19"/>
      <c r="IB60" s="19"/>
      <c r="IH60" s="19"/>
      <c r="IN60" s="19"/>
      <c r="IQ60" s="19"/>
      <c r="IT60" s="19"/>
      <c r="IW60" s="19"/>
      <c r="IZ60" s="19"/>
      <c r="JF60" s="19"/>
      <c r="JI60" s="19"/>
      <c r="JJ60" s="13">
        <v>40642</v>
      </c>
      <c r="JK60" s="13" t="s">
        <v>6709</v>
      </c>
      <c r="JL60" s="19"/>
      <c r="JR60" s="19"/>
      <c r="JU60" s="19"/>
      <c r="JX60" s="19"/>
    </row>
    <row r="61" spans="2:287">
      <c r="E61" s="35" t="s">
        <v>422</v>
      </c>
      <c r="F61" s="13" t="s">
        <v>8690</v>
      </c>
      <c r="G61" s="19"/>
      <c r="J61" s="19"/>
      <c r="M61" s="19"/>
      <c r="P61" s="19"/>
      <c r="S61" s="19"/>
      <c r="W61" s="35" t="s">
        <v>1621</v>
      </c>
      <c r="X61" s="13" t="s">
        <v>1622</v>
      </c>
      <c r="Y61" s="19"/>
      <c r="AB61" s="19"/>
      <c r="AF61" s="19"/>
      <c r="AG61" s="19"/>
      <c r="AH61" s="19"/>
      <c r="AI61" s="13">
        <v>11346</v>
      </c>
      <c r="AJ61" s="13" t="s">
        <v>2232</v>
      </c>
      <c r="AK61" s="19"/>
      <c r="AL61" s="13">
        <v>12441</v>
      </c>
      <c r="AM61" s="13" t="s">
        <v>2472</v>
      </c>
      <c r="AN61" s="19"/>
      <c r="AO61" s="13">
        <v>13364</v>
      </c>
      <c r="AP61" s="13" t="s">
        <v>2620</v>
      </c>
      <c r="AQ61" s="19"/>
      <c r="AR61" s="13">
        <v>14401</v>
      </c>
      <c r="AS61" s="13" t="s">
        <v>2746</v>
      </c>
      <c r="AT61" s="19"/>
      <c r="AW61" s="19"/>
      <c r="BI61" s="19"/>
      <c r="BJ61" s="13">
        <v>20430</v>
      </c>
      <c r="BK61" s="13" t="s">
        <v>3576</v>
      </c>
      <c r="BL61" s="19"/>
      <c r="BO61" s="19"/>
      <c r="BR61" s="19"/>
      <c r="BS61" s="13">
        <v>23362</v>
      </c>
      <c r="BT61" s="13" t="s">
        <v>4199</v>
      </c>
      <c r="BU61" s="19"/>
      <c r="BX61" s="19"/>
      <c r="CA61" s="19"/>
      <c r="CD61" s="19"/>
      <c r="CE61" s="13">
        <v>27227</v>
      </c>
      <c r="CF61" s="13" t="s">
        <v>4795</v>
      </c>
      <c r="CG61" s="19"/>
      <c r="CJ61" s="19"/>
      <c r="CP61" s="19"/>
      <c r="CV61" s="19"/>
      <c r="CY61" s="19"/>
      <c r="DB61" s="19"/>
      <c r="DE61" s="19"/>
      <c r="DH61" s="19"/>
      <c r="DN61" s="19"/>
      <c r="DQ61" s="19"/>
      <c r="DR61" s="13">
        <v>40448</v>
      </c>
      <c r="DS61" s="13" t="s">
        <v>6631</v>
      </c>
      <c r="DT61" s="19"/>
      <c r="DZ61" s="19"/>
      <c r="EC61" s="19"/>
      <c r="EF61" s="19"/>
      <c r="EP61" s="5">
        <v>580</v>
      </c>
      <c r="EQ61" s="13" t="s">
        <v>8180</v>
      </c>
      <c r="ES61" s="17" t="s">
        <v>8773</v>
      </c>
      <c r="ET61" s="17" t="s">
        <v>8883</v>
      </c>
      <c r="EU61" s="17" t="s">
        <v>260</v>
      </c>
      <c r="EW61" s="35" t="s">
        <v>450</v>
      </c>
      <c r="EX61" s="13" t="s">
        <v>451</v>
      </c>
      <c r="EY61" s="19"/>
      <c r="FB61" s="19"/>
      <c r="FE61" s="19"/>
      <c r="FH61" s="19"/>
      <c r="FK61" s="19"/>
      <c r="FO61" s="35" t="s">
        <v>1621</v>
      </c>
      <c r="FP61" s="13" t="s">
        <v>1622</v>
      </c>
      <c r="FQ61" s="19"/>
      <c r="FT61" s="19"/>
      <c r="FX61" s="19"/>
      <c r="FY61" s="19"/>
      <c r="FZ61" s="19"/>
      <c r="GA61" s="13">
        <v>11383</v>
      </c>
      <c r="GB61" s="13" t="s">
        <v>2262</v>
      </c>
      <c r="GC61" s="19"/>
      <c r="GF61" s="19"/>
      <c r="GG61" s="13">
        <v>13364</v>
      </c>
      <c r="GH61" s="13" t="s">
        <v>2620</v>
      </c>
      <c r="GI61" s="19"/>
      <c r="GL61" s="19"/>
      <c r="GO61" s="19"/>
      <c r="HA61" s="19"/>
      <c r="HB61" s="13">
        <v>20430</v>
      </c>
      <c r="HC61" s="13" t="s">
        <v>3576</v>
      </c>
      <c r="HD61" s="19"/>
      <c r="HG61" s="19"/>
      <c r="HJ61" s="19"/>
      <c r="HM61" s="19"/>
      <c r="HP61" s="19"/>
      <c r="HS61" s="19"/>
      <c r="HV61" s="19"/>
      <c r="HY61" s="19"/>
      <c r="IB61" s="19"/>
      <c r="IH61" s="19"/>
      <c r="IN61" s="19"/>
      <c r="IQ61" s="19"/>
      <c r="IT61" s="19"/>
      <c r="IW61" s="19"/>
      <c r="IZ61" s="19"/>
      <c r="JF61" s="19"/>
      <c r="JI61" s="19"/>
      <c r="JJ61" s="13">
        <v>40646</v>
      </c>
      <c r="JK61" s="13" t="s">
        <v>6717</v>
      </c>
      <c r="JL61" s="19"/>
      <c r="JR61" s="19"/>
      <c r="JU61" s="19"/>
      <c r="JX61" s="19"/>
    </row>
    <row r="62" spans="2:287">
      <c r="E62" s="35" t="s">
        <v>424</v>
      </c>
      <c r="F62" s="13" t="s">
        <v>8689</v>
      </c>
      <c r="G62" s="19"/>
      <c r="J62" s="19"/>
      <c r="M62" s="19"/>
      <c r="P62" s="19"/>
      <c r="S62" s="19"/>
      <c r="W62" s="35" t="s">
        <v>1623</v>
      </c>
      <c r="X62" s="13" t="s">
        <v>1624</v>
      </c>
      <c r="Y62" s="19"/>
      <c r="AB62" s="19"/>
      <c r="AF62" s="19"/>
      <c r="AG62" s="19"/>
      <c r="AH62" s="19"/>
      <c r="AI62" s="13">
        <v>11347</v>
      </c>
      <c r="AJ62" s="13" t="s">
        <v>2234</v>
      </c>
      <c r="AK62" s="19"/>
      <c r="AL62" s="13">
        <v>12443</v>
      </c>
      <c r="AM62" s="13" t="s">
        <v>2476</v>
      </c>
      <c r="AN62" s="19"/>
      <c r="AO62" s="13">
        <v>13381</v>
      </c>
      <c r="AP62" s="13" t="s">
        <v>8702</v>
      </c>
      <c r="AQ62" s="19"/>
      <c r="AR62" s="13">
        <v>14402</v>
      </c>
      <c r="AS62" s="13" t="s">
        <v>2748</v>
      </c>
      <c r="AT62" s="19"/>
      <c r="AW62" s="19"/>
      <c r="BI62" s="19"/>
      <c r="BJ62" s="13">
        <v>20432</v>
      </c>
      <c r="BK62" s="13" t="s">
        <v>3580</v>
      </c>
      <c r="BL62" s="19"/>
      <c r="BO62" s="19"/>
      <c r="BR62" s="19"/>
      <c r="BS62" s="13">
        <v>23424</v>
      </c>
      <c r="BT62" s="13" t="s">
        <v>4213</v>
      </c>
      <c r="BU62" s="19"/>
      <c r="BX62" s="19"/>
      <c r="CA62" s="19"/>
      <c r="CD62" s="19"/>
      <c r="CE62" s="13">
        <v>27228</v>
      </c>
      <c r="CF62" s="13" t="s">
        <v>4797</v>
      </c>
      <c r="CG62" s="19"/>
      <c r="CJ62" s="19"/>
      <c r="CV62" s="19"/>
      <c r="CY62" s="19"/>
      <c r="DB62" s="19"/>
      <c r="DE62" s="19"/>
      <c r="DH62" s="19"/>
      <c r="DN62" s="19"/>
      <c r="DQ62" s="19"/>
      <c r="DR62" s="13">
        <v>40503</v>
      </c>
      <c r="DS62" s="13" t="s">
        <v>6647</v>
      </c>
      <c r="DT62" s="19"/>
      <c r="DZ62" s="19"/>
      <c r="EC62" s="19"/>
      <c r="EF62" s="19"/>
      <c r="EP62" s="5">
        <v>324</v>
      </c>
      <c r="EQ62" s="13" t="s">
        <v>8181</v>
      </c>
      <c r="ES62" s="17" t="s">
        <v>8774</v>
      </c>
      <c r="ET62" s="17" t="s">
        <v>8884</v>
      </c>
      <c r="EU62" s="17" t="s">
        <v>261</v>
      </c>
      <c r="EW62" s="35" t="s">
        <v>452</v>
      </c>
      <c r="EX62" s="13" t="s">
        <v>453</v>
      </c>
      <c r="EY62" s="19"/>
      <c r="FB62" s="19"/>
      <c r="FE62" s="19"/>
      <c r="FH62" s="19"/>
      <c r="FK62" s="19"/>
      <c r="FO62" s="35" t="s">
        <v>1623</v>
      </c>
      <c r="FP62" s="13" t="s">
        <v>1624</v>
      </c>
      <c r="FQ62" s="19"/>
      <c r="FT62" s="19"/>
      <c r="FX62" s="19"/>
      <c r="FY62" s="19"/>
      <c r="FZ62" s="19"/>
      <c r="GA62" s="13">
        <v>11385</v>
      </c>
      <c r="GB62" s="13" t="s">
        <v>2266</v>
      </c>
      <c r="GC62" s="19"/>
      <c r="GF62" s="19"/>
      <c r="GG62" s="13">
        <v>13381</v>
      </c>
      <c r="GH62" s="13" t="s">
        <v>8702</v>
      </c>
      <c r="GI62" s="19"/>
      <c r="GL62" s="19"/>
      <c r="GO62" s="19"/>
      <c r="HA62" s="19"/>
      <c r="HB62" s="13">
        <v>20432</v>
      </c>
      <c r="HC62" s="13" t="s">
        <v>3580</v>
      </c>
      <c r="HD62" s="19"/>
      <c r="HG62" s="19"/>
      <c r="HJ62" s="19"/>
      <c r="HM62" s="19"/>
      <c r="HP62" s="19"/>
      <c r="HS62" s="19"/>
      <c r="HV62" s="19"/>
      <c r="HY62" s="19"/>
      <c r="IB62" s="19"/>
      <c r="IN62" s="19"/>
      <c r="IQ62" s="19"/>
      <c r="IT62" s="19"/>
      <c r="IW62" s="19"/>
      <c r="IZ62" s="19"/>
      <c r="JF62" s="19"/>
      <c r="JI62" s="19"/>
      <c r="JJ62" s="13">
        <v>40647</v>
      </c>
      <c r="JK62" s="13" t="s">
        <v>6719</v>
      </c>
      <c r="JL62" s="19"/>
      <c r="JR62" s="19"/>
      <c r="JU62" s="19"/>
      <c r="JX62" s="19"/>
    </row>
    <row r="63" spans="2:287">
      <c r="E63" s="35" t="s">
        <v>426</v>
      </c>
      <c r="F63" s="13" t="s">
        <v>427</v>
      </c>
      <c r="G63" s="19"/>
      <c r="J63" s="19"/>
      <c r="M63" s="19"/>
      <c r="P63" s="19"/>
      <c r="S63" s="19"/>
      <c r="W63" s="35" t="s">
        <v>1629</v>
      </c>
      <c r="X63" s="13" t="s">
        <v>1630</v>
      </c>
      <c r="Y63" s="19"/>
      <c r="AB63" s="19"/>
      <c r="AF63" s="19"/>
      <c r="AG63" s="19"/>
      <c r="AH63" s="19"/>
      <c r="AI63" s="13">
        <v>11348</v>
      </c>
      <c r="AJ63" s="13" t="s">
        <v>2236</v>
      </c>
      <c r="AK63" s="19"/>
      <c r="AL63" s="13">
        <v>12463</v>
      </c>
      <c r="AM63" s="13" t="s">
        <v>2486</v>
      </c>
      <c r="AN63" s="19"/>
      <c r="AO63" s="13">
        <v>13382</v>
      </c>
      <c r="AP63" s="13" t="s">
        <v>2624</v>
      </c>
      <c r="AQ63" s="19"/>
      <c r="AT63" s="19"/>
      <c r="AW63" s="19"/>
      <c r="BI63" s="19"/>
      <c r="BJ63" s="13">
        <v>20446</v>
      </c>
      <c r="BK63" s="13" t="s">
        <v>3590</v>
      </c>
      <c r="BL63" s="19"/>
      <c r="BO63" s="19"/>
      <c r="BR63" s="19"/>
      <c r="BS63" s="13">
        <v>23425</v>
      </c>
      <c r="BT63" s="13" t="s">
        <v>4215</v>
      </c>
      <c r="BU63" s="19"/>
      <c r="BX63" s="19"/>
      <c r="CD63" s="19"/>
      <c r="CE63" s="13">
        <v>27229</v>
      </c>
      <c r="CF63" s="13" t="s">
        <v>4799</v>
      </c>
      <c r="CG63" s="19"/>
      <c r="CJ63" s="19"/>
      <c r="CV63" s="19"/>
      <c r="CY63" s="19"/>
      <c r="DB63" s="19"/>
      <c r="DE63" s="19"/>
      <c r="DH63" s="19"/>
      <c r="DN63" s="19"/>
      <c r="DQ63" s="19"/>
      <c r="DR63" s="13">
        <v>40522</v>
      </c>
      <c r="DS63" s="13" t="s">
        <v>6651</v>
      </c>
      <c r="DT63" s="19"/>
      <c r="DZ63" s="19"/>
      <c r="EC63" s="19"/>
      <c r="EF63" s="19"/>
      <c r="EP63" s="5">
        <v>624</v>
      </c>
      <c r="EQ63" s="13" t="s">
        <v>8182</v>
      </c>
      <c r="ES63" s="17" t="s">
        <v>8775</v>
      </c>
      <c r="ET63" s="17" t="s">
        <v>8885</v>
      </c>
      <c r="EU63" s="17" t="s">
        <v>264</v>
      </c>
      <c r="EW63" s="35" t="s">
        <v>454</v>
      </c>
      <c r="EX63" s="13" t="s">
        <v>455</v>
      </c>
      <c r="EY63" s="19"/>
      <c r="FB63" s="19"/>
      <c r="FE63" s="19"/>
      <c r="FH63" s="19"/>
      <c r="FK63" s="19"/>
      <c r="FO63" s="35" t="s">
        <v>1629</v>
      </c>
      <c r="FP63" s="13" t="s">
        <v>1630</v>
      </c>
      <c r="FQ63" s="19"/>
      <c r="FT63" s="19"/>
      <c r="FX63" s="19"/>
      <c r="FY63" s="19"/>
      <c r="FZ63" s="19"/>
      <c r="GA63" s="13">
        <v>11408</v>
      </c>
      <c r="GB63" s="13" t="s">
        <v>2280</v>
      </c>
      <c r="GC63" s="19"/>
      <c r="GF63" s="19"/>
      <c r="GG63" s="13">
        <v>13382</v>
      </c>
      <c r="GH63" s="13" t="s">
        <v>2624</v>
      </c>
      <c r="GI63" s="19"/>
      <c r="GL63" s="19"/>
      <c r="GO63" s="19"/>
      <c r="HA63" s="19"/>
      <c r="HB63" s="13">
        <v>20446</v>
      </c>
      <c r="HC63" s="13" t="s">
        <v>3590</v>
      </c>
      <c r="HD63" s="19"/>
      <c r="HG63" s="19"/>
      <c r="HJ63" s="19"/>
      <c r="HM63" s="19"/>
      <c r="HP63" s="19"/>
      <c r="HV63" s="19"/>
      <c r="HY63" s="19"/>
      <c r="IB63" s="19"/>
      <c r="IN63" s="19"/>
      <c r="IQ63" s="19"/>
      <c r="IT63" s="19"/>
      <c r="IW63" s="19"/>
      <c r="IZ63" s="19"/>
      <c r="JF63" s="19"/>
      <c r="JI63" s="19"/>
      <c r="JL63" s="19"/>
      <c r="JR63" s="19"/>
      <c r="JU63" s="19"/>
      <c r="JX63" s="19"/>
    </row>
    <row r="64" spans="2:287">
      <c r="E64" s="35" t="s">
        <v>432</v>
      </c>
      <c r="F64" s="13" t="s">
        <v>433</v>
      </c>
      <c r="G64" s="19"/>
      <c r="J64" s="19"/>
      <c r="M64" s="19"/>
      <c r="P64" s="19"/>
      <c r="S64" s="19"/>
      <c r="Y64" s="19"/>
      <c r="AB64" s="19"/>
      <c r="AF64" s="19"/>
      <c r="AG64" s="19"/>
      <c r="AH64" s="19"/>
      <c r="AI64" s="13">
        <v>11349</v>
      </c>
      <c r="AJ64" s="13" t="s">
        <v>2238</v>
      </c>
      <c r="AK64" s="19"/>
      <c r="AN64" s="19"/>
      <c r="AO64" s="13">
        <v>13401</v>
      </c>
      <c r="AP64" s="13" t="s">
        <v>8703</v>
      </c>
      <c r="AQ64" s="19"/>
      <c r="AT64" s="19"/>
      <c r="AW64" s="19"/>
      <c r="BI64" s="19"/>
      <c r="BJ64" s="13">
        <v>20448</v>
      </c>
      <c r="BK64" s="13" t="s">
        <v>3594</v>
      </c>
      <c r="BL64" s="19"/>
      <c r="BO64" s="19"/>
      <c r="BR64" s="19"/>
      <c r="BS64" s="13">
        <v>23427</v>
      </c>
      <c r="BT64" s="13" t="s">
        <v>4219</v>
      </c>
      <c r="BU64" s="19"/>
      <c r="BX64" s="19"/>
      <c r="CD64" s="19"/>
      <c r="CE64" s="13">
        <v>27230</v>
      </c>
      <c r="CF64" s="13" t="s">
        <v>4801</v>
      </c>
      <c r="CG64" s="19"/>
      <c r="CJ64" s="19"/>
      <c r="CV64" s="19"/>
      <c r="CY64" s="19"/>
      <c r="DB64" s="19"/>
      <c r="DN64" s="19"/>
      <c r="DQ64" s="19"/>
      <c r="DR64" s="13">
        <v>40544</v>
      </c>
      <c r="DS64" s="13" t="s">
        <v>6661</v>
      </c>
      <c r="DT64" s="19"/>
      <c r="DZ64" s="19"/>
      <c r="EC64" s="19"/>
      <c r="EF64" s="19"/>
      <c r="EP64" s="5">
        <v>196</v>
      </c>
      <c r="EQ64" s="13" t="s">
        <v>8183</v>
      </c>
      <c r="ES64" s="17" t="s">
        <v>8776</v>
      </c>
      <c r="ET64" s="17" t="s">
        <v>8886</v>
      </c>
      <c r="EU64" s="17" t="s">
        <v>265</v>
      </c>
      <c r="EW64" s="35" t="s">
        <v>456</v>
      </c>
      <c r="EX64" s="13" t="s">
        <v>457</v>
      </c>
      <c r="EY64" s="19"/>
      <c r="FB64" s="19"/>
      <c r="FE64" s="19"/>
      <c r="FH64" s="19"/>
      <c r="FK64" s="19"/>
      <c r="FQ64" s="19"/>
      <c r="FT64" s="19"/>
      <c r="FX64" s="19"/>
      <c r="FY64" s="19"/>
      <c r="FZ64" s="19"/>
      <c r="GA64" s="13">
        <v>11442</v>
      </c>
      <c r="GB64" s="13" t="s">
        <v>2292</v>
      </c>
      <c r="GC64" s="19"/>
      <c r="GF64" s="19"/>
      <c r="GG64" s="13">
        <v>13401</v>
      </c>
      <c r="GH64" s="13" t="s">
        <v>8703</v>
      </c>
      <c r="GI64" s="19"/>
      <c r="GL64" s="19"/>
      <c r="GO64" s="19"/>
      <c r="HA64" s="19"/>
      <c r="HB64" s="13">
        <v>20448</v>
      </c>
      <c r="HC64" s="13" t="s">
        <v>3594</v>
      </c>
      <c r="HD64" s="19"/>
      <c r="HG64" s="19"/>
      <c r="HJ64" s="19"/>
      <c r="HM64" s="19"/>
      <c r="HP64" s="19"/>
      <c r="HV64" s="19"/>
      <c r="HY64" s="19"/>
      <c r="IB64" s="19"/>
      <c r="IN64" s="19"/>
      <c r="IQ64" s="19"/>
      <c r="IT64" s="19"/>
      <c r="JF64" s="19"/>
      <c r="JI64" s="19"/>
      <c r="JL64" s="19"/>
      <c r="JR64" s="19"/>
      <c r="JU64" s="19"/>
      <c r="JX64" s="19"/>
    </row>
    <row r="65" spans="5:284">
      <c r="E65" s="35" t="s">
        <v>438</v>
      </c>
      <c r="F65" s="13" t="s">
        <v>439</v>
      </c>
      <c r="G65" s="19"/>
      <c r="J65" s="19"/>
      <c r="M65" s="19"/>
      <c r="P65" s="19"/>
      <c r="S65" s="19"/>
      <c r="Y65" s="19"/>
      <c r="AB65" s="19"/>
      <c r="AF65" s="19"/>
      <c r="AG65" s="19"/>
      <c r="AH65" s="19"/>
      <c r="AI65" s="13">
        <v>11361</v>
      </c>
      <c r="AJ65" s="13" t="s">
        <v>2240</v>
      </c>
      <c r="AK65" s="19"/>
      <c r="AN65" s="19"/>
      <c r="AO65" s="13">
        <v>13402</v>
      </c>
      <c r="AP65" s="13" t="s">
        <v>8704</v>
      </c>
      <c r="AQ65" s="19"/>
      <c r="AT65" s="19"/>
      <c r="AW65" s="19"/>
      <c r="BI65" s="19"/>
      <c r="BJ65" s="13">
        <v>20450</v>
      </c>
      <c r="BK65" s="13" t="s">
        <v>3598</v>
      </c>
      <c r="BL65" s="19"/>
      <c r="BO65" s="19"/>
      <c r="BR65" s="19"/>
      <c r="BS65" s="13">
        <v>23441</v>
      </c>
      <c r="BT65" s="13" t="s">
        <v>4231</v>
      </c>
      <c r="BU65" s="19"/>
      <c r="BX65" s="19"/>
      <c r="CE65" s="13">
        <v>27231</v>
      </c>
      <c r="CF65" s="13" t="s">
        <v>4803</v>
      </c>
      <c r="CG65" s="19"/>
      <c r="CJ65" s="19"/>
      <c r="CV65" s="19"/>
      <c r="CY65" s="19"/>
      <c r="DB65" s="19"/>
      <c r="DN65" s="19"/>
      <c r="DQ65" s="19"/>
      <c r="DR65" s="13">
        <v>40601</v>
      </c>
      <c r="DS65" s="13" t="s">
        <v>6677</v>
      </c>
      <c r="DT65" s="19"/>
      <c r="DZ65" s="19"/>
      <c r="EC65" s="19"/>
      <c r="EF65" s="19"/>
      <c r="EP65" s="5">
        <v>192</v>
      </c>
      <c r="EQ65" s="13" t="s">
        <v>8184</v>
      </c>
      <c r="ES65" s="17" t="s">
        <v>8777</v>
      </c>
      <c r="ET65" s="17" t="s">
        <v>8887</v>
      </c>
      <c r="EU65" s="17" t="s">
        <v>265</v>
      </c>
      <c r="EW65" s="35" t="s">
        <v>458</v>
      </c>
      <c r="EX65" s="13" t="s">
        <v>459</v>
      </c>
      <c r="EY65" s="19"/>
      <c r="FB65" s="19"/>
      <c r="FE65" s="19"/>
      <c r="FH65" s="19"/>
      <c r="FK65" s="19"/>
      <c r="FQ65" s="19"/>
      <c r="FT65" s="19"/>
      <c r="FX65" s="19"/>
      <c r="FY65" s="19"/>
      <c r="FZ65" s="19"/>
      <c r="GA65" s="13">
        <v>11464</v>
      </c>
      <c r="GB65" s="13" t="s">
        <v>2302</v>
      </c>
      <c r="GC65" s="19"/>
      <c r="GF65" s="19"/>
      <c r="GG65" s="13">
        <v>13402</v>
      </c>
      <c r="GH65" s="13" t="s">
        <v>8704</v>
      </c>
      <c r="GI65" s="19"/>
      <c r="GL65" s="19"/>
      <c r="GO65" s="19"/>
      <c r="HA65" s="19"/>
      <c r="HB65" s="13">
        <v>20450</v>
      </c>
      <c r="HC65" s="13" t="s">
        <v>3598</v>
      </c>
      <c r="HD65" s="19"/>
      <c r="HG65" s="19"/>
      <c r="HJ65" s="19"/>
      <c r="HM65" s="19"/>
      <c r="HP65" s="19"/>
      <c r="HY65" s="19"/>
      <c r="IB65" s="19"/>
      <c r="IN65" s="19"/>
      <c r="IQ65" s="19"/>
      <c r="IT65" s="19"/>
      <c r="JF65" s="19"/>
      <c r="JI65" s="19"/>
      <c r="JL65" s="19"/>
      <c r="JR65" s="19"/>
      <c r="JU65" s="19"/>
      <c r="JX65" s="19"/>
    </row>
    <row r="66" spans="5:284">
      <c r="E66" s="35" t="s">
        <v>440</v>
      </c>
      <c r="F66" s="13" t="s">
        <v>441</v>
      </c>
      <c r="G66" s="19"/>
      <c r="J66" s="19"/>
      <c r="M66" s="19"/>
      <c r="P66" s="19"/>
      <c r="S66" s="19"/>
      <c r="Y66" s="19"/>
      <c r="AB66" s="19"/>
      <c r="AF66" s="19"/>
      <c r="AG66" s="19"/>
      <c r="AH66" s="19"/>
      <c r="AI66" s="13">
        <v>11362</v>
      </c>
      <c r="AJ66" s="13" t="s">
        <v>2242</v>
      </c>
      <c r="AK66" s="19"/>
      <c r="AN66" s="19"/>
      <c r="AO66" s="13">
        <v>13421</v>
      </c>
      <c r="AP66" s="13" t="s">
        <v>2630</v>
      </c>
      <c r="AQ66" s="19"/>
      <c r="AT66" s="19"/>
      <c r="AW66" s="19"/>
      <c r="BI66" s="19"/>
      <c r="BJ66" s="13">
        <v>20451</v>
      </c>
      <c r="BK66" s="13" t="s">
        <v>3600</v>
      </c>
      <c r="BL66" s="19"/>
      <c r="BO66" s="19"/>
      <c r="BR66" s="19"/>
      <c r="BS66" s="13">
        <v>23442</v>
      </c>
      <c r="BT66" s="13" t="s">
        <v>4233</v>
      </c>
      <c r="BU66" s="19"/>
      <c r="BX66" s="19"/>
      <c r="CE66" s="13">
        <v>27232</v>
      </c>
      <c r="CF66" s="13" t="s">
        <v>4805</v>
      </c>
      <c r="CG66" s="19"/>
      <c r="CJ66" s="19"/>
      <c r="CV66" s="19"/>
      <c r="CY66" s="19"/>
      <c r="DB66" s="19"/>
      <c r="DN66" s="19"/>
      <c r="DR66" s="13">
        <v>40602</v>
      </c>
      <c r="DS66" s="13" t="s">
        <v>6679</v>
      </c>
      <c r="DT66" s="19"/>
      <c r="DZ66" s="19"/>
      <c r="EC66" s="19"/>
      <c r="EP66" s="5">
        <v>531</v>
      </c>
      <c r="EQ66" s="13" t="s">
        <v>8185</v>
      </c>
      <c r="ES66" s="17" t="s">
        <v>8778</v>
      </c>
      <c r="ET66" s="17" t="s">
        <v>8888</v>
      </c>
      <c r="EU66" s="17" t="s">
        <v>266</v>
      </c>
      <c r="EW66" s="35" t="s">
        <v>460</v>
      </c>
      <c r="EX66" s="13" t="s">
        <v>461</v>
      </c>
      <c r="EY66" s="19"/>
      <c r="FB66" s="19"/>
      <c r="FE66" s="19"/>
      <c r="FH66" s="19"/>
      <c r="FK66" s="19"/>
      <c r="FQ66" s="19"/>
      <c r="FT66" s="19"/>
      <c r="FX66" s="19"/>
      <c r="FY66" s="19"/>
      <c r="FZ66" s="19"/>
      <c r="GA66" s="13">
        <v>11465</v>
      </c>
      <c r="GB66" s="13" t="s">
        <v>2304</v>
      </c>
      <c r="GC66" s="19"/>
      <c r="GF66" s="19"/>
      <c r="GG66" s="13">
        <v>13421</v>
      </c>
      <c r="GH66" s="13" t="s">
        <v>2630</v>
      </c>
      <c r="GI66" s="19"/>
      <c r="GL66" s="19"/>
      <c r="GO66" s="19"/>
      <c r="HA66" s="19"/>
      <c r="HB66" s="13">
        <v>20451</v>
      </c>
      <c r="HC66" s="13" t="s">
        <v>3600</v>
      </c>
      <c r="HD66" s="19"/>
      <c r="HG66" s="19"/>
      <c r="HJ66" s="19"/>
      <c r="HM66" s="19"/>
      <c r="HP66" s="19"/>
      <c r="HY66" s="19"/>
      <c r="IB66" s="19"/>
      <c r="IN66" s="19"/>
      <c r="IQ66" s="19"/>
      <c r="IT66" s="19"/>
      <c r="JF66" s="19"/>
      <c r="JL66" s="19"/>
      <c r="JR66" s="19"/>
      <c r="JU66" s="19"/>
    </row>
    <row r="67" spans="5:284">
      <c r="E67" s="35" t="s">
        <v>442</v>
      </c>
      <c r="F67" s="13" t="s">
        <v>443</v>
      </c>
      <c r="G67" s="19"/>
      <c r="J67" s="19"/>
      <c r="M67" s="19"/>
      <c r="P67" s="19"/>
      <c r="S67" s="19"/>
      <c r="Y67" s="19"/>
      <c r="AB67" s="19"/>
      <c r="AF67" s="19"/>
      <c r="AG67" s="19"/>
      <c r="AH67" s="19"/>
      <c r="AI67" s="13">
        <v>11363</v>
      </c>
      <c r="AJ67" s="13" t="s">
        <v>2244</v>
      </c>
      <c r="AK67" s="19"/>
      <c r="AN67" s="19"/>
      <c r="AQ67" s="19"/>
      <c r="AT67" s="19"/>
      <c r="AW67" s="19"/>
      <c r="BI67" s="19"/>
      <c r="BJ67" s="13">
        <v>20452</v>
      </c>
      <c r="BK67" s="13" t="s">
        <v>3602</v>
      </c>
      <c r="BL67" s="19"/>
      <c r="BO67" s="19"/>
      <c r="BR67" s="19"/>
      <c r="BS67" s="13">
        <v>23445</v>
      </c>
      <c r="BT67" s="13" t="s">
        <v>4235</v>
      </c>
      <c r="BU67" s="19"/>
      <c r="BX67" s="19"/>
      <c r="CE67" s="13">
        <v>27301</v>
      </c>
      <c r="CF67" s="13" t="s">
        <v>4807</v>
      </c>
      <c r="CG67" s="19"/>
      <c r="CJ67" s="19"/>
      <c r="CV67" s="19"/>
      <c r="CY67" s="19"/>
      <c r="DB67" s="19"/>
      <c r="DN67" s="19"/>
      <c r="DR67" s="13">
        <v>40604</v>
      </c>
      <c r="DS67" s="13" t="s">
        <v>6683</v>
      </c>
      <c r="DT67" s="19"/>
      <c r="DZ67" s="19"/>
      <c r="EC67" s="19"/>
      <c r="EP67" s="5">
        <v>300</v>
      </c>
      <c r="EQ67" s="13" t="s">
        <v>8186</v>
      </c>
      <c r="ES67" s="17" t="s">
        <v>8779</v>
      </c>
      <c r="ET67" s="17" t="s">
        <v>8889</v>
      </c>
      <c r="EU67" s="17" t="s">
        <v>271</v>
      </c>
      <c r="EW67" s="35" t="s">
        <v>462</v>
      </c>
      <c r="EX67" s="13" t="s">
        <v>463</v>
      </c>
      <c r="EY67" s="19"/>
      <c r="FB67" s="19"/>
      <c r="FE67" s="19"/>
      <c r="FH67" s="19"/>
      <c r="FK67" s="19"/>
      <c r="FQ67" s="19"/>
      <c r="FT67" s="19"/>
      <c r="FX67" s="19"/>
      <c r="FY67" s="19"/>
      <c r="FZ67" s="19"/>
      <c r="GC67" s="19"/>
      <c r="GF67" s="19"/>
      <c r="GI67" s="19"/>
      <c r="GL67" s="19"/>
      <c r="GO67" s="19"/>
      <c r="HA67" s="19"/>
      <c r="HB67" s="13">
        <v>20452</v>
      </c>
      <c r="HC67" s="13" t="s">
        <v>3602</v>
      </c>
      <c r="HD67" s="19"/>
      <c r="HG67" s="19"/>
      <c r="HJ67" s="19"/>
      <c r="HM67" s="19"/>
      <c r="HP67" s="19"/>
      <c r="HY67" s="19"/>
      <c r="IB67" s="19"/>
      <c r="IN67" s="19"/>
      <c r="IQ67" s="19"/>
      <c r="IT67" s="19"/>
      <c r="JF67" s="19"/>
      <c r="JL67" s="19"/>
      <c r="JR67" s="19"/>
      <c r="JU67" s="19"/>
    </row>
    <row r="68" spans="5:284">
      <c r="E68" s="35" t="s">
        <v>444</v>
      </c>
      <c r="F68" s="13" t="s">
        <v>445</v>
      </c>
      <c r="G68" s="19"/>
      <c r="J68" s="19"/>
      <c r="M68" s="19"/>
      <c r="P68" s="19"/>
      <c r="S68" s="19"/>
      <c r="Y68" s="19"/>
      <c r="AB68" s="19"/>
      <c r="AF68" s="19"/>
      <c r="AG68" s="19"/>
      <c r="AH68" s="19"/>
      <c r="AI68" s="13">
        <v>11365</v>
      </c>
      <c r="AJ68" s="13" t="s">
        <v>2248</v>
      </c>
      <c r="AK68" s="19"/>
      <c r="AN68" s="19"/>
      <c r="AQ68" s="19"/>
      <c r="AW68" s="19"/>
      <c r="BI68" s="19"/>
      <c r="BJ68" s="13">
        <v>20481</v>
      </c>
      <c r="BK68" s="13" t="s">
        <v>3618</v>
      </c>
      <c r="BL68" s="19"/>
      <c r="BO68" s="19"/>
      <c r="BR68" s="19"/>
      <c r="BS68" s="13">
        <v>23446</v>
      </c>
      <c r="BT68" s="13" t="s">
        <v>4237</v>
      </c>
      <c r="BU68" s="19"/>
      <c r="BX68" s="19"/>
      <c r="CE68" s="13">
        <v>27321</v>
      </c>
      <c r="CF68" s="13" t="s">
        <v>4809</v>
      </c>
      <c r="CG68" s="19"/>
      <c r="CJ68" s="19"/>
      <c r="CV68" s="19"/>
      <c r="CY68" s="19"/>
      <c r="DB68" s="19"/>
      <c r="DN68" s="19"/>
      <c r="DR68" s="13">
        <v>40605</v>
      </c>
      <c r="DS68" s="13" t="s">
        <v>6685</v>
      </c>
      <c r="DT68" s="19"/>
      <c r="DZ68" s="19"/>
      <c r="EC68" s="19"/>
      <c r="EP68" s="5">
        <v>296</v>
      </c>
      <c r="EQ68" s="13" t="s">
        <v>8187</v>
      </c>
      <c r="ES68" s="17" t="s">
        <v>8780</v>
      </c>
      <c r="ET68" s="17" t="s">
        <v>8890</v>
      </c>
      <c r="EU68" s="17" t="s">
        <v>272</v>
      </c>
      <c r="EW68" s="35" t="s">
        <v>464</v>
      </c>
      <c r="EX68" s="13" t="s">
        <v>465</v>
      </c>
      <c r="EY68" s="19"/>
      <c r="FB68" s="19"/>
      <c r="FE68" s="19"/>
      <c r="FH68" s="19"/>
      <c r="FK68" s="19"/>
      <c r="FQ68" s="19"/>
      <c r="FT68" s="19"/>
      <c r="FX68" s="19"/>
      <c r="FY68" s="19"/>
      <c r="FZ68" s="19"/>
      <c r="GC68" s="19"/>
      <c r="GF68" s="19"/>
      <c r="GI68" s="19"/>
      <c r="GO68" s="19"/>
      <c r="HA68" s="19"/>
      <c r="HB68" s="13">
        <v>20481</v>
      </c>
      <c r="HC68" s="13" t="s">
        <v>3618</v>
      </c>
      <c r="HD68" s="19"/>
      <c r="HG68" s="19"/>
      <c r="HJ68" s="19"/>
      <c r="HM68" s="19"/>
      <c r="HP68" s="19"/>
      <c r="HY68" s="19"/>
      <c r="IB68" s="19"/>
      <c r="IN68" s="19"/>
      <c r="IQ68" s="19"/>
      <c r="IT68" s="19"/>
      <c r="JF68" s="19"/>
      <c r="JL68" s="19"/>
      <c r="JR68" s="19"/>
      <c r="JU68" s="19"/>
    </row>
    <row r="69" spans="5:284">
      <c r="E69" s="35" t="s">
        <v>446</v>
      </c>
      <c r="F69" s="13" t="s">
        <v>447</v>
      </c>
      <c r="G69" s="19"/>
      <c r="J69" s="19"/>
      <c r="M69" s="19"/>
      <c r="P69" s="19"/>
      <c r="S69" s="19"/>
      <c r="Y69" s="19"/>
      <c r="AB69" s="19"/>
      <c r="AF69" s="19"/>
      <c r="AG69" s="19"/>
      <c r="AH69" s="19"/>
      <c r="AI69" s="13">
        <v>11369</v>
      </c>
      <c r="AJ69" s="13" t="s">
        <v>2256</v>
      </c>
      <c r="AK69" s="19"/>
      <c r="AN69" s="19"/>
      <c r="AQ69" s="19"/>
      <c r="AW69" s="19"/>
      <c r="BI69" s="19"/>
      <c r="BJ69" s="13">
        <v>20482</v>
      </c>
      <c r="BK69" s="13" t="s">
        <v>3620</v>
      </c>
      <c r="BL69" s="19"/>
      <c r="BO69" s="19"/>
      <c r="BR69" s="19"/>
      <c r="BS69" s="13">
        <v>23447</v>
      </c>
      <c r="BT69" s="13" t="s">
        <v>4239</v>
      </c>
      <c r="BU69" s="19"/>
      <c r="BX69" s="19"/>
      <c r="CE69" s="13">
        <v>27322</v>
      </c>
      <c r="CF69" s="13" t="s">
        <v>4811</v>
      </c>
      <c r="CG69" s="19"/>
      <c r="CJ69" s="19"/>
      <c r="CV69" s="19"/>
      <c r="CY69" s="19"/>
      <c r="DB69" s="19"/>
      <c r="DN69" s="19"/>
      <c r="DR69" s="13">
        <v>40608</v>
      </c>
      <c r="DS69" s="13" t="s">
        <v>6691</v>
      </c>
      <c r="DT69" s="19"/>
      <c r="DZ69" s="19"/>
      <c r="EC69" s="19"/>
      <c r="EP69" s="5">
        <v>417</v>
      </c>
      <c r="EQ69" s="13" t="s">
        <v>8188</v>
      </c>
      <c r="ES69" s="17" t="s">
        <v>8781</v>
      </c>
      <c r="ET69" s="17" t="s">
        <v>8891</v>
      </c>
      <c r="EU69" s="17" t="s">
        <v>278</v>
      </c>
      <c r="EW69" s="35" t="s">
        <v>466</v>
      </c>
      <c r="EX69" s="13" t="s">
        <v>467</v>
      </c>
      <c r="EY69" s="19"/>
      <c r="FB69" s="19"/>
      <c r="FE69" s="19"/>
      <c r="FH69" s="19"/>
      <c r="FK69" s="19"/>
      <c r="FQ69" s="19"/>
      <c r="FT69" s="19"/>
      <c r="FX69" s="19"/>
      <c r="FY69" s="19"/>
      <c r="FZ69" s="19"/>
      <c r="GC69" s="19"/>
      <c r="GF69" s="19"/>
      <c r="GI69" s="19"/>
      <c r="GO69" s="19"/>
      <c r="HA69" s="19"/>
      <c r="HB69" s="13">
        <v>20482</v>
      </c>
      <c r="HC69" s="13" t="s">
        <v>3620</v>
      </c>
      <c r="HD69" s="19"/>
      <c r="HG69" s="19"/>
      <c r="HJ69" s="19"/>
      <c r="HM69" s="19"/>
      <c r="HP69" s="19"/>
      <c r="HY69" s="19"/>
      <c r="IB69" s="19"/>
      <c r="IN69" s="19"/>
      <c r="IQ69" s="19"/>
      <c r="IT69" s="19"/>
      <c r="JF69" s="19"/>
      <c r="JL69" s="19"/>
      <c r="JR69" s="19"/>
      <c r="JU69" s="19"/>
    </row>
    <row r="70" spans="5:284">
      <c r="E70" s="35" t="s">
        <v>448</v>
      </c>
      <c r="F70" s="13" t="s">
        <v>449</v>
      </c>
      <c r="G70" s="19"/>
      <c r="J70" s="19"/>
      <c r="P70" s="19"/>
      <c r="S70" s="19"/>
      <c r="Y70" s="19"/>
      <c r="AB70" s="19"/>
      <c r="AF70" s="19"/>
      <c r="AG70" s="19"/>
      <c r="AH70" s="19"/>
      <c r="AI70" s="13">
        <v>11381</v>
      </c>
      <c r="AJ70" s="13" t="s">
        <v>2258</v>
      </c>
      <c r="AK70" s="19"/>
      <c r="AN70" s="19"/>
      <c r="AQ70" s="19"/>
      <c r="AW70" s="19"/>
      <c r="BI70" s="19"/>
      <c r="BJ70" s="13">
        <v>20485</v>
      </c>
      <c r="BK70" s="13" t="s">
        <v>3626</v>
      </c>
      <c r="BL70" s="19"/>
      <c r="BO70" s="19"/>
      <c r="BR70" s="19"/>
      <c r="BS70" s="13">
        <v>23501</v>
      </c>
      <c r="BT70" s="13" t="s">
        <v>4247</v>
      </c>
      <c r="BU70" s="19"/>
      <c r="BX70" s="19"/>
      <c r="CE70" s="13">
        <v>27341</v>
      </c>
      <c r="CF70" s="13" t="s">
        <v>4813</v>
      </c>
      <c r="CG70" s="19"/>
      <c r="CJ70" s="19"/>
      <c r="CV70" s="19"/>
      <c r="CY70" s="19"/>
      <c r="DB70" s="19"/>
      <c r="DN70" s="19"/>
      <c r="DR70" s="13">
        <v>40609</v>
      </c>
      <c r="DS70" s="13" t="s">
        <v>6693</v>
      </c>
      <c r="DT70" s="19"/>
      <c r="DZ70" s="19"/>
      <c r="EC70" s="19"/>
      <c r="EP70" s="5">
        <v>320</v>
      </c>
      <c r="EQ70" s="13" t="s">
        <v>8189</v>
      </c>
      <c r="ES70" s="17" t="s">
        <v>8782</v>
      </c>
      <c r="ET70" s="17" t="s">
        <v>8892</v>
      </c>
      <c r="EU70" s="17" t="s">
        <v>278</v>
      </c>
      <c r="EW70" s="35" t="s">
        <v>468</v>
      </c>
      <c r="EX70" s="13" t="s">
        <v>469</v>
      </c>
      <c r="EY70" s="19"/>
      <c r="FB70" s="19"/>
      <c r="FH70" s="19"/>
      <c r="FK70" s="19"/>
      <c r="FQ70" s="19"/>
      <c r="FT70" s="19"/>
      <c r="FX70" s="19"/>
      <c r="FY70" s="19"/>
      <c r="FZ70" s="19"/>
      <c r="GC70" s="19"/>
      <c r="GF70" s="19"/>
      <c r="GI70" s="19"/>
      <c r="GO70" s="19"/>
      <c r="HA70" s="19"/>
      <c r="HB70" s="13">
        <v>20485</v>
      </c>
      <c r="HC70" s="13" t="s">
        <v>3626</v>
      </c>
      <c r="HD70" s="19"/>
      <c r="HG70" s="19"/>
      <c r="HJ70" s="19"/>
      <c r="HM70" s="19"/>
      <c r="HP70" s="19"/>
      <c r="HY70" s="19"/>
      <c r="IB70" s="19"/>
      <c r="IN70" s="19"/>
      <c r="IQ70" s="19"/>
      <c r="IT70" s="19"/>
      <c r="JF70" s="19"/>
      <c r="JL70" s="19"/>
      <c r="JR70" s="19"/>
      <c r="JU70" s="19"/>
    </row>
    <row r="71" spans="5:284">
      <c r="E71" s="35" t="s">
        <v>450</v>
      </c>
      <c r="F71" s="13" t="s">
        <v>451</v>
      </c>
      <c r="G71" s="19"/>
      <c r="J71" s="19"/>
      <c r="P71" s="19"/>
      <c r="S71" s="19"/>
      <c r="Y71" s="19"/>
      <c r="AB71" s="19"/>
      <c r="AF71" s="19"/>
      <c r="AG71" s="19"/>
      <c r="AH71" s="19"/>
      <c r="AI71" s="13">
        <v>11383</v>
      </c>
      <c r="AJ71" s="13" t="s">
        <v>2262</v>
      </c>
      <c r="AK71" s="19"/>
      <c r="AN71" s="19"/>
      <c r="AW71" s="19"/>
      <c r="BI71" s="19"/>
      <c r="BJ71" s="13">
        <v>20486</v>
      </c>
      <c r="BK71" s="13" t="s">
        <v>3628</v>
      </c>
      <c r="BL71" s="19"/>
      <c r="BO71" s="19"/>
      <c r="BR71" s="19"/>
      <c r="BS71" s="13">
        <v>23561</v>
      </c>
      <c r="BT71" s="13" t="s">
        <v>4265</v>
      </c>
      <c r="BU71" s="19"/>
      <c r="BX71" s="19"/>
      <c r="CE71" s="13">
        <v>27361</v>
      </c>
      <c r="CF71" s="13" t="s">
        <v>4815</v>
      </c>
      <c r="CG71" s="19"/>
      <c r="CJ71" s="19"/>
      <c r="CY71" s="19"/>
      <c r="DB71" s="19"/>
      <c r="DN71" s="19"/>
      <c r="DR71" s="13">
        <v>40610</v>
      </c>
      <c r="DS71" s="13" t="s">
        <v>6695</v>
      </c>
      <c r="DT71" s="19"/>
      <c r="DZ71" s="19"/>
      <c r="EC71" s="19"/>
      <c r="EP71" s="5">
        <v>312</v>
      </c>
      <c r="EQ71" s="13" t="s">
        <v>8190</v>
      </c>
      <c r="ES71" s="17" t="s">
        <v>8783</v>
      </c>
      <c r="ET71" s="17" t="s">
        <v>8893</v>
      </c>
      <c r="EU71" s="17" t="s">
        <v>281</v>
      </c>
      <c r="EW71" s="35" t="s">
        <v>470</v>
      </c>
      <c r="EX71" s="13" t="s">
        <v>471</v>
      </c>
      <c r="EY71" s="19"/>
      <c r="FB71" s="19"/>
      <c r="FH71" s="19"/>
      <c r="FK71" s="19"/>
      <c r="FQ71" s="19"/>
      <c r="FT71" s="19"/>
      <c r="FX71" s="19"/>
      <c r="FY71" s="19"/>
      <c r="FZ71" s="19"/>
      <c r="GC71" s="19"/>
      <c r="GF71" s="19"/>
      <c r="GO71" s="19"/>
      <c r="HA71" s="19"/>
      <c r="HB71" s="13">
        <v>20486</v>
      </c>
      <c r="HC71" s="13" t="s">
        <v>3628</v>
      </c>
      <c r="HD71" s="19"/>
      <c r="HG71" s="19"/>
      <c r="HJ71" s="19"/>
      <c r="HM71" s="19"/>
      <c r="HP71" s="19"/>
      <c r="HY71" s="19"/>
      <c r="IB71" s="19"/>
      <c r="IQ71" s="19"/>
      <c r="IT71" s="19"/>
      <c r="JF71" s="19"/>
      <c r="JL71" s="19"/>
      <c r="JR71" s="19"/>
      <c r="JU71" s="19"/>
    </row>
    <row r="72" spans="5:284">
      <c r="E72" s="35" t="s">
        <v>452</v>
      </c>
      <c r="F72" s="13" t="s">
        <v>453</v>
      </c>
      <c r="G72" s="19"/>
      <c r="J72" s="19"/>
      <c r="P72" s="19"/>
      <c r="S72" s="19"/>
      <c r="Y72" s="19"/>
      <c r="AB72" s="19"/>
      <c r="AF72" s="19"/>
      <c r="AG72" s="19"/>
      <c r="AH72" s="19"/>
      <c r="AI72" s="13">
        <v>11385</v>
      </c>
      <c r="AJ72" s="13" t="s">
        <v>2266</v>
      </c>
      <c r="AK72" s="19"/>
      <c r="AN72" s="19"/>
      <c r="AW72" s="19"/>
      <c r="BI72" s="19"/>
      <c r="BJ72" s="13">
        <v>20521</v>
      </c>
      <c r="BK72" s="13" t="s">
        <v>3634</v>
      </c>
      <c r="BL72" s="19"/>
      <c r="BO72" s="19"/>
      <c r="BR72" s="19"/>
      <c r="BS72" s="13">
        <v>23562</v>
      </c>
      <c r="BT72" s="13" t="s">
        <v>4267</v>
      </c>
      <c r="BU72" s="19"/>
      <c r="BX72" s="19"/>
      <c r="CE72" s="13">
        <v>27362</v>
      </c>
      <c r="CF72" s="13" t="s">
        <v>4817</v>
      </c>
      <c r="CG72" s="19"/>
      <c r="CJ72" s="19"/>
      <c r="CY72" s="19"/>
      <c r="DB72" s="19"/>
      <c r="DN72" s="19"/>
      <c r="DR72" s="13">
        <v>40621</v>
      </c>
      <c r="DS72" s="13" t="s">
        <v>6697</v>
      </c>
      <c r="DT72" s="19"/>
      <c r="DZ72" s="19"/>
      <c r="EC72" s="19"/>
      <c r="EP72" s="5">
        <v>316</v>
      </c>
      <c r="EQ72" s="13" t="s">
        <v>8191</v>
      </c>
      <c r="EW72" s="35" t="s">
        <v>472</v>
      </c>
      <c r="EX72" s="13" t="s">
        <v>473</v>
      </c>
      <c r="EY72" s="19"/>
      <c r="FB72" s="19"/>
      <c r="FH72" s="19"/>
      <c r="FK72" s="19"/>
      <c r="FQ72" s="19"/>
      <c r="FT72" s="19"/>
      <c r="FX72" s="19"/>
      <c r="FY72" s="19"/>
      <c r="FZ72" s="19"/>
      <c r="GC72" s="19"/>
      <c r="GF72" s="19"/>
      <c r="GO72" s="19"/>
      <c r="HA72" s="19"/>
      <c r="HB72" s="13">
        <v>20521</v>
      </c>
      <c r="HC72" s="13" t="s">
        <v>3634</v>
      </c>
      <c r="HD72" s="19"/>
      <c r="HG72" s="19"/>
      <c r="HJ72" s="19"/>
      <c r="HM72" s="19"/>
      <c r="HP72" s="19"/>
      <c r="HY72" s="19"/>
      <c r="IB72" s="19"/>
      <c r="IQ72" s="19"/>
      <c r="IT72" s="19"/>
      <c r="JF72" s="19"/>
      <c r="JL72" s="19"/>
      <c r="JR72" s="19"/>
      <c r="JU72" s="19"/>
    </row>
    <row r="73" spans="5:284">
      <c r="E73" s="35" t="s">
        <v>454</v>
      </c>
      <c r="F73" s="13" t="s">
        <v>455</v>
      </c>
      <c r="G73" s="19"/>
      <c r="J73" s="19"/>
      <c r="P73" s="19"/>
      <c r="S73" s="19"/>
      <c r="Y73" s="19"/>
      <c r="AB73" s="19"/>
      <c r="AF73" s="19"/>
      <c r="AG73" s="19"/>
      <c r="AH73" s="19"/>
      <c r="AI73" s="13">
        <v>11408</v>
      </c>
      <c r="AJ73" s="13" t="s">
        <v>2280</v>
      </c>
      <c r="AK73" s="19"/>
      <c r="AN73" s="19"/>
      <c r="AW73" s="19"/>
      <c r="BI73" s="19"/>
      <c r="BJ73" s="13">
        <v>20541</v>
      </c>
      <c r="BK73" s="13" t="s">
        <v>3638</v>
      </c>
      <c r="BL73" s="19"/>
      <c r="BO73" s="19"/>
      <c r="BR73" s="19"/>
      <c r="BS73" s="13">
        <v>23563</v>
      </c>
      <c r="BT73" s="13" t="s">
        <v>4269</v>
      </c>
      <c r="BU73" s="19"/>
      <c r="BX73" s="19"/>
      <c r="CE73" s="13">
        <v>27366</v>
      </c>
      <c r="CF73" s="13" t="s">
        <v>4819</v>
      </c>
      <c r="CG73" s="19"/>
      <c r="CJ73" s="19"/>
      <c r="CY73" s="19"/>
      <c r="DB73" s="19"/>
      <c r="DN73" s="19"/>
      <c r="DR73" s="13">
        <v>40625</v>
      </c>
      <c r="DS73" s="13" t="s">
        <v>6705</v>
      </c>
      <c r="DT73" s="19"/>
      <c r="DZ73" s="19"/>
      <c r="EC73" s="19"/>
      <c r="EP73" s="5">
        <v>414</v>
      </c>
      <c r="EQ73" s="13" t="s">
        <v>8192</v>
      </c>
      <c r="EW73" s="35" t="s">
        <v>474</v>
      </c>
      <c r="EX73" s="13" t="s">
        <v>475</v>
      </c>
      <c r="EY73" s="19"/>
      <c r="FB73" s="19"/>
      <c r="FH73" s="19"/>
      <c r="FK73" s="19"/>
      <c r="FQ73" s="19"/>
      <c r="FT73" s="19"/>
      <c r="FX73" s="19"/>
      <c r="FY73" s="19"/>
      <c r="FZ73" s="19"/>
      <c r="GC73" s="19"/>
      <c r="GF73" s="19"/>
      <c r="GO73" s="19"/>
      <c r="HA73" s="19"/>
      <c r="HB73" s="13">
        <v>20541</v>
      </c>
      <c r="HC73" s="13" t="s">
        <v>3638</v>
      </c>
      <c r="HD73" s="19"/>
      <c r="HG73" s="19"/>
      <c r="HJ73" s="19"/>
      <c r="HM73" s="19"/>
      <c r="HP73" s="19"/>
      <c r="HY73" s="19"/>
      <c r="IB73" s="19"/>
      <c r="IQ73" s="19"/>
      <c r="IT73" s="19"/>
      <c r="JF73" s="19"/>
      <c r="JL73" s="19"/>
      <c r="JR73" s="19"/>
      <c r="JU73" s="19"/>
    </row>
    <row r="74" spans="5:284">
      <c r="E74" s="35" t="s">
        <v>456</v>
      </c>
      <c r="F74" s="13" t="s">
        <v>457</v>
      </c>
      <c r="G74" s="19"/>
      <c r="J74" s="19"/>
      <c r="P74" s="19"/>
      <c r="S74" s="19"/>
      <c r="Y74" s="19"/>
      <c r="AB74" s="19"/>
      <c r="AF74" s="19"/>
      <c r="AG74" s="19"/>
      <c r="AH74" s="19"/>
      <c r="AI74" s="13">
        <v>11442</v>
      </c>
      <c r="AJ74" s="13" t="s">
        <v>2292</v>
      </c>
      <c r="AK74" s="19"/>
      <c r="AN74" s="19"/>
      <c r="AW74" s="19"/>
      <c r="BI74" s="19"/>
      <c r="BJ74" s="13">
        <v>20543</v>
      </c>
      <c r="BK74" s="13" t="s">
        <v>3640</v>
      </c>
      <c r="BL74" s="19"/>
      <c r="BO74" s="19"/>
      <c r="BR74" s="19"/>
      <c r="BU74" s="19"/>
      <c r="BX74" s="19"/>
      <c r="CE74" s="13">
        <v>27381</v>
      </c>
      <c r="CF74" s="13" t="s">
        <v>4821</v>
      </c>
      <c r="CG74" s="19"/>
      <c r="CJ74" s="19"/>
      <c r="CY74" s="19"/>
      <c r="DB74" s="19"/>
      <c r="DN74" s="19"/>
      <c r="DR74" s="13">
        <v>40642</v>
      </c>
      <c r="DS74" s="13" t="s">
        <v>6709</v>
      </c>
      <c r="DT74" s="19"/>
      <c r="DZ74" s="19"/>
      <c r="EC74" s="19"/>
      <c r="EP74" s="5">
        <v>184</v>
      </c>
      <c r="EQ74" s="13" t="s">
        <v>8193</v>
      </c>
      <c r="EW74" s="35" t="s">
        <v>476</v>
      </c>
      <c r="EX74" s="13" t="s">
        <v>477</v>
      </c>
      <c r="EY74" s="19"/>
      <c r="FB74" s="19"/>
      <c r="FH74" s="19"/>
      <c r="FK74" s="19"/>
      <c r="FQ74" s="19"/>
      <c r="FT74" s="19"/>
      <c r="FX74" s="19"/>
      <c r="FY74" s="19"/>
      <c r="FZ74" s="19"/>
      <c r="GC74" s="19"/>
      <c r="GF74" s="19"/>
      <c r="GO74" s="19"/>
      <c r="HA74" s="19"/>
      <c r="HB74" s="13">
        <v>20543</v>
      </c>
      <c r="HC74" s="13" t="s">
        <v>3640</v>
      </c>
      <c r="HD74" s="19"/>
      <c r="HG74" s="19"/>
      <c r="HJ74" s="19"/>
      <c r="HM74" s="19"/>
      <c r="HP74" s="19"/>
      <c r="HY74" s="19"/>
      <c r="IB74" s="19"/>
      <c r="IQ74" s="19"/>
      <c r="IT74" s="19"/>
      <c r="JF74" s="19"/>
      <c r="JL74" s="19"/>
      <c r="JR74" s="19"/>
      <c r="JU74" s="19"/>
    </row>
    <row r="75" spans="5:284">
      <c r="E75" s="35" t="s">
        <v>458</v>
      </c>
      <c r="F75" s="13" t="s">
        <v>459</v>
      </c>
      <c r="G75" s="19"/>
      <c r="J75" s="19"/>
      <c r="P75" s="19"/>
      <c r="S75" s="19"/>
      <c r="Y75" s="19"/>
      <c r="AB75" s="19"/>
      <c r="AF75" s="19"/>
      <c r="AG75" s="19"/>
      <c r="AH75" s="19"/>
      <c r="AI75" s="13">
        <v>11464</v>
      </c>
      <c r="AJ75" s="13" t="s">
        <v>2302</v>
      </c>
      <c r="AK75" s="19"/>
      <c r="AN75" s="19"/>
      <c r="AW75" s="19"/>
      <c r="BI75" s="19"/>
      <c r="BJ75" s="13">
        <v>20561</v>
      </c>
      <c r="BK75" s="13" t="s">
        <v>3642</v>
      </c>
      <c r="BL75" s="19"/>
      <c r="BO75" s="19"/>
      <c r="BR75" s="19"/>
      <c r="BU75" s="19"/>
      <c r="BX75" s="19"/>
      <c r="CE75" s="13">
        <v>27382</v>
      </c>
      <c r="CF75" s="13" t="s">
        <v>4823</v>
      </c>
      <c r="CG75" s="19"/>
      <c r="CJ75" s="19"/>
      <c r="CY75" s="19"/>
      <c r="DB75" s="19"/>
      <c r="DN75" s="19"/>
      <c r="DR75" s="13">
        <v>40646</v>
      </c>
      <c r="DS75" s="13" t="s">
        <v>6717</v>
      </c>
      <c r="DT75" s="19"/>
      <c r="DZ75" s="19"/>
      <c r="EC75" s="19"/>
      <c r="EP75" s="5">
        <v>304</v>
      </c>
      <c r="EQ75" s="13" t="s">
        <v>8194</v>
      </c>
      <c r="EW75" s="35" t="s">
        <v>478</v>
      </c>
      <c r="EX75" s="13" t="s">
        <v>479</v>
      </c>
      <c r="EY75" s="19"/>
      <c r="FB75" s="19"/>
      <c r="FH75" s="19"/>
      <c r="FK75" s="19"/>
      <c r="FQ75" s="19"/>
      <c r="FT75" s="19"/>
      <c r="FX75" s="19"/>
      <c r="FY75" s="19"/>
      <c r="FZ75" s="19"/>
      <c r="GC75" s="19"/>
      <c r="GF75" s="19"/>
      <c r="GO75" s="19"/>
      <c r="HA75" s="19"/>
      <c r="HB75" s="13">
        <v>20561</v>
      </c>
      <c r="HC75" s="13" t="s">
        <v>3642</v>
      </c>
      <c r="HD75" s="19"/>
      <c r="HG75" s="19"/>
      <c r="HJ75" s="19"/>
      <c r="HM75" s="19"/>
      <c r="HP75" s="19"/>
      <c r="HY75" s="19"/>
      <c r="IB75" s="19"/>
      <c r="IQ75" s="19"/>
      <c r="IT75" s="19"/>
      <c r="JF75" s="19"/>
      <c r="JL75" s="19"/>
      <c r="JR75" s="19"/>
      <c r="JU75" s="19"/>
    </row>
    <row r="76" spans="5:284">
      <c r="E76" s="35" t="s">
        <v>460</v>
      </c>
      <c r="F76" s="13" t="s">
        <v>461</v>
      </c>
      <c r="G76" s="19"/>
      <c r="J76" s="19"/>
      <c r="P76" s="19"/>
      <c r="S76" s="19"/>
      <c r="Y76" s="19"/>
      <c r="AB76" s="19"/>
      <c r="AF76" s="19"/>
      <c r="AG76" s="19"/>
      <c r="AH76" s="19"/>
      <c r="AI76" s="13">
        <v>11465</v>
      </c>
      <c r="AJ76" s="13" t="s">
        <v>2304</v>
      </c>
      <c r="AK76" s="19"/>
      <c r="AN76" s="19"/>
      <c r="AW76" s="19"/>
      <c r="BI76" s="19"/>
      <c r="BJ76" s="13">
        <v>20562</v>
      </c>
      <c r="BK76" s="13" t="s">
        <v>3644</v>
      </c>
      <c r="BL76" s="19"/>
      <c r="BO76" s="19"/>
      <c r="BR76" s="19"/>
      <c r="BU76" s="19"/>
      <c r="BX76" s="19"/>
      <c r="CE76" s="13">
        <v>27383</v>
      </c>
      <c r="CF76" s="13" t="s">
        <v>4825</v>
      </c>
      <c r="CG76" s="19"/>
      <c r="CJ76" s="19"/>
      <c r="CY76" s="19"/>
      <c r="DB76" s="19"/>
      <c r="DN76" s="19"/>
      <c r="DR76" s="13">
        <v>40647</v>
      </c>
      <c r="DS76" s="13" t="s">
        <v>6719</v>
      </c>
      <c r="DT76" s="19"/>
      <c r="DZ76" s="19"/>
      <c r="EC76" s="19"/>
      <c r="EP76" s="5">
        <v>162</v>
      </c>
      <c r="EQ76" s="13" t="s">
        <v>8195</v>
      </c>
      <c r="EW76" s="35" t="s">
        <v>484</v>
      </c>
      <c r="EX76" s="13" t="s">
        <v>485</v>
      </c>
      <c r="EY76" s="19"/>
      <c r="FB76" s="19"/>
      <c r="FH76" s="19"/>
      <c r="FK76" s="19"/>
      <c r="FQ76" s="19"/>
      <c r="FT76" s="19"/>
      <c r="FX76" s="19"/>
      <c r="FY76" s="19"/>
      <c r="FZ76" s="19"/>
      <c r="GC76" s="19"/>
      <c r="GF76" s="19"/>
      <c r="GO76" s="19"/>
      <c r="HA76" s="19"/>
      <c r="HB76" s="13">
        <v>20562</v>
      </c>
      <c r="HC76" s="13" t="s">
        <v>3644</v>
      </c>
      <c r="HD76" s="19"/>
      <c r="HG76" s="19"/>
      <c r="HJ76" s="19"/>
      <c r="HM76" s="19"/>
      <c r="HP76" s="19"/>
      <c r="HY76" s="19"/>
      <c r="IB76" s="19"/>
      <c r="IQ76" s="19"/>
      <c r="IT76" s="19"/>
      <c r="JF76" s="19"/>
      <c r="JL76" s="19"/>
      <c r="JR76" s="19"/>
      <c r="JU76" s="19"/>
    </row>
    <row r="77" spans="5:284">
      <c r="E77" s="35" t="s">
        <v>462</v>
      </c>
      <c r="F77" s="13" t="s">
        <v>463</v>
      </c>
      <c r="G77" s="19"/>
      <c r="P77" s="19"/>
      <c r="S77" s="19"/>
      <c r="Y77" s="19"/>
      <c r="AB77" s="19"/>
      <c r="AF77" s="19"/>
      <c r="AG77" s="19"/>
      <c r="AH77" s="19"/>
      <c r="AK77" s="19"/>
      <c r="AN77" s="19"/>
      <c r="AW77" s="19"/>
      <c r="BI77" s="19"/>
      <c r="BJ77" s="13">
        <v>20563</v>
      </c>
      <c r="BK77" s="13" t="s">
        <v>3646</v>
      </c>
      <c r="BL77" s="19"/>
      <c r="BO77" s="19"/>
      <c r="BR77" s="19"/>
      <c r="BU77" s="19"/>
      <c r="BX77" s="19"/>
      <c r="CG77" s="19"/>
      <c r="CJ77" s="19"/>
      <c r="CY77" s="19"/>
      <c r="DB77" s="19"/>
      <c r="DN77" s="19"/>
      <c r="DT77" s="19"/>
      <c r="DZ77" s="19"/>
      <c r="EC77" s="19"/>
      <c r="EP77" s="5">
        <v>308</v>
      </c>
      <c r="EQ77" s="13" t="s">
        <v>8196</v>
      </c>
      <c r="EW77" s="35" t="s">
        <v>486</v>
      </c>
      <c r="EX77" s="13" t="s">
        <v>487</v>
      </c>
      <c r="EY77" s="19"/>
      <c r="FH77" s="19"/>
      <c r="FK77" s="19"/>
      <c r="FQ77" s="19"/>
      <c r="FT77" s="19"/>
      <c r="FX77" s="19"/>
      <c r="FY77" s="19"/>
      <c r="FZ77" s="19"/>
      <c r="GC77" s="19"/>
      <c r="GF77" s="19"/>
      <c r="GO77" s="19"/>
      <c r="HA77" s="19"/>
      <c r="HB77" s="13">
        <v>20563</v>
      </c>
      <c r="HC77" s="13" t="s">
        <v>3646</v>
      </c>
      <c r="HD77" s="19"/>
      <c r="HG77" s="19"/>
      <c r="HJ77" s="19"/>
      <c r="HM77" s="19"/>
      <c r="HP77" s="19"/>
      <c r="HY77" s="19"/>
      <c r="IB77" s="19"/>
      <c r="IQ77" s="19"/>
      <c r="IT77" s="19"/>
      <c r="JF77" s="19"/>
      <c r="JL77" s="19"/>
      <c r="JR77" s="19"/>
      <c r="JU77" s="19"/>
    </row>
    <row r="78" spans="5:284">
      <c r="E78" s="35" t="s">
        <v>464</v>
      </c>
      <c r="F78" s="13" t="s">
        <v>465</v>
      </c>
      <c r="G78" s="19"/>
      <c r="P78" s="19"/>
      <c r="S78" s="19"/>
      <c r="Y78" s="19"/>
      <c r="AB78" s="19"/>
      <c r="AF78" s="19"/>
      <c r="AG78" s="19"/>
      <c r="AH78" s="19"/>
      <c r="AK78" s="19"/>
      <c r="AN78" s="19"/>
      <c r="AW78" s="19"/>
      <c r="BI78" s="19"/>
      <c r="BJ78" s="13">
        <v>20583</v>
      </c>
      <c r="BK78" s="13" t="s">
        <v>3652</v>
      </c>
      <c r="BL78" s="19"/>
      <c r="BO78" s="19"/>
      <c r="BR78" s="19"/>
      <c r="BU78" s="19"/>
      <c r="BX78" s="19"/>
      <c r="CG78" s="19"/>
      <c r="CJ78" s="19"/>
      <c r="CY78" s="19"/>
      <c r="DB78" s="19"/>
      <c r="DN78" s="19"/>
      <c r="DT78" s="19"/>
      <c r="DZ78" s="19"/>
      <c r="EC78" s="19"/>
      <c r="EP78" s="5">
        <v>191</v>
      </c>
      <c r="EQ78" s="13" t="s">
        <v>8197</v>
      </c>
      <c r="EW78" s="35" t="s">
        <v>488</v>
      </c>
      <c r="EX78" s="13" t="s">
        <v>489</v>
      </c>
      <c r="EY78" s="19"/>
      <c r="FH78" s="19"/>
      <c r="FK78" s="19"/>
      <c r="FQ78" s="19"/>
      <c r="FT78" s="19"/>
      <c r="FX78" s="19"/>
      <c r="FY78" s="19"/>
      <c r="FZ78" s="19"/>
      <c r="GC78" s="19"/>
      <c r="GF78" s="19"/>
      <c r="GO78" s="19"/>
      <c r="HA78" s="19"/>
      <c r="HB78" s="13">
        <v>20583</v>
      </c>
      <c r="HC78" s="13" t="s">
        <v>3652</v>
      </c>
      <c r="HD78" s="19"/>
      <c r="HG78" s="19"/>
      <c r="HJ78" s="19"/>
      <c r="HM78" s="19"/>
      <c r="HP78" s="19"/>
      <c r="HY78" s="19"/>
      <c r="IB78" s="19"/>
      <c r="IQ78" s="19"/>
      <c r="IT78" s="19"/>
      <c r="JF78" s="19"/>
      <c r="JL78" s="19"/>
      <c r="JR78" s="19"/>
      <c r="JU78" s="19"/>
    </row>
    <row r="79" spans="5:284">
      <c r="E79" s="35" t="s">
        <v>466</v>
      </c>
      <c r="F79" s="13" t="s">
        <v>467</v>
      </c>
      <c r="G79" s="19"/>
      <c r="P79" s="19"/>
      <c r="S79" s="19"/>
      <c r="Y79" s="19"/>
      <c r="AB79" s="19"/>
      <c r="AK79" s="19"/>
      <c r="AN79" s="19"/>
      <c r="AW79" s="19"/>
      <c r="BJ79" s="13">
        <v>20588</v>
      </c>
      <c r="BK79" s="13" t="s">
        <v>3662</v>
      </c>
      <c r="BL79" s="19"/>
      <c r="BO79" s="19"/>
      <c r="BR79" s="19"/>
      <c r="BU79" s="19"/>
      <c r="BX79" s="19"/>
      <c r="CJ79" s="19"/>
      <c r="CY79" s="19"/>
      <c r="DB79" s="19"/>
      <c r="DN79" s="19"/>
      <c r="DT79" s="19"/>
      <c r="DZ79" s="19"/>
      <c r="EC79" s="19"/>
      <c r="EP79" s="5">
        <v>136</v>
      </c>
      <c r="EQ79" s="13" t="s">
        <v>8198</v>
      </c>
      <c r="EW79" s="35" t="s">
        <v>490</v>
      </c>
      <c r="EX79" s="13" t="s">
        <v>491</v>
      </c>
      <c r="EY79" s="19"/>
      <c r="FH79" s="19"/>
      <c r="FK79" s="19"/>
      <c r="FQ79" s="19"/>
      <c r="FT79" s="19"/>
      <c r="GC79" s="19"/>
      <c r="GF79" s="19"/>
      <c r="GO79" s="19"/>
      <c r="HB79" s="13">
        <v>20588</v>
      </c>
      <c r="HC79" s="13" t="s">
        <v>3662</v>
      </c>
      <c r="HD79" s="19"/>
      <c r="HG79" s="19"/>
      <c r="HJ79" s="19"/>
      <c r="HM79" s="19"/>
      <c r="HP79" s="19"/>
      <c r="IB79" s="19"/>
      <c r="IQ79" s="19"/>
      <c r="IT79" s="19"/>
      <c r="JF79" s="19"/>
      <c r="JL79" s="19"/>
      <c r="JR79" s="19"/>
      <c r="JU79" s="19"/>
    </row>
    <row r="80" spans="5:284">
      <c r="E80" s="35" t="s">
        <v>468</v>
      </c>
      <c r="F80" s="13" t="s">
        <v>469</v>
      </c>
      <c r="G80" s="19"/>
      <c r="P80" s="19"/>
      <c r="S80" s="19"/>
      <c r="Y80" s="19"/>
      <c r="AB80" s="19"/>
      <c r="AK80" s="19"/>
      <c r="AN80" s="19"/>
      <c r="AW80" s="19"/>
      <c r="BJ80" s="13">
        <v>20590</v>
      </c>
      <c r="BK80" s="13" t="s">
        <v>3666</v>
      </c>
      <c r="BL80" s="19"/>
      <c r="BO80" s="19"/>
      <c r="BR80" s="19"/>
      <c r="BU80" s="19"/>
      <c r="CJ80" s="19"/>
      <c r="CY80" s="19"/>
      <c r="DB80" s="19"/>
      <c r="DN80" s="19"/>
      <c r="DT80" s="19"/>
      <c r="DZ80" s="19"/>
      <c r="EC80" s="19"/>
      <c r="EP80" s="5">
        <v>404</v>
      </c>
      <c r="EQ80" s="13" t="s">
        <v>8199</v>
      </c>
      <c r="EW80" s="35" t="s">
        <v>492</v>
      </c>
      <c r="EX80" s="13" t="s">
        <v>493</v>
      </c>
      <c r="EY80" s="19"/>
      <c r="FH80" s="19"/>
      <c r="FK80" s="19"/>
      <c r="FQ80" s="19"/>
      <c r="FT80" s="19"/>
      <c r="GC80" s="19"/>
      <c r="GF80" s="19"/>
      <c r="GO80" s="19"/>
      <c r="HB80" s="13">
        <v>20590</v>
      </c>
      <c r="HC80" s="13" t="s">
        <v>3666</v>
      </c>
      <c r="HD80" s="19"/>
      <c r="HG80" s="19"/>
      <c r="HJ80" s="19"/>
      <c r="HM80" s="19"/>
      <c r="IB80" s="19"/>
      <c r="IQ80" s="19"/>
      <c r="IT80" s="19"/>
      <c r="JF80" s="19"/>
      <c r="JL80" s="19"/>
      <c r="JR80" s="19"/>
      <c r="JU80" s="19"/>
    </row>
    <row r="81" spans="5:281">
      <c r="E81" s="35" t="s">
        <v>470</v>
      </c>
      <c r="F81" s="13" t="s">
        <v>471</v>
      </c>
      <c r="G81" s="19"/>
      <c r="P81" s="19"/>
      <c r="S81" s="19"/>
      <c r="Y81" s="19"/>
      <c r="AB81" s="19"/>
      <c r="AK81" s="19"/>
      <c r="AN81" s="19"/>
      <c r="AW81" s="19"/>
      <c r="BJ81" s="13">
        <v>20602</v>
      </c>
      <c r="BK81" s="13" t="s">
        <v>3670</v>
      </c>
      <c r="BL81" s="19"/>
      <c r="BO81" s="19"/>
      <c r="BR81" s="19"/>
      <c r="BU81" s="19"/>
      <c r="CJ81" s="19"/>
      <c r="CY81" s="19"/>
      <c r="DB81" s="19"/>
      <c r="DN81" s="19"/>
      <c r="DT81" s="19"/>
      <c r="DZ81" s="19"/>
      <c r="EC81" s="19"/>
      <c r="EP81" s="5">
        <v>384</v>
      </c>
      <c r="EQ81" s="13" t="s">
        <v>8200</v>
      </c>
      <c r="EW81" s="35" t="s">
        <v>494</v>
      </c>
      <c r="EX81" s="13" t="s">
        <v>495</v>
      </c>
      <c r="EY81" s="19"/>
      <c r="FH81" s="19"/>
      <c r="FK81" s="19"/>
      <c r="FQ81" s="19"/>
      <c r="FT81" s="19"/>
      <c r="GC81" s="19"/>
      <c r="GF81" s="19"/>
      <c r="GO81" s="19"/>
      <c r="HB81" s="13">
        <v>20602</v>
      </c>
      <c r="HC81" s="13" t="s">
        <v>3670</v>
      </c>
      <c r="HD81" s="19"/>
      <c r="HG81" s="19"/>
      <c r="HJ81" s="19"/>
      <c r="HM81" s="19"/>
      <c r="IB81" s="19"/>
      <c r="IQ81" s="19"/>
      <c r="IT81" s="19"/>
      <c r="JF81" s="19"/>
      <c r="JL81" s="19"/>
      <c r="JR81" s="19"/>
      <c r="JU81" s="19"/>
    </row>
    <row r="82" spans="5:281">
      <c r="E82" s="35" t="s">
        <v>472</v>
      </c>
      <c r="F82" s="13" t="s">
        <v>473</v>
      </c>
      <c r="G82" s="19"/>
      <c r="P82" s="19"/>
      <c r="S82" s="19"/>
      <c r="Y82" s="19"/>
      <c r="AB82" s="19"/>
      <c r="AK82" s="19"/>
      <c r="AN82" s="19"/>
      <c r="AW82" s="19"/>
      <c r="BL82" s="19"/>
      <c r="BO82" s="19"/>
      <c r="BR82" s="19"/>
      <c r="BU82" s="19"/>
      <c r="CJ82" s="19"/>
      <c r="CY82" s="19"/>
      <c r="DB82" s="19"/>
      <c r="DT82" s="19"/>
      <c r="DZ82" s="19"/>
      <c r="EC82" s="19"/>
      <c r="EP82" s="5">
        <v>166</v>
      </c>
      <c r="EQ82" s="13" t="s">
        <v>8201</v>
      </c>
      <c r="EW82" s="35" t="s">
        <v>496</v>
      </c>
      <c r="EX82" s="13" t="s">
        <v>497</v>
      </c>
      <c r="EY82" s="19"/>
      <c r="FH82" s="19"/>
      <c r="FK82" s="19"/>
      <c r="FQ82" s="19"/>
      <c r="FT82" s="19"/>
      <c r="GC82" s="19"/>
      <c r="GF82" s="19"/>
      <c r="GO82" s="19"/>
      <c r="HD82" s="19"/>
      <c r="HG82" s="19"/>
      <c r="HJ82" s="19"/>
      <c r="HM82" s="19"/>
      <c r="IB82" s="19"/>
      <c r="IQ82" s="19"/>
      <c r="IT82" s="19"/>
      <c r="JL82" s="19"/>
      <c r="JR82" s="19"/>
      <c r="JU82" s="19"/>
    </row>
    <row r="83" spans="5:281">
      <c r="E83" s="35" t="s">
        <v>474</v>
      </c>
      <c r="F83" s="13" t="s">
        <v>475</v>
      </c>
      <c r="G83" s="19"/>
      <c r="P83" s="19"/>
      <c r="Y83" s="19"/>
      <c r="AB83" s="19"/>
      <c r="AK83" s="19"/>
      <c r="AN83" s="19"/>
      <c r="AW83" s="19"/>
      <c r="BL83" s="19"/>
      <c r="BO83" s="19"/>
      <c r="BR83" s="19"/>
      <c r="BU83" s="19"/>
      <c r="CJ83" s="19"/>
      <c r="CY83" s="19"/>
      <c r="DB83" s="19"/>
      <c r="DT83" s="19"/>
      <c r="DZ83" s="19"/>
      <c r="EC83" s="19"/>
      <c r="EP83" s="5">
        <v>188</v>
      </c>
      <c r="EQ83" s="13" t="s">
        <v>8202</v>
      </c>
      <c r="EW83" s="35" t="s">
        <v>498</v>
      </c>
      <c r="EX83" s="13" t="s">
        <v>499</v>
      </c>
      <c r="EY83" s="19"/>
      <c r="FH83" s="19"/>
      <c r="FQ83" s="19"/>
      <c r="FT83" s="19"/>
      <c r="GC83" s="19"/>
      <c r="GF83" s="19"/>
      <c r="GO83" s="19"/>
      <c r="HD83" s="19"/>
      <c r="HG83" s="19"/>
      <c r="HJ83" s="19"/>
      <c r="HM83" s="19"/>
      <c r="IB83" s="19"/>
      <c r="IQ83" s="19"/>
      <c r="IT83" s="19"/>
      <c r="JL83" s="19"/>
      <c r="JR83" s="19"/>
      <c r="JU83" s="19"/>
    </row>
    <row r="84" spans="5:281">
      <c r="E84" s="35" t="s">
        <v>476</v>
      </c>
      <c r="F84" s="13" t="s">
        <v>477</v>
      </c>
      <c r="G84" s="19"/>
      <c r="P84" s="19"/>
      <c r="Y84" s="19"/>
      <c r="AB84" s="19"/>
      <c r="AK84" s="19"/>
      <c r="AN84" s="19"/>
      <c r="AW84" s="19"/>
      <c r="BL84" s="19"/>
      <c r="BO84" s="19"/>
      <c r="BR84" s="19"/>
      <c r="BU84" s="19"/>
      <c r="CJ84" s="19"/>
      <c r="CY84" s="19"/>
      <c r="DB84" s="19"/>
      <c r="DT84" s="19"/>
      <c r="DZ84" s="19"/>
      <c r="EC84" s="19"/>
      <c r="EP84" s="5">
        <v>174</v>
      </c>
      <c r="EQ84" s="13" t="s">
        <v>8203</v>
      </c>
      <c r="EW84" s="35" t="s">
        <v>500</v>
      </c>
      <c r="EX84" s="13" t="s">
        <v>501</v>
      </c>
      <c r="EY84" s="19"/>
      <c r="FH84" s="19"/>
      <c r="FQ84" s="19"/>
      <c r="FT84" s="19"/>
      <c r="GC84" s="19"/>
      <c r="GF84" s="19"/>
      <c r="GO84" s="19"/>
      <c r="HD84" s="19"/>
      <c r="HG84" s="19"/>
      <c r="HJ84" s="19"/>
      <c r="HM84" s="19"/>
      <c r="IB84" s="19"/>
      <c r="IQ84" s="19"/>
      <c r="IT84" s="19"/>
      <c r="JL84" s="19"/>
      <c r="JR84" s="19"/>
      <c r="JU84" s="19"/>
    </row>
    <row r="85" spans="5:281">
      <c r="E85" s="35" t="s">
        <v>478</v>
      </c>
      <c r="F85" s="13" t="s">
        <v>479</v>
      </c>
      <c r="G85" s="19"/>
      <c r="P85" s="19"/>
      <c r="Y85" s="19"/>
      <c r="AB85" s="19"/>
      <c r="AK85" s="19"/>
      <c r="AN85" s="19"/>
      <c r="AW85" s="19"/>
      <c r="BL85" s="19"/>
      <c r="BO85" s="19"/>
      <c r="BR85" s="19"/>
      <c r="BU85" s="19"/>
      <c r="CJ85" s="19"/>
      <c r="CY85" s="19"/>
      <c r="DB85" s="19"/>
      <c r="DT85" s="19"/>
      <c r="DZ85" s="19"/>
      <c r="EC85" s="19"/>
      <c r="EP85" s="5">
        <v>170</v>
      </c>
      <c r="EQ85" s="13" t="s">
        <v>8204</v>
      </c>
      <c r="EW85" s="35" t="s">
        <v>502</v>
      </c>
      <c r="EX85" s="13" t="s">
        <v>503</v>
      </c>
      <c r="EY85" s="19"/>
      <c r="FH85" s="19"/>
      <c r="FQ85" s="19"/>
      <c r="FT85" s="19"/>
      <c r="GC85" s="19"/>
      <c r="GF85" s="19"/>
      <c r="GO85" s="19"/>
      <c r="HD85" s="19"/>
      <c r="HG85" s="19"/>
      <c r="HJ85" s="19"/>
      <c r="HM85" s="19"/>
      <c r="IB85" s="19"/>
      <c r="IQ85" s="19"/>
      <c r="IT85" s="19"/>
      <c r="JL85" s="19"/>
      <c r="JR85" s="19"/>
      <c r="JU85" s="19"/>
    </row>
    <row r="86" spans="5:281">
      <c r="E86" s="35" t="s">
        <v>484</v>
      </c>
      <c r="F86" s="13" t="s">
        <v>485</v>
      </c>
      <c r="G86" s="19"/>
      <c r="P86" s="19"/>
      <c r="Y86" s="19"/>
      <c r="AB86" s="19"/>
      <c r="AK86" s="19"/>
      <c r="AN86" s="19"/>
      <c r="AW86" s="19"/>
      <c r="BL86" s="19"/>
      <c r="BO86" s="19"/>
      <c r="BR86" s="19"/>
      <c r="BU86" s="19"/>
      <c r="CJ86" s="19"/>
      <c r="CY86" s="19"/>
      <c r="DB86" s="19"/>
      <c r="DT86" s="19"/>
      <c r="DZ86" s="19"/>
      <c r="EC86" s="19"/>
      <c r="EP86" s="5">
        <v>178</v>
      </c>
      <c r="EQ86" s="13" t="s">
        <v>8205</v>
      </c>
      <c r="EW86" s="35" t="s">
        <v>504</v>
      </c>
      <c r="EX86" s="13" t="s">
        <v>505</v>
      </c>
      <c r="EY86" s="19"/>
      <c r="FH86" s="19"/>
      <c r="FQ86" s="19"/>
      <c r="FT86" s="19"/>
      <c r="GC86" s="19"/>
      <c r="GF86" s="19"/>
      <c r="GO86" s="19"/>
      <c r="HD86" s="19"/>
      <c r="HG86" s="19"/>
      <c r="HJ86" s="19"/>
      <c r="HM86" s="19"/>
      <c r="IB86" s="19"/>
      <c r="IQ86" s="19"/>
      <c r="IT86" s="19"/>
      <c r="JL86" s="19"/>
      <c r="JR86" s="19"/>
      <c r="JU86" s="19"/>
    </row>
    <row r="87" spans="5:281">
      <c r="E87" s="35" t="s">
        <v>486</v>
      </c>
      <c r="F87" s="13" t="s">
        <v>487</v>
      </c>
      <c r="G87" s="19"/>
      <c r="P87" s="19"/>
      <c r="Y87" s="19"/>
      <c r="AB87" s="19"/>
      <c r="AK87" s="19"/>
      <c r="AN87" s="19"/>
      <c r="AW87" s="19"/>
      <c r="BL87" s="19"/>
      <c r="BO87" s="19"/>
      <c r="BR87" s="19"/>
      <c r="BU87" s="19"/>
      <c r="CJ87" s="19"/>
      <c r="CY87" s="19"/>
      <c r="DB87" s="19"/>
      <c r="DT87" s="19"/>
      <c r="DZ87" s="19"/>
      <c r="EC87" s="19"/>
      <c r="EP87" s="5">
        <v>180</v>
      </c>
      <c r="EQ87" s="13" t="s">
        <v>8206</v>
      </c>
      <c r="EW87" s="35" t="s">
        <v>506</v>
      </c>
      <c r="EX87" s="13" t="s">
        <v>507</v>
      </c>
      <c r="EY87" s="19"/>
      <c r="FH87" s="19"/>
      <c r="FQ87" s="19"/>
      <c r="FT87" s="19"/>
      <c r="GC87" s="19"/>
      <c r="GF87" s="19"/>
      <c r="GO87" s="19"/>
      <c r="HD87" s="19"/>
      <c r="HG87" s="19"/>
      <c r="HJ87" s="19"/>
      <c r="HM87" s="19"/>
      <c r="IB87" s="19"/>
      <c r="IQ87" s="19"/>
      <c r="IT87" s="19"/>
      <c r="JL87" s="19"/>
      <c r="JR87" s="19"/>
      <c r="JU87" s="19"/>
    </row>
    <row r="88" spans="5:281">
      <c r="E88" s="35" t="s">
        <v>488</v>
      </c>
      <c r="F88" s="13" t="s">
        <v>489</v>
      </c>
      <c r="G88" s="19"/>
      <c r="Y88" s="19"/>
      <c r="AB88" s="19"/>
      <c r="AK88" s="19"/>
      <c r="AN88" s="19"/>
      <c r="AW88" s="19"/>
      <c r="BL88" s="19"/>
      <c r="BO88" s="19"/>
      <c r="BR88" s="19"/>
      <c r="BU88" s="19"/>
      <c r="CJ88" s="19"/>
      <c r="CY88" s="19"/>
      <c r="DB88" s="19"/>
      <c r="DT88" s="19"/>
      <c r="DZ88" s="19"/>
      <c r="EC88" s="19"/>
      <c r="EP88" s="5">
        <v>682</v>
      </c>
      <c r="EQ88" s="13" t="s">
        <v>8207</v>
      </c>
      <c r="EW88" s="35" t="s">
        <v>508</v>
      </c>
      <c r="EX88" s="13" t="s">
        <v>509</v>
      </c>
      <c r="EY88" s="19"/>
      <c r="FQ88" s="19"/>
      <c r="FT88" s="19"/>
      <c r="GC88" s="19"/>
      <c r="GF88" s="19"/>
      <c r="GO88" s="19"/>
      <c r="HD88" s="19"/>
      <c r="HG88" s="19"/>
      <c r="HJ88" s="19"/>
      <c r="HM88" s="19"/>
      <c r="IB88" s="19"/>
      <c r="IQ88" s="19"/>
      <c r="IT88" s="19"/>
      <c r="JL88" s="19"/>
      <c r="JR88" s="19"/>
      <c r="JU88" s="19"/>
    </row>
    <row r="89" spans="5:281">
      <c r="E89" s="35" t="s">
        <v>490</v>
      </c>
      <c r="F89" s="13" t="s">
        <v>491</v>
      </c>
      <c r="G89" s="19"/>
      <c r="Y89" s="19"/>
      <c r="AB89" s="19"/>
      <c r="AK89" s="19"/>
      <c r="AN89" s="19"/>
      <c r="AW89" s="19"/>
      <c r="BL89" s="19"/>
      <c r="BO89" s="19"/>
      <c r="BR89" s="19"/>
      <c r="BU89" s="19"/>
      <c r="CJ89" s="19"/>
      <c r="CY89" s="19"/>
      <c r="DB89" s="19"/>
      <c r="DT89" s="19"/>
      <c r="DZ89" s="19"/>
      <c r="EC89" s="19"/>
      <c r="EP89" s="5">
        <v>239</v>
      </c>
      <c r="EQ89" s="13" t="s">
        <v>8208</v>
      </c>
      <c r="EW89" s="35" t="s">
        <v>510</v>
      </c>
      <c r="EX89" s="13" t="s">
        <v>511</v>
      </c>
      <c r="EY89" s="19"/>
      <c r="FQ89" s="19"/>
      <c r="FT89" s="19"/>
      <c r="GC89" s="19"/>
      <c r="GF89" s="19"/>
      <c r="GO89" s="19"/>
      <c r="HD89" s="19"/>
      <c r="HG89" s="19"/>
      <c r="HJ89" s="19"/>
      <c r="HM89" s="19"/>
      <c r="IB89" s="19"/>
      <c r="IQ89" s="19"/>
      <c r="IT89" s="19"/>
      <c r="JL89" s="19"/>
      <c r="JR89" s="19"/>
      <c r="JU89" s="19"/>
    </row>
    <row r="90" spans="5:281">
      <c r="E90" s="35" t="s">
        <v>492</v>
      </c>
      <c r="F90" s="13" t="s">
        <v>493</v>
      </c>
      <c r="G90" s="19"/>
      <c r="Y90" s="19"/>
      <c r="AB90" s="19"/>
      <c r="AK90" s="19"/>
      <c r="AN90" s="19"/>
      <c r="AW90" s="19"/>
      <c r="BL90" s="19"/>
      <c r="BO90" s="19"/>
      <c r="BR90" s="19"/>
      <c r="BU90" s="19"/>
      <c r="CJ90" s="19"/>
      <c r="CY90" s="19"/>
      <c r="DB90" s="19"/>
      <c r="DT90" s="19"/>
      <c r="DZ90" s="19"/>
      <c r="EC90" s="19"/>
      <c r="EP90" s="5">
        <v>882</v>
      </c>
      <c r="EQ90" s="13" t="s">
        <v>8209</v>
      </c>
      <c r="EW90" s="35" t="s">
        <v>514</v>
      </c>
      <c r="EX90" s="13" t="s">
        <v>515</v>
      </c>
      <c r="EY90" s="19"/>
      <c r="FQ90" s="19"/>
      <c r="FT90" s="19"/>
      <c r="GC90" s="19"/>
      <c r="GF90" s="19"/>
      <c r="GO90" s="19"/>
      <c r="HD90" s="19"/>
      <c r="HG90" s="19"/>
      <c r="HJ90" s="19"/>
      <c r="HM90" s="19"/>
      <c r="IB90" s="19"/>
      <c r="IQ90" s="19"/>
      <c r="IT90" s="19"/>
      <c r="JL90" s="19"/>
      <c r="JR90" s="19"/>
      <c r="JU90" s="19"/>
    </row>
    <row r="91" spans="5:281">
      <c r="E91" s="35" t="s">
        <v>494</v>
      </c>
      <c r="F91" s="13" t="s">
        <v>495</v>
      </c>
      <c r="G91" s="19"/>
      <c r="Y91" s="19"/>
      <c r="AB91" s="19"/>
      <c r="AK91" s="19"/>
      <c r="AN91" s="19"/>
      <c r="AW91" s="19"/>
      <c r="BL91" s="19"/>
      <c r="BO91" s="19"/>
      <c r="BR91" s="19"/>
      <c r="BU91" s="19"/>
      <c r="CJ91" s="19"/>
      <c r="CY91" s="19"/>
      <c r="DB91" s="19"/>
      <c r="DT91" s="19"/>
      <c r="EC91" s="19"/>
      <c r="EP91" s="5">
        <v>678</v>
      </c>
      <c r="EQ91" s="13" t="s">
        <v>8210</v>
      </c>
      <c r="EW91" s="35" t="s">
        <v>516</v>
      </c>
      <c r="EX91" s="13" t="s">
        <v>517</v>
      </c>
      <c r="EY91" s="19"/>
      <c r="FQ91" s="19"/>
      <c r="FT91" s="19"/>
      <c r="GC91" s="19"/>
      <c r="GF91" s="19"/>
      <c r="GO91" s="19"/>
      <c r="HD91" s="19"/>
      <c r="HG91" s="19"/>
      <c r="HJ91" s="19"/>
      <c r="HM91" s="19"/>
      <c r="IB91" s="19"/>
      <c r="IQ91" s="19"/>
      <c r="IT91" s="19"/>
      <c r="JL91" s="19"/>
      <c r="JU91" s="19"/>
    </row>
    <row r="92" spans="5:281">
      <c r="E92" s="35" t="s">
        <v>496</v>
      </c>
      <c r="F92" s="13" t="s">
        <v>497</v>
      </c>
      <c r="G92" s="19"/>
      <c r="Y92" s="19"/>
      <c r="AB92" s="19"/>
      <c r="AK92" s="19"/>
      <c r="AN92" s="19"/>
      <c r="AW92" s="19"/>
      <c r="BL92" s="19"/>
      <c r="BO92" s="19"/>
      <c r="BR92" s="19"/>
      <c r="BU92" s="19"/>
      <c r="CJ92" s="19"/>
      <c r="CY92" s="19"/>
      <c r="DB92" s="19"/>
      <c r="DT92" s="19"/>
      <c r="EC92" s="19"/>
      <c r="EP92" s="5">
        <v>652</v>
      </c>
      <c r="EQ92" s="13" t="s">
        <v>8211</v>
      </c>
      <c r="EW92" s="35" t="s">
        <v>518</v>
      </c>
      <c r="EX92" s="13" t="s">
        <v>519</v>
      </c>
      <c r="EY92" s="19"/>
      <c r="FQ92" s="19"/>
      <c r="FT92" s="19"/>
      <c r="GC92" s="19"/>
      <c r="GF92" s="19"/>
      <c r="GO92" s="19"/>
      <c r="HD92" s="19"/>
      <c r="HG92" s="19"/>
      <c r="HJ92" s="19"/>
      <c r="HM92" s="19"/>
      <c r="IB92" s="19"/>
      <c r="IQ92" s="19"/>
      <c r="IT92" s="19"/>
      <c r="JL92" s="19"/>
      <c r="JU92" s="19"/>
    </row>
    <row r="93" spans="5:281">
      <c r="E93" s="35" t="s">
        <v>498</v>
      </c>
      <c r="F93" s="13" t="s">
        <v>499</v>
      </c>
      <c r="G93" s="19"/>
      <c r="Y93" s="19"/>
      <c r="AB93" s="19"/>
      <c r="AK93" s="19"/>
      <c r="AN93" s="19"/>
      <c r="AW93" s="19"/>
      <c r="BL93" s="19"/>
      <c r="BO93" s="19"/>
      <c r="BR93" s="19"/>
      <c r="BU93" s="19"/>
      <c r="CJ93" s="19"/>
      <c r="CY93" s="19"/>
      <c r="DB93" s="19"/>
      <c r="DT93" s="19"/>
      <c r="EC93" s="19"/>
      <c r="EP93" s="5">
        <v>894</v>
      </c>
      <c r="EQ93" s="13" t="s">
        <v>8212</v>
      </c>
      <c r="EW93" s="35" t="s">
        <v>520</v>
      </c>
      <c r="EX93" s="13" t="s">
        <v>521</v>
      </c>
      <c r="EY93" s="19"/>
      <c r="FQ93" s="19"/>
      <c r="FT93" s="19"/>
      <c r="GC93" s="19"/>
      <c r="GF93" s="19"/>
      <c r="GO93" s="19"/>
      <c r="HD93" s="19"/>
      <c r="HG93" s="19"/>
      <c r="HJ93" s="19"/>
      <c r="HM93" s="19"/>
      <c r="IB93" s="19"/>
      <c r="IQ93" s="19"/>
      <c r="IT93" s="19"/>
      <c r="JL93" s="19"/>
      <c r="JU93" s="19"/>
    </row>
    <row r="94" spans="5:281">
      <c r="E94" s="35" t="s">
        <v>500</v>
      </c>
      <c r="F94" s="13" t="s">
        <v>501</v>
      </c>
      <c r="G94" s="19"/>
      <c r="Y94" s="19"/>
      <c r="AB94" s="19"/>
      <c r="AK94" s="19"/>
      <c r="AN94" s="19"/>
      <c r="AW94" s="19"/>
      <c r="BL94" s="19"/>
      <c r="BO94" s="19"/>
      <c r="BR94" s="19"/>
      <c r="BU94" s="19"/>
      <c r="CJ94" s="19"/>
      <c r="DB94" s="19"/>
      <c r="DT94" s="19"/>
      <c r="EC94" s="19"/>
      <c r="EP94" s="5">
        <v>666</v>
      </c>
      <c r="EQ94" s="13" t="s">
        <v>8213</v>
      </c>
      <c r="EW94" s="35" t="s">
        <v>522</v>
      </c>
      <c r="EX94" s="13" t="s">
        <v>523</v>
      </c>
      <c r="EY94" s="19"/>
      <c r="FQ94" s="19"/>
      <c r="FT94" s="19"/>
      <c r="GC94" s="19"/>
      <c r="GF94" s="19"/>
      <c r="GO94" s="19"/>
      <c r="HD94" s="19"/>
      <c r="HG94" s="19"/>
      <c r="HJ94" s="19"/>
      <c r="HM94" s="19"/>
      <c r="IB94" s="19"/>
      <c r="IT94" s="19"/>
      <c r="JL94" s="19"/>
      <c r="JU94" s="19"/>
    </row>
    <row r="95" spans="5:281">
      <c r="E95" s="35" t="s">
        <v>502</v>
      </c>
      <c r="F95" s="13" t="s">
        <v>503</v>
      </c>
      <c r="G95" s="19"/>
      <c r="Y95" s="19"/>
      <c r="AB95" s="19"/>
      <c r="AK95" s="19"/>
      <c r="AN95" s="19"/>
      <c r="AW95" s="19"/>
      <c r="BL95" s="19"/>
      <c r="BO95" s="19"/>
      <c r="BR95" s="19"/>
      <c r="BU95" s="19"/>
      <c r="CJ95" s="19"/>
      <c r="DB95" s="19"/>
      <c r="DT95" s="19"/>
      <c r="EC95" s="19"/>
      <c r="EP95" s="5">
        <v>674</v>
      </c>
      <c r="EQ95" s="13" t="s">
        <v>8214</v>
      </c>
      <c r="EW95" s="35" t="s">
        <v>524</v>
      </c>
      <c r="EX95" s="13" t="s">
        <v>525</v>
      </c>
      <c r="EY95" s="19"/>
      <c r="FQ95" s="19"/>
      <c r="FT95" s="19"/>
      <c r="GC95" s="19"/>
      <c r="GF95" s="19"/>
      <c r="GO95" s="19"/>
      <c r="HD95" s="19"/>
      <c r="HG95" s="19"/>
      <c r="HJ95" s="19"/>
      <c r="HM95" s="19"/>
      <c r="IB95" s="19"/>
      <c r="IT95" s="19"/>
      <c r="JL95" s="19"/>
      <c r="JU95" s="19"/>
    </row>
    <row r="96" spans="5:281">
      <c r="E96" s="35" t="s">
        <v>504</v>
      </c>
      <c r="F96" s="13" t="s">
        <v>505</v>
      </c>
      <c r="G96" s="19"/>
      <c r="Y96" s="19"/>
      <c r="AB96" s="19"/>
      <c r="AK96" s="19"/>
      <c r="AN96" s="19"/>
      <c r="AW96" s="19"/>
      <c r="BL96" s="19"/>
      <c r="BO96" s="19"/>
      <c r="BR96" s="19"/>
      <c r="BU96" s="19"/>
      <c r="CJ96" s="19"/>
      <c r="DB96" s="19"/>
      <c r="DT96" s="19"/>
      <c r="EC96" s="19"/>
      <c r="EP96" s="5">
        <v>663</v>
      </c>
      <c r="EQ96" s="13" t="s">
        <v>8215</v>
      </c>
      <c r="EW96" s="35" t="s">
        <v>526</v>
      </c>
      <c r="EX96" s="13" t="s">
        <v>527</v>
      </c>
      <c r="EY96" s="19"/>
      <c r="FQ96" s="19"/>
      <c r="FT96" s="19"/>
      <c r="GC96" s="19"/>
      <c r="GF96" s="19"/>
      <c r="GO96" s="19"/>
      <c r="HD96" s="19"/>
      <c r="HG96" s="19"/>
      <c r="HJ96" s="19"/>
      <c r="HM96" s="19"/>
      <c r="IB96" s="19"/>
      <c r="IT96" s="19"/>
      <c r="JL96" s="19"/>
      <c r="JU96" s="19"/>
    </row>
    <row r="97" spans="5:281">
      <c r="E97" s="35" t="s">
        <v>506</v>
      </c>
      <c r="F97" s="13" t="s">
        <v>507</v>
      </c>
      <c r="G97" s="19"/>
      <c r="Y97" s="19"/>
      <c r="AB97" s="19"/>
      <c r="AK97" s="19"/>
      <c r="AN97" s="19"/>
      <c r="AW97" s="19"/>
      <c r="BL97" s="19"/>
      <c r="BO97" s="19"/>
      <c r="BR97" s="19"/>
      <c r="BU97" s="19"/>
      <c r="CJ97" s="19"/>
      <c r="DB97" s="19"/>
      <c r="DT97" s="19"/>
      <c r="EC97" s="19"/>
      <c r="EP97" s="5">
        <v>694</v>
      </c>
      <c r="EQ97" s="13" t="s">
        <v>8216</v>
      </c>
      <c r="EW97" s="35" t="s">
        <v>528</v>
      </c>
      <c r="EX97" s="13" t="s">
        <v>529</v>
      </c>
      <c r="EY97" s="19"/>
      <c r="FQ97" s="19"/>
      <c r="FT97" s="19"/>
      <c r="GC97" s="19"/>
      <c r="GF97" s="19"/>
      <c r="GO97" s="19"/>
      <c r="HD97" s="19"/>
      <c r="HG97" s="19"/>
      <c r="HJ97" s="19"/>
      <c r="HM97" s="19"/>
      <c r="IB97" s="19"/>
      <c r="IT97" s="19"/>
      <c r="JL97" s="19"/>
      <c r="JU97" s="19"/>
    </row>
    <row r="98" spans="5:281">
      <c r="E98" s="35" t="s">
        <v>508</v>
      </c>
      <c r="F98" s="13" t="s">
        <v>509</v>
      </c>
      <c r="G98" s="19"/>
      <c r="Y98" s="19"/>
      <c r="AB98" s="19"/>
      <c r="AK98" s="19"/>
      <c r="AN98" s="19"/>
      <c r="AW98" s="19"/>
      <c r="BL98" s="19"/>
      <c r="BO98" s="19"/>
      <c r="BU98" s="19"/>
      <c r="CJ98" s="19"/>
      <c r="DB98" s="19"/>
      <c r="DT98" s="19"/>
      <c r="EC98" s="19"/>
      <c r="EP98" s="5">
        <v>262</v>
      </c>
      <c r="EQ98" s="13" t="s">
        <v>8217</v>
      </c>
      <c r="EW98" s="35" t="s">
        <v>530</v>
      </c>
      <c r="EX98" s="13" t="s">
        <v>531</v>
      </c>
      <c r="EY98" s="19"/>
      <c r="FQ98" s="19"/>
      <c r="FT98" s="19"/>
      <c r="GC98" s="19"/>
      <c r="GF98" s="19"/>
      <c r="GO98" s="19"/>
      <c r="HD98" s="19"/>
      <c r="HG98" s="19"/>
      <c r="HM98" s="19"/>
      <c r="IB98" s="19"/>
      <c r="IT98" s="19"/>
      <c r="JL98" s="19"/>
      <c r="JU98" s="19"/>
    </row>
    <row r="99" spans="5:281">
      <c r="E99" s="35" t="s">
        <v>510</v>
      </c>
      <c r="F99" s="13" t="s">
        <v>511</v>
      </c>
      <c r="G99" s="19"/>
      <c r="Y99" s="19"/>
      <c r="AB99" s="19"/>
      <c r="AK99" s="19"/>
      <c r="AN99" s="19"/>
      <c r="AW99" s="19"/>
      <c r="BL99" s="19"/>
      <c r="BO99" s="19"/>
      <c r="BU99" s="19"/>
      <c r="CJ99" s="19"/>
      <c r="DB99" s="19"/>
      <c r="DT99" s="19"/>
      <c r="EC99" s="19"/>
      <c r="EP99" s="5">
        <v>292</v>
      </c>
      <c r="EQ99" s="13" t="s">
        <v>8218</v>
      </c>
      <c r="EW99" s="35" t="s">
        <v>532</v>
      </c>
      <c r="EX99" s="13" t="s">
        <v>533</v>
      </c>
      <c r="EY99" s="19"/>
      <c r="FQ99" s="19"/>
      <c r="FT99" s="19"/>
      <c r="GC99" s="19"/>
      <c r="GF99" s="19"/>
      <c r="GO99" s="19"/>
      <c r="HD99" s="19"/>
      <c r="HG99" s="19"/>
      <c r="HM99" s="19"/>
      <c r="IB99" s="19"/>
      <c r="IT99" s="19"/>
      <c r="JL99" s="19"/>
      <c r="JU99" s="19"/>
    </row>
    <row r="100" spans="5:281">
      <c r="E100" s="35" t="s">
        <v>514</v>
      </c>
      <c r="F100" s="13" t="s">
        <v>515</v>
      </c>
      <c r="G100" s="19"/>
      <c r="Y100" s="19"/>
      <c r="AB100" s="19"/>
      <c r="AK100" s="19"/>
      <c r="AW100" s="19"/>
      <c r="BL100" s="19"/>
      <c r="BO100" s="19"/>
      <c r="BU100" s="19"/>
      <c r="CJ100" s="19"/>
      <c r="DB100" s="19"/>
      <c r="DT100" s="19"/>
      <c r="EC100" s="19"/>
      <c r="EP100" s="34">
        <v>832</v>
      </c>
      <c r="EQ100" s="13" t="s">
        <v>8219</v>
      </c>
      <c r="EW100" s="35" t="s">
        <v>534</v>
      </c>
      <c r="EX100" s="13" t="s">
        <v>535</v>
      </c>
      <c r="EY100" s="19"/>
      <c r="FQ100" s="19"/>
      <c r="FT100" s="19"/>
      <c r="GC100" s="19"/>
      <c r="GO100" s="19"/>
      <c r="HD100" s="19"/>
      <c r="HG100" s="19"/>
      <c r="HM100" s="19"/>
      <c r="IB100" s="19"/>
      <c r="IT100" s="19"/>
      <c r="JL100" s="19"/>
      <c r="JU100" s="19"/>
    </row>
    <row r="101" spans="5:281">
      <c r="E101" s="35" t="s">
        <v>516</v>
      </c>
      <c r="F101" s="13" t="s">
        <v>517</v>
      </c>
      <c r="G101" s="19"/>
      <c r="Y101" s="19"/>
      <c r="AB101" s="19"/>
      <c r="AK101" s="19"/>
      <c r="AW101" s="19"/>
      <c r="BL101" s="19"/>
      <c r="BO101" s="19"/>
      <c r="BU101" s="19"/>
      <c r="CJ101" s="19"/>
      <c r="DB101" s="19"/>
      <c r="DT101" s="19"/>
      <c r="EC101" s="19"/>
      <c r="EP101" s="5">
        <v>388</v>
      </c>
      <c r="EQ101" s="13" t="s">
        <v>8220</v>
      </c>
      <c r="EW101" s="35" t="s">
        <v>536</v>
      </c>
      <c r="EX101" s="13" t="s">
        <v>537</v>
      </c>
      <c r="EY101" s="19"/>
      <c r="FQ101" s="19"/>
      <c r="FT101" s="19"/>
      <c r="GC101" s="19"/>
      <c r="GO101" s="19"/>
      <c r="HD101" s="19"/>
      <c r="HG101" s="19"/>
      <c r="HM101" s="19"/>
      <c r="IB101" s="19"/>
      <c r="IT101" s="19"/>
      <c r="JL101" s="19"/>
      <c r="JU101" s="19"/>
    </row>
    <row r="102" spans="5:281">
      <c r="E102" s="35" t="s">
        <v>518</v>
      </c>
      <c r="F102" s="13" t="s">
        <v>519</v>
      </c>
      <c r="G102" s="19"/>
      <c r="AB102" s="19"/>
      <c r="AK102" s="19"/>
      <c r="AW102" s="19"/>
      <c r="BL102" s="19"/>
      <c r="BO102" s="19"/>
      <c r="BU102" s="19"/>
      <c r="CJ102" s="19"/>
      <c r="DB102" s="19"/>
      <c r="DT102" s="19"/>
      <c r="EC102" s="19"/>
      <c r="EP102" s="5">
        <v>268</v>
      </c>
      <c r="EQ102" s="13" t="s">
        <v>8221</v>
      </c>
      <c r="EW102" s="35" t="s">
        <v>538</v>
      </c>
      <c r="EX102" s="13" t="s">
        <v>539</v>
      </c>
      <c r="EY102" s="19"/>
      <c r="FT102" s="19"/>
      <c r="GC102" s="19"/>
      <c r="GO102" s="19"/>
      <c r="HD102" s="19"/>
      <c r="HG102" s="19"/>
      <c r="HM102" s="19"/>
      <c r="IB102" s="19"/>
      <c r="IT102" s="19"/>
      <c r="JL102" s="19"/>
      <c r="JU102" s="19"/>
    </row>
    <row r="103" spans="5:281">
      <c r="E103" s="35" t="s">
        <v>520</v>
      </c>
      <c r="F103" s="13" t="s">
        <v>521</v>
      </c>
      <c r="G103" s="19"/>
      <c r="AB103" s="19"/>
      <c r="AK103" s="19"/>
      <c r="AW103" s="19"/>
      <c r="BL103" s="19"/>
      <c r="BO103" s="19"/>
      <c r="BU103" s="19"/>
      <c r="CJ103" s="19"/>
      <c r="DB103" s="19"/>
      <c r="DT103" s="19"/>
      <c r="EC103" s="19"/>
      <c r="EP103" s="5">
        <v>760</v>
      </c>
      <c r="EQ103" s="13" t="s">
        <v>8222</v>
      </c>
      <c r="EW103" s="35" t="s">
        <v>540</v>
      </c>
      <c r="EX103" s="13" t="s">
        <v>541</v>
      </c>
      <c r="EY103" s="19"/>
      <c r="FT103" s="19"/>
      <c r="GC103" s="19"/>
      <c r="GO103" s="19"/>
      <c r="HD103" s="19"/>
      <c r="HG103" s="19"/>
      <c r="HM103" s="19"/>
      <c r="IB103" s="19"/>
      <c r="IT103" s="19"/>
      <c r="JL103" s="19"/>
      <c r="JU103" s="19"/>
    </row>
    <row r="104" spans="5:281">
      <c r="E104" s="35" t="s">
        <v>522</v>
      </c>
      <c r="F104" s="13" t="s">
        <v>523</v>
      </c>
      <c r="G104" s="19"/>
      <c r="AB104" s="19"/>
      <c r="AK104" s="19"/>
      <c r="AW104" s="19"/>
      <c r="BL104" s="19"/>
      <c r="BO104" s="19"/>
      <c r="BU104" s="19"/>
      <c r="CJ104" s="19"/>
      <c r="DT104" s="19"/>
      <c r="EC104" s="19"/>
      <c r="EP104" s="5">
        <v>702</v>
      </c>
      <c r="EQ104" s="13" t="s">
        <v>8223</v>
      </c>
      <c r="EW104" s="35" t="s">
        <v>546</v>
      </c>
      <c r="EX104" s="13" t="s">
        <v>547</v>
      </c>
      <c r="EY104" s="19"/>
      <c r="FT104" s="19"/>
      <c r="GC104" s="19"/>
      <c r="GO104" s="19"/>
      <c r="HD104" s="19"/>
      <c r="HG104" s="19"/>
      <c r="HM104" s="19"/>
      <c r="IB104" s="19"/>
      <c r="JL104" s="19"/>
      <c r="JU104" s="19"/>
    </row>
    <row r="105" spans="5:281">
      <c r="E105" s="35" t="s">
        <v>524</v>
      </c>
      <c r="F105" s="13" t="s">
        <v>525</v>
      </c>
      <c r="G105" s="19"/>
      <c r="AB105" s="19"/>
      <c r="AK105" s="19"/>
      <c r="AW105" s="19"/>
      <c r="BL105" s="19"/>
      <c r="BO105" s="19"/>
      <c r="BU105" s="19"/>
      <c r="CJ105" s="19"/>
      <c r="DT105" s="19"/>
      <c r="EC105" s="19"/>
      <c r="EP105" s="5">
        <v>534</v>
      </c>
      <c r="EQ105" s="13" t="s">
        <v>8224</v>
      </c>
      <c r="EW105" s="35" t="s">
        <v>548</v>
      </c>
      <c r="EX105" s="13" t="s">
        <v>549</v>
      </c>
      <c r="EY105" s="19"/>
      <c r="FT105" s="19"/>
      <c r="GC105" s="19"/>
      <c r="GO105" s="19"/>
      <c r="HD105" s="19"/>
      <c r="HG105" s="19"/>
      <c r="HM105" s="19"/>
      <c r="IB105" s="19"/>
      <c r="JL105" s="19"/>
      <c r="JU105" s="19"/>
    </row>
    <row r="106" spans="5:281">
      <c r="E106" s="35" t="s">
        <v>526</v>
      </c>
      <c r="F106" s="13" t="s">
        <v>527</v>
      </c>
      <c r="G106" s="19"/>
      <c r="AB106" s="19"/>
      <c r="AK106" s="19"/>
      <c r="AW106" s="19"/>
      <c r="BL106" s="19"/>
      <c r="BO106" s="19"/>
      <c r="BU106" s="19"/>
      <c r="CJ106" s="19"/>
      <c r="DT106" s="19"/>
      <c r="EC106" s="19"/>
      <c r="EP106" s="5">
        <v>716</v>
      </c>
      <c r="EQ106" s="13" t="s">
        <v>8225</v>
      </c>
      <c r="EW106" s="35" t="s">
        <v>550</v>
      </c>
      <c r="EX106" s="13" t="s">
        <v>551</v>
      </c>
      <c r="EY106" s="19"/>
      <c r="FT106" s="19"/>
      <c r="GC106" s="19"/>
      <c r="GO106" s="19"/>
      <c r="HD106" s="19"/>
      <c r="HG106" s="19"/>
      <c r="HM106" s="19"/>
      <c r="IB106" s="19"/>
      <c r="JL106" s="19"/>
      <c r="JU106" s="19"/>
    </row>
    <row r="107" spans="5:281">
      <c r="E107" s="35" t="s">
        <v>528</v>
      </c>
      <c r="F107" s="13" t="s">
        <v>529</v>
      </c>
      <c r="G107" s="19"/>
      <c r="AB107" s="19"/>
      <c r="AK107" s="19"/>
      <c r="AW107" s="19"/>
      <c r="BL107" s="19"/>
      <c r="BO107" s="19"/>
      <c r="BU107" s="19"/>
      <c r="CJ107" s="19"/>
      <c r="DT107" s="19"/>
      <c r="EC107" s="19"/>
      <c r="EP107" s="5">
        <v>756</v>
      </c>
      <c r="EQ107" s="13" t="s">
        <v>8226</v>
      </c>
      <c r="EW107" s="35" t="s">
        <v>552</v>
      </c>
      <c r="EX107" s="13" t="s">
        <v>553</v>
      </c>
      <c r="EY107" s="19"/>
      <c r="FT107" s="19"/>
      <c r="GC107" s="19"/>
      <c r="GO107" s="19"/>
      <c r="HD107" s="19"/>
      <c r="HG107" s="19"/>
      <c r="HM107" s="19"/>
      <c r="IB107" s="19"/>
      <c r="JL107" s="19"/>
      <c r="JU107" s="19"/>
    </row>
    <row r="108" spans="5:281">
      <c r="E108" s="35" t="s">
        <v>530</v>
      </c>
      <c r="F108" s="13" t="s">
        <v>531</v>
      </c>
      <c r="G108" s="19"/>
      <c r="AB108" s="19"/>
      <c r="AK108" s="19"/>
      <c r="AW108" s="19"/>
      <c r="BL108" s="19"/>
      <c r="BO108" s="19"/>
      <c r="BU108" s="19"/>
      <c r="CJ108" s="19"/>
      <c r="DT108" s="19"/>
      <c r="EC108" s="19"/>
      <c r="EP108" s="5">
        <v>752</v>
      </c>
      <c r="EQ108" s="13" t="s">
        <v>8227</v>
      </c>
      <c r="EW108" s="35" t="s">
        <v>554</v>
      </c>
      <c r="EX108" s="13" t="s">
        <v>555</v>
      </c>
      <c r="EY108" s="19"/>
      <c r="FT108" s="19"/>
      <c r="GC108" s="19"/>
      <c r="GO108" s="19"/>
      <c r="HD108" s="19"/>
      <c r="HG108" s="19"/>
      <c r="HM108" s="19"/>
      <c r="IB108" s="19"/>
      <c r="JL108" s="19"/>
      <c r="JU108" s="19"/>
    </row>
    <row r="109" spans="5:281">
      <c r="E109" s="35" t="s">
        <v>532</v>
      </c>
      <c r="F109" s="13" t="s">
        <v>533</v>
      </c>
      <c r="G109" s="19"/>
      <c r="AK109" s="19"/>
      <c r="AW109" s="19"/>
      <c r="BL109" s="19"/>
      <c r="BO109" s="19"/>
      <c r="BU109" s="19"/>
      <c r="CJ109" s="19"/>
      <c r="DT109" s="19"/>
      <c r="EC109" s="19"/>
      <c r="EP109" s="5">
        <v>729</v>
      </c>
      <c r="EQ109" s="13" t="s">
        <v>8228</v>
      </c>
      <c r="EW109" s="35" t="s">
        <v>556</v>
      </c>
      <c r="EX109" s="13" t="s">
        <v>557</v>
      </c>
      <c r="EY109" s="19"/>
      <c r="GC109" s="19"/>
      <c r="GO109" s="19"/>
      <c r="HD109" s="19"/>
      <c r="HG109" s="19"/>
      <c r="HM109" s="19"/>
      <c r="IB109" s="19"/>
      <c r="JL109" s="19"/>
      <c r="JU109" s="19"/>
    </row>
    <row r="110" spans="5:281">
      <c r="E110" s="35" t="s">
        <v>534</v>
      </c>
      <c r="F110" s="13" t="s">
        <v>535</v>
      </c>
      <c r="G110" s="19"/>
      <c r="AK110" s="19"/>
      <c r="AW110" s="19"/>
      <c r="BL110" s="19"/>
      <c r="BO110" s="19"/>
      <c r="BU110" s="19"/>
      <c r="CJ110" s="19"/>
      <c r="DT110" s="19"/>
      <c r="EC110" s="19"/>
      <c r="EP110" s="5">
        <v>744</v>
      </c>
      <c r="EQ110" s="13" t="s">
        <v>8229</v>
      </c>
      <c r="EW110" s="35" t="s">
        <v>558</v>
      </c>
      <c r="EX110" s="13" t="s">
        <v>559</v>
      </c>
      <c r="EY110" s="19"/>
      <c r="GC110" s="19"/>
      <c r="GO110" s="19"/>
      <c r="HD110" s="19"/>
      <c r="HG110" s="19"/>
      <c r="HM110" s="19"/>
      <c r="IB110" s="19"/>
      <c r="JL110" s="19"/>
      <c r="JU110" s="19"/>
    </row>
    <row r="111" spans="5:281">
      <c r="E111" s="35" t="s">
        <v>536</v>
      </c>
      <c r="F111" s="13" t="s">
        <v>537</v>
      </c>
      <c r="G111" s="19"/>
      <c r="AK111" s="19"/>
      <c r="AW111" s="19"/>
      <c r="BL111" s="19"/>
      <c r="BU111" s="19"/>
      <c r="CJ111" s="19"/>
      <c r="DT111" s="19"/>
      <c r="EC111" s="19"/>
      <c r="EP111" s="5">
        <v>724</v>
      </c>
      <c r="EQ111" s="13" t="s">
        <v>8230</v>
      </c>
      <c r="EW111" s="35" t="s">
        <v>560</v>
      </c>
      <c r="EX111" s="13" t="s">
        <v>561</v>
      </c>
      <c r="EY111" s="19"/>
      <c r="GC111" s="19"/>
      <c r="GO111" s="19"/>
      <c r="HD111" s="19"/>
      <c r="HM111" s="19"/>
      <c r="IB111" s="19"/>
      <c r="JL111" s="19"/>
      <c r="JU111" s="19"/>
    </row>
    <row r="112" spans="5:281">
      <c r="E112" s="35" t="s">
        <v>538</v>
      </c>
      <c r="F112" s="13" t="s">
        <v>539</v>
      </c>
      <c r="G112" s="19"/>
      <c r="AW112" s="19"/>
      <c r="BL112" s="19"/>
      <c r="BU112" s="19"/>
      <c r="CJ112" s="19"/>
      <c r="DT112" s="19"/>
      <c r="EC112" s="19"/>
      <c r="EP112" s="5">
        <v>740</v>
      </c>
      <c r="EQ112" s="13" t="s">
        <v>8231</v>
      </c>
      <c r="EW112" s="35" t="s">
        <v>562</v>
      </c>
      <c r="EX112" s="13" t="s">
        <v>563</v>
      </c>
      <c r="EY112" s="19"/>
      <c r="GO112" s="19"/>
      <c r="HD112" s="19"/>
      <c r="HM112" s="19"/>
      <c r="IB112" s="19"/>
      <c r="JL112" s="19"/>
      <c r="JU112" s="19"/>
    </row>
    <row r="113" spans="5:281">
      <c r="E113" s="35" t="s">
        <v>540</v>
      </c>
      <c r="F113" s="13" t="s">
        <v>541</v>
      </c>
      <c r="G113" s="19"/>
      <c r="AW113" s="19"/>
      <c r="BL113" s="19"/>
      <c r="BU113" s="19"/>
      <c r="CJ113" s="19"/>
      <c r="DT113" s="19"/>
      <c r="EC113" s="19"/>
      <c r="EP113" s="5">
        <v>144</v>
      </c>
      <c r="EQ113" s="13" t="s">
        <v>8232</v>
      </c>
      <c r="EW113" s="35" t="s">
        <v>564</v>
      </c>
      <c r="EX113" s="13" t="s">
        <v>565</v>
      </c>
      <c r="EY113" s="19"/>
      <c r="GO113" s="19"/>
      <c r="HD113" s="19"/>
      <c r="HM113" s="19"/>
      <c r="IB113" s="19"/>
      <c r="JL113" s="19"/>
      <c r="JU113" s="19"/>
    </row>
    <row r="114" spans="5:281">
      <c r="E114" s="35" t="s">
        <v>546</v>
      </c>
      <c r="F114" s="13" t="s">
        <v>547</v>
      </c>
      <c r="G114" s="19"/>
      <c r="AW114" s="19"/>
      <c r="BL114" s="19"/>
      <c r="BU114" s="19"/>
      <c r="CJ114" s="19"/>
      <c r="DT114" s="19"/>
      <c r="EC114" s="19"/>
      <c r="EP114" s="5">
        <v>703</v>
      </c>
      <c r="EQ114" s="13" t="s">
        <v>8233</v>
      </c>
      <c r="EW114" s="35" t="s">
        <v>566</v>
      </c>
      <c r="EX114" s="13" t="s">
        <v>567</v>
      </c>
      <c r="EY114" s="19"/>
      <c r="GO114" s="19"/>
      <c r="HD114" s="19"/>
      <c r="HM114" s="19"/>
      <c r="IB114" s="19"/>
      <c r="JL114" s="19"/>
      <c r="JU114" s="19"/>
    </row>
    <row r="115" spans="5:281">
      <c r="E115" s="35" t="s">
        <v>548</v>
      </c>
      <c r="F115" s="13" t="s">
        <v>549</v>
      </c>
      <c r="G115" s="19"/>
      <c r="AW115" s="19"/>
      <c r="BL115" s="19"/>
      <c r="BU115" s="19"/>
      <c r="CJ115" s="19"/>
      <c r="DT115" s="19"/>
      <c r="EP115" s="5">
        <v>705</v>
      </c>
      <c r="EQ115" s="13" t="s">
        <v>8234</v>
      </c>
      <c r="EW115" s="35" t="s">
        <v>568</v>
      </c>
      <c r="EX115" s="13" t="s">
        <v>569</v>
      </c>
      <c r="EY115" s="19"/>
      <c r="GO115" s="19"/>
      <c r="HD115" s="19"/>
      <c r="HM115" s="19"/>
      <c r="IB115" s="19"/>
      <c r="JL115" s="19"/>
    </row>
    <row r="116" spans="5:281">
      <c r="E116" s="35" t="s">
        <v>550</v>
      </c>
      <c r="F116" s="13" t="s">
        <v>551</v>
      </c>
      <c r="G116" s="19"/>
      <c r="AW116" s="19"/>
      <c r="BL116" s="19"/>
      <c r="BU116" s="19"/>
      <c r="CJ116" s="19"/>
      <c r="DT116" s="19"/>
      <c r="EP116" s="5">
        <v>748</v>
      </c>
      <c r="EQ116" s="13" t="s">
        <v>8235</v>
      </c>
      <c r="EW116" s="35" t="s">
        <v>572</v>
      </c>
      <c r="EX116" s="13" t="s">
        <v>573</v>
      </c>
      <c r="EY116" s="19"/>
      <c r="GO116" s="19"/>
      <c r="HD116" s="19"/>
      <c r="HM116" s="19"/>
      <c r="IB116" s="19"/>
      <c r="JL116" s="19"/>
    </row>
    <row r="117" spans="5:281">
      <c r="E117" s="35" t="s">
        <v>552</v>
      </c>
      <c r="F117" s="13" t="s">
        <v>553</v>
      </c>
      <c r="G117" s="19"/>
      <c r="AW117" s="19"/>
      <c r="BL117" s="19"/>
      <c r="BU117" s="19"/>
      <c r="DT117" s="19"/>
      <c r="EP117" s="5">
        <v>690</v>
      </c>
      <c r="EQ117" s="13" t="s">
        <v>8236</v>
      </c>
      <c r="EW117" s="35" t="s">
        <v>574</v>
      </c>
      <c r="EX117" s="13" t="s">
        <v>575</v>
      </c>
      <c r="EY117" s="19"/>
      <c r="GO117" s="19"/>
      <c r="HD117" s="19"/>
      <c r="HM117" s="19"/>
      <c r="JL117" s="19"/>
    </row>
    <row r="118" spans="5:281">
      <c r="E118" s="35" t="s">
        <v>554</v>
      </c>
      <c r="F118" s="13" t="s">
        <v>555</v>
      </c>
      <c r="G118" s="19"/>
      <c r="AW118" s="19"/>
      <c r="BL118" s="19"/>
      <c r="DT118" s="19"/>
      <c r="EP118" s="5">
        <v>226</v>
      </c>
      <c r="EQ118" s="13" t="s">
        <v>8237</v>
      </c>
      <c r="EW118" s="35" t="s">
        <v>576</v>
      </c>
      <c r="EX118" s="13" t="s">
        <v>577</v>
      </c>
      <c r="EY118" s="19"/>
      <c r="GO118" s="19"/>
      <c r="HD118" s="19"/>
      <c r="JL118" s="19"/>
    </row>
    <row r="119" spans="5:281">
      <c r="E119" s="35" t="s">
        <v>556</v>
      </c>
      <c r="F119" s="13" t="s">
        <v>557</v>
      </c>
      <c r="G119" s="19"/>
      <c r="AW119" s="19"/>
      <c r="BL119" s="19"/>
      <c r="DT119" s="19"/>
      <c r="EP119" s="5">
        <v>686</v>
      </c>
      <c r="EQ119" s="13" t="s">
        <v>8238</v>
      </c>
      <c r="EW119" s="35" t="s">
        <v>578</v>
      </c>
      <c r="EX119" s="13" t="s">
        <v>579</v>
      </c>
      <c r="EY119" s="19"/>
      <c r="GO119" s="19"/>
      <c r="HD119" s="19"/>
      <c r="JL119" s="19"/>
    </row>
    <row r="120" spans="5:281">
      <c r="E120" s="35" t="s">
        <v>558</v>
      </c>
      <c r="F120" s="13" t="s">
        <v>559</v>
      </c>
      <c r="G120" s="19"/>
      <c r="AW120" s="19"/>
      <c r="BL120" s="19"/>
      <c r="DT120" s="19"/>
      <c r="EP120" s="5">
        <v>688</v>
      </c>
      <c r="EQ120" s="13" t="s">
        <v>8239</v>
      </c>
      <c r="EW120" s="35" t="s">
        <v>582</v>
      </c>
      <c r="EX120" s="13" t="s">
        <v>583</v>
      </c>
      <c r="EY120" s="19"/>
      <c r="GO120" s="19"/>
      <c r="HD120" s="19"/>
      <c r="JL120" s="19"/>
    </row>
    <row r="121" spans="5:281">
      <c r="E121" s="35" t="s">
        <v>560</v>
      </c>
      <c r="F121" s="13" t="s">
        <v>561</v>
      </c>
      <c r="G121" s="19"/>
      <c r="AW121" s="19"/>
      <c r="BL121" s="19"/>
      <c r="DT121" s="19"/>
      <c r="EP121" s="5">
        <v>659</v>
      </c>
      <c r="EQ121" s="13" t="s">
        <v>8240</v>
      </c>
      <c r="EW121" s="35" t="s">
        <v>584</v>
      </c>
      <c r="EX121" s="13" t="s">
        <v>585</v>
      </c>
      <c r="EY121" s="19"/>
      <c r="GO121" s="19"/>
      <c r="HD121" s="19"/>
      <c r="JL121" s="19"/>
    </row>
    <row r="122" spans="5:281">
      <c r="E122" s="35" t="s">
        <v>562</v>
      </c>
      <c r="F122" s="13" t="s">
        <v>563</v>
      </c>
      <c r="G122" s="19"/>
      <c r="AW122" s="19"/>
      <c r="BL122" s="19"/>
      <c r="DT122" s="19"/>
      <c r="EP122" s="5">
        <v>670</v>
      </c>
      <c r="EQ122" s="13" t="s">
        <v>8241</v>
      </c>
      <c r="EW122" s="35" t="s">
        <v>586</v>
      </c>
      <c r="EX122" s="13" t="s">
        <v>587</v>
      </c>
      <c r="EY122" s="19"/>
      <c r="GO122" s="19"/>
      <c r="HD122" s="19"/>
      <c r="JL122" s="19"/>
    </row>
    <row r="123" spans="5:281">
      <c r="E123" s="35" t="s">
        <v>564</v>
      </c>
      <c r="F123" s="13" t="s">
        <v>565</v>
      </c>
      <c r="G123" s="19"/>
      <c r="AW123" s="19"/>
      <c r="BL123" s="19"/>
      <c r="DT123" s="19"/>
      <c r="EP123" s="5">
        <v>654</v>
      </c>
      <c r="EQ123" s="13" t="s">
        <v>8242</v>
      </c>
      <c r="EW123" s="35" t="s">
        <v>588</v>
      </c>
      <c r="EX123" s="13" t="s">
        <v>589</v>
      </c>
      <c r="EY123" s="19"/>
      <c r="GO123" s="19"/>
      <c r="HD123" s="19"/>
      <c r="JL123" s="19"/>
    </row>
    <row r="124" spans="5:281">
      <c r="E124" s="35" t="s">
        <v>566</v>
      </c>
      <c r="F124" s="13" t="s">
        <v>567</v>
      </c>
      <c r="G124" s="19"/>
      <c r="AW124" s="19"/>
      <c r="BL124" s="19"/>
      <c r="DT124" s="19"/>
      <c r="EP124" s="5">
        <v>662</v>
      </c>
      <c r="EQ124" s="13" t="s">
        <v>8243</v>
      </c>
      <c r="EW124" s="35" t="s">
        <v>590</v>
      </c>
      <c r="EX124" s="13" t="s">
        <v>591</v>
      </c>
      <c r="EY124" s="19"/>
      <c r="GO124" s="19"/>
      <c r="HD124" s="19"/>
      <c r="JL124" s="19"/>
    </row>
    <row r="125" spans="5:281">
      <c r="E125" s="35" t="s">
        <v>568</v>
      </c>
      <c r="F125" s="13" t="s">
        <v>569</v>
      </c>
      <c r="G125" s="19"/>
      <c r="AW125" s="19"/>
      <c r="BL125" s="19"/>
      <c r="DT125" s="19"/>
      <c r="EP125" s="5">
        <v>706</v>
      </c>
      <c r="EQ125" s="13" t="s">
        <v>8244</v>
      </c>
      <c r="EW125" s="35" t="s">
        <v>596</v>
      </c>
      <c r="EX125" s="13" t="s">
        <v>597</v>
      </c>
      <c r="EY125" s="19"/>
      <c r="GO125" s="19"/>
      <c r="HD125" s="19"/>
      <c r="JL125" s="19"/>
    </row>
    <row r="126" spans="5:281">
      <c r="E126" s="35" t="s">
        <v>572</v>
      </c>
      <c r="F126" s="13" t="s">
        <v>573</v>
      </c>
      <c r="G126" s="19"/>
      <c r="AW126" s="19"/>
      <c r="BL126" s="19"/>
      <c r="DT126" s="19"/>
      <c r="EP126" s="5" t="s">
        <v>8245</v>
      </c>
      <c r="EQ126" s="13" t="s">
        <v>8246</v>
      </c>
      <c r="EW126" s="35" t="s">
        <v>598</v>
      </c>
      <c r="EX126" s="13" t="s">
        <v>599</v>
      </c>
      <c r="EY126" s="19"/>
      <c r="GO126" s="19"/>
      <c r="HD126" s="19"/>
      <c r="JL126" s="19"/>
    </row>
    <row r="127" spans="5:281">
      <c r="E127" s="35" t="s">
        <v>574</v>
      </c>
      <c r="F127" s="13" t="s">
        <v>575</v>
      </c>
      <c r="G127" s="19"/>
      <c r="AW127" s="19"/>
      <c r="BL127" s="19"/>
      <c r="DT127" s="19"/>
      <c r="EP127" s="5">
        <v>796</v>
      </c>
      <c r="EQ127" s="13" t="s">
        <v>8247</v>
      </c>
      <c r="EW127" s="35" t="s">
        <v>600</v>
      </c>
      <c r="EX127" s="13" t="s">
        <v>601</v>
      </c>
      <c r="EY127" s="19"/>
      <c r="GO127" s="19"/>
      <c r="HD127" s="19"/>
      <c r="JL127" s="19"/>
    </row>
    <row r="128" spans="5:281">
      <c r="E128" s="35" t="s">
        <v>576</v>
      </c>
      <c r="F128" s="13" t="s">
        <v>577</v>
      </c>
      <c r="G128" s="19"/>
      <c r="AW128" s="19"/>
      <c r="BL128" s="19"/>
      <c r="DT128" s="19"/>
      <c r="EP128" s="5">
        <v>764</v>
      </c>
      <c r="EQ128" s="13" t="s">
        <v>8248</v>
      </c>
      <c r="EW128" s="35" t="s">
        <v>602</v>
      </c>
      <c r="EX128" s="13" t="s">
        <v>603</v>
      </c>
      <c r="EY128" s="19"/>
      <c r="GO128" s="19"/>
      <c r="HD128" s="19"/>
      <c r="JL128" s="19"/>
    </row>
    <row r="129" spans="5:272">
      <c r="E129" s="35" t="s">
        <v>578</v>
      </c>
      <c r="F129" s="13" t="s">
        <v>579</v>
      </c>
      <c r="G129" s="19"/>
      <c r="AW129" s="19"/>
      <c r="BL129" s="19"/>
      <c r="DT129" s="19"/>
      <c r="EP129" s="5">
        <v>410</v>
      </c>
      <c r="EQ129" s="13" t="s">
        <v>8249</v>
      </c>
      <c r="EW129" s="35" t="s">
        <v>604</v>
      </c>
      <c r="EX129" s="13" t="s">
        <v>605</v>
      </c>
      <c r="EY129" s="19"/>
      <c r="GO129" s="19"/>
      <c r="HD129" s="19"/>
      <c r="JL129" s="19"/>
    </row>
    <row r="130" spans="5:272">
      <c r="E130" s="35" t="s">
        <v>582</v>
      </c>
      <c r="F130" s="13" t="s">
        <v>583</v>
      </c>
      <c r="G130" s="19"/>
      <c r="AW130" s="19"/>
      <c r="BL130" s="19"/>
      <c r="EP130" s="5">
        <v>158</v>
      </c>
      <c r="EQ130" s="13" t="s">
        <v>8250</v>
      </c>
      <c r="EW130" s="35" t="s">
        <v>608</v>
      </c>
      <c r="EX130" s="13" t="s">
        <v>609</v>
      </c>
      <c r="EY130" s="19"/>
      <c r="GO130" s="19"/>
      <c r="HD130" s="19"/>
    </row>
    <row r="131" spans="5:272">
      <c r="E131" s="35" t="s">
        <v>584</v>
      </c>
      <c r="F131" s="13" t="s">
        <v>585</v>
      </c>
      <c r="G131" s="19"/>
      <c r="BL131" s="19"/>
      <c r="EP131" s="5">
        <v>762</v>
      </c>
      <c r="EQ131" s="13" t="s">
        <v>8251</v>
      </c>
      <c r="EW131" s="35" t="s">
        <v>610</v>
      </c>
      <c r="EX131" s="13" t="s">
        <v>611</v>
      </c>
      <c r="EY131" s="19"/>
      <c r="HD131" s="19"/>
    </row>
    <row r="132" spans="5:272">
      <c r="E132" s="35" t="s">
        <v>586</v>
      </c>
      <c r="F132" s="13" t="s">
        <v>587</v>
      </c>
      <c r="G132" s="19"/>
      <c r="BL132" s="19"/>
      <c r="EP132" s="34">
        <v>834</v>
      </c>
      <c r="EQ132" s="13" t="s">
        <v>8252</v>
      </c>
      <c r="EW132" s="35" t="s">
        <v>614</v>
      </c>
      <c r="EX132" s="13" t="s">
        <v>615</v>
      </c>
      <c r="EY132" s="19"/>
      <c r="HD132" s="19"/>
    </row>
    <row r="133" spans="5:272">
      <c r="E133" s="35" t="s">
        <v>588</v>
      </c>
      <c r="F133" s="13" t="s">
        <v>589</v>
      </c>
      <c r="G133" s="19"/>
      <c r="BL133" s="19"/>
      <c r="EP133" s="5">
        <v>203</v>
      </c>
      <c r="EQ133" s="13" t="s">
        <v>8253</v>
      </c>
      <c r="EW133" s="35" t="s">
        <v>620</v>
      </c>
      <c r="EX133" s="13" t="s">
        <v>621</v>
      </c>
      <c r="EY133" s="19"/>
      <c r="HD133" s="19"/>
    </row>
    <row r="134" spans="5:272">
      <c r="E134" s="35" t="s">
        <v>590</v>
      </c>
      <c r="F134" s="13" t="s">
        <v>591</v>
      </c>
      <c r="G134" s="19"/>
      <c r="EP134" s="5">
        <v>148</v>
      </c>
      <c r="EQ134" s="13" t="s">
        <v>8254</v>
      </c>
      <c r="EW134" s="35" t="s">
        <v>628</v>
      </c>
      <c r="EX134" s="13" t="s">
        <v>629</v>
      </c>
      <c r="EY134" s="19"/>
    </row>
    <row r="135" spans="5:272">
      <c r="E135" s="35" t="s">
        <v>596</v>
      </c>
      <c r="F135" s="13" t="s">
        <v>597</v>
      </c>
      <c r="G135" s="19"/>
      <c r="EP135" s="5">
        <v>140</v>
      </c>
      <c r="EQ135" s="13" t="s">
        <v>8255</v>
      </c>
      <c r="EW135" s="35" t="s">
        <v>630</v>
      </c>
      <c r="EX135" s="13" t="s">
        <v>631</v>
      </c>
      <c r="EY135" s="19"/>
    </row>
    <row r="136" spans="5:272">
      <c r="E136" s="35" t="s">
        <v>598</v>
      </c>
      <c r="F136" s="13" t="s">
        <v>599</v>
      </c>
      <c r="G136" s="19"/>
      <c r="EP136" s="5">
        <v>156</v>
      </c>
      <c r="EQ136" s="13" t="s">
        <v>8256</v>
      </c>
      <c r="EW136" s="35" t="s">
        <v>632</v>
      </c>
      <c r="EX136" s="13" t="s">
        <v>633</v>
      </c>
      <c r="EY136" s="19"/>
    </row>
    <row r="137" spans="5:272">
      <c r="E137" s="35" t="s">
        <v>600</v>
      </c>
      <c r="F137" s="13" t="s">
        <v>601</v>
      </c>
      <c r="G137" s="19"/>
      <c r="EP137" s="5">
        <v>788</v>
      </c>
      <c r="EQ137" s="13" t="s">
        <v>8257</v>
      </c>
      <c r="EW137" s="35" t="s">
        <v>634</v>
      </c>
      <c r="EX137" s="13" t="s">
        <v>635</v>
      </c>
      <c r="EY137" s="19"/>
    </row>
    <row r="138" spans="5:272">
      <c r="E138" s="35" t="s">
        <v>602</v>
      </c>
      <c r="F138" s="13" t="s">
        <v>603</v>
      </c>
      <c r="G138" s="19"/>
      <c r="EP138" s="34">
        <v>998</v>
      </c>
      <c r="EQ138" s="13" t="s">
        <v>9018</v>
      </c>
      <c r="EW138" s="35" t="s">
        <v>636</v>
      </c>
      <c r="EX138" s="13" t="s">
        <v>637</v>
      </c>
      <c r="EY138" s="19"/>
    </row>
    <row r="139" spans="5:272">
      <c r="E139" s="35" t="s">
        <v>604</v>
      </c>
      <c r="F139" s="13" t="s">
        <v>605</v>
      </c>
      <c r="G139" s="19"/>
      <c r="EP139" s="5">
        <v>408</v>
      </c>
      <c r="EQ139" s="13" t="s">
        <v>8258</v>
      </c>
      <c r="EW139" s="35" t="s">
        <v>638</v>
      </c>
      <c r="EX139" s="13" t="s">
        <v>639</v>
      </c>
      <c r="EY139" s="19"/>
    </row>
    <row r="140" spans="5:272">
      <c r="E140" s="35" t="s">
        <v>608</v>
      </c>
      <c r="F140" s="13" t="s">
        <v>609</v>
      </c>
      <c r="G140" s="19"/>
      <c r="EP140" s="5">
        <v>152</v>
      </c>
      <c r="EQ140" s="13" t="s">
        <v>8259</v>
      </c>
      <c r="EW140" s="35" t="s">
        <v>640</v>
      </c>
      <c r="EX140" s="13" t="s">
        <v>641</v>
      </c>
      <c r="EY140" s="19"/>
    </row>
    <row r="141" spans="5:272">
      <c r="E141" s="35" t="s">
        <v>610</v>
      </c>
      <c r="F141" s="13" t="s">
        <v>611</v>
      </c>
      <c r="G141" s="19"/>
      <c r="EP141" s="5">
        <v>798</v>
      </c>
      <c r="EQ141" s="13" t="s">
        <v>8260</v>
      </c>
      <c r="EW141" s="35" t="s">
        <v>648</v>
      </c>
      <c r="EX141" s="13" t="s">
        <v>649</v>
      </c>
      <c r="EY141" s="19"/>
    </row>
    <row r="142" spans="5:272">
      <c r="E142" s="35" t="s">
        <v>614</v>
      </c>
      <c r="F142" s="13" t="s">
        <v>615</v>
      </c>
      <c r="G142" s="19"/>
      <c r="EP142" s="34">
        <v>208</v>
      </c>
      <c r="EQ142" s="13" t="s">
        <v>8261</v>
      </c>
      <c r="EW142" s="35" t="s">
        <v>650</v>
      </c>
      <c r="EX142" s="13" t="s">
        <v>651</v>
      </c>
      <c r="EY142" s="19"/>
    </row>
    <row r="143" spans="5:272">
      <c r="E143" s="35" t="s">
        <v>620</v>
      </c>
      <c r="F143" s="13" t="s">
        <v>621</v>
      </c>
      <c r="G143" s="19"/>
      <c r="EP143" s="5">
        <v>276</v>
      </c>
      <c r="EQ143" s="13" t="s">
        <v>8262</v>
      </c>
      <c r="EW143" s="35" t="s">
        <v>656</v>
      </c>
      <c r="EX143" s="13" t="s">
        <v>657</v>
      </c>
      <c r="EY143" s="19"/>
    </row>
    <row r="144" spans="5:272">
      <c r="E144" s="35" t="s">
        <v>628</v>
      </c>
      <c r="F144" s="13" t="s">
        <v>629</v>
      </c>
      <c r="G144" s="19"/>
      <c r="EP144" s="34">
        <v>768</v>
      </c>
      <c r="EQ144" s="13" t="s">
        <v>8263</v>
      </c>
      <c r="EW144" s="35" t="s">
        <v>662</v>
      </c>
      <c r="EX144" s="13" t="s">
        <v>663</v>
      </c>
      <c r="EY144" s="19"/>
    </row>
    <row r="145" spans="5:155">
      <c r="E145" s="35" t="s">
        <v>630</v>
      </c>
      <c r="F145" s="13" t="s">
        <v>631</v>
      </c>
      <c r="G145" s="19"/>
      <c r="EP145" s="5">
        <v>772</v>
      </c>
      <c r="EQ145" s="13" t="s">
        <v>8264</v>
      </c>
      <c r="EW145" s="35" t="s">
        <v>664</v>
      </c>
      <c r="EX145" s="13" t="s">
        <v>665</v>
      </c>
      <c r="EY145" s="19"/>
    </row>
    <row r="146" spans="5:155">
      <c r="E146" s="35" t="s">
        <v>632</v>
      </c>
      <c r="F146" s="13" t="s">
        <v>633</v>
      </c>
      <c r="G146" s="19"/>
      <c r="EP146" s="5">
        <v>214</v>
      </c>
      <c r="EQ146" s="13" t="s">
        <v>8265</v>
      </c>
      <c r="EW146" s="35" t="s">
        <v>666</v>
      </c>
      <c r="EX146" s="13" t="s">
        <v>667</v>
      </c>
      <c r="EY146" s="19"/>
    </row>
    <row r="147" spans="5:155">
      <c r="E147" s="35" t="s">
        <v>634</v>
      </c>
      <c r="F147" s="13" t="s">
        <v>635</v>
      </c>
      <c r="G147" s="19"/>
      <c r="EP147" s="5">
        <v>212</v>
      </c>
      <c r="EQ147" s="13" t="s">
        <v>8266</v>
      </c>
      <c r="EW147" s="35" t="s">
        <v>668</v>
      </c>
      <c r="EX147" s="13" t="s">
        <v>669</v>
      </c>
      <c r="EY147" s="19"/>
    </row>
    <row r="148" spans="5:155">
      <c r="E148" s="35" t="s">
        <v>636</v>
      </c>
      <c r="F148" s="13" t="s">
        <v>637</v>
      </c>
      <c r="G148" s="19"/>
      <c r="EP148" s="5">
        <v>780</v>
      </c>
      <c r="EQ148" s="13" t="s">
        <v>8267</v>
      </c>
      <c r="EW148" s="35" t="s">
        <v>670</v>
      </c>
      <c r="EX148" s="13" t="s">
        <v>671</v>
      </c>
      <c r="EY148" s="19"/>
    </row>
    <row r="149" spans="5:155">
      <c r="E149" s="35" t="s">
        <v>638</v>
      </c>
      <c r="F149" s="13" t="s">
        <v>639</v>
      </c>
      <c r="G149" s="19"/>
      <c r="EP149" s="34">
        <v>795</v>
      </c>
      <c r="EQ149" s="13" t="s">
        <v>8268</v>
      </c>
      <c r="EW149" s="35" t="s">
        <v>674</v>
      </c>
      <c r="EX149" s="13" t="s">
        <v>675</v>
      </c>
      <c r="EY149" s="19"/>
    </row>
    <row r="150" spans="5:155">
      <c r="E150" s="35" t="s">
        <v>640</v>
      </c>
      <c r="F150" s="13" t="s">
        <v>641</v>
      </c>
      <c r="G150" s="19"/>
      <c r="EP150" s="34">
        <v>792</v>
      </c>
      <c r="EQ150" s="13" t="s">
        <v>8269</v>
      </c>
      <c r="EW150" s="35" t="s">
        <v>680</v>
      </c>
      <c r="EX150" s="13" t="s">
        <v>681</v>
      </c>
      <c r="EY150" s="19"/>
    </row>
    <row r="151" spans="5:155">
      <c r="E151" s="35" t="s">
        <v>648</v>
      </c>
      <c r="F151" s="13" t="s">
        <v>649</v>
      </c>
      <c r="G151" s="19"/>
      <c r="EP151" s="5">
        <v>776</v>
      </c>
      <c r="EQ151" s="13" t="s">
        <v>8270</v>
      </c>
      <c r="EW151" s="35" t="s">
        <v>682</v>
      </c>
      <c r="EX151" s="13" t="s">
        <v>683</v>
      </c>
      <c r="EY151" s="19"/>
    </row>
    <row r="152" spans="5:155">
      <c r="E152" s="35" t="s">
        <v>650</v>
      </c>
      <c r="F152" s="13" t="s">
        <v>651</v>
      </c>
      <c r="G152" s="19"/>
      <c r="EP152" s="5">
        <v>566</v>
      </c>
      <c r="EQ152" s="13" t="s">
        <v>8271</v>
      </c>
      <c r="EW152" s="35" t="s">
        <v>684</v>
      </c>
      <c r="EX152" s="13" t="s">
        <v>685</v>
      </c>
      <c r="EY152" s="19"/>
    </row>
    <row r="153" spans="5:155">
      <c r="E153" s="35" t="s">
        <v>656</v>
      </c>
      <c r="F153" s="13" t="s">
        <v>657</v>
      </c>
      <c r="G153" s="19"/>
      <c r="EP153" s="5">
        <v>520</v>
      </c>
      <c r="EQ153" s="13" t="s">
        <v>8272</v>
      </c>
      <c r="EW153" s="35" t="s">
        <v>686</v>
      </c>
      <c r="EX153" s="13" t="s">
        <v>687</v>
      </c>
      <c r="EY153" s="19"/>
    </row>
    <row r="154" spans="5:155">
      <c r="E154" s="35" t="s">
        <v>662</v>
      </c>
      <c r="F154" s="13" t="s">
        <v>663</v>
      </c>
      <c r="G154" s="19"/>
      <c r="EP154" s="34">
        <v>516</v>
      </c>
      <c r="EQ154" s="13" t="s">
        <v>8273</v>
      </c>
      <c r="EW154" s="35" t="s">
        <v>688</v>
      </c>
      <c r="EX154" s="13" t="s">
        <v>689</v>
      </c>
      <c r="EY154" s="19"/>
    </row>
    <row r="155" spans="5:155">
      <c r="E155" s="35" t="s">
        <v>664</v>
      </c>
      <c r="F155" s="13" t="s">
        <v>665</v>
      </c>
      <c r="G155" s="19"/>
      <c r="EP155" s="5" t="s">
        <v>8274</v>
      </c>
      <c r="EQ155" s="13" t="s">
        <v>8275</v>
      </c>
      <c r="EW155" s="35" t="s">
        <v>690</v>
      </c>
      <c r="EX155" s="13" t="s">
        <v>691</v>
      </c>
      <c r="EY155" s="19"/>
    </row>
    <row r="156" spans="5:155">
      <c r="E156" s="35" t="s">
        <v>666</v>
      </c>
      <c r="F156" s="13" t="s">
        <v>667</v>
      </c>
      <c r="G156" s="19"/>
      <c r="EP156" s="5">
        <v>570</v>
      </c>
      <c r="EQ156" s="13" t="s">
        <v>8276</v>
      </c>
      <c r="EW156" s="35" t="s">
        <v>692</v>
      </c>
      <c r="EX156" s="13" t="s">
        <v>693</v>
      </c>
      <c r="EY156" s="19"/>
    </row>
    <row r="157" spans="5:155">
      <c r="E157" s="35" t="s">
        <v>668</v>
      </c>
      <c r="F157" s="13" t="s">
        <v>669</v>
      </c>
      <c r="G157" s="19"/>
      <c r="EP157" s="5">
        <v>558</v>
      </c>
      <c r="EQ157" s="13" t="s">
        <v>8277</v>
      </c>
      <c r="EW157" s="35" t="s">
        <v>694</v>
      </c>
      <c r="EX157" s="13" t="s">
        <v>695</v>
      </c>
      <c r="EY157" s="19"/>
    </row>
    <row r="158" spans="5:155">
      <c r="E158" s="35" t="s">
        <v>670</v>
      </c>
      <c r="F158" s="13" t="s">
        <v>671</v>
      </c>
      <c r="G158" s="19"/>
      <c r="EP158" s="5">
        <v>562</v>
      </c>
      <c r="EQ158" s="13" t="s">
        <v>8278</v>
      </c>
      <c r="EW158" s="35" t="s">
        <v>696</v>
      </c>
      <c r="EX158" s="13" t="s">
        <v>697</v>
      </c>
      <c r="EY158" s="19"/>
    </row>
    <row r="159" spans="5:155">
      <c r="E159" s="35" t="s">
        <v>674</v>
      </c>
      <c r="F159" s="13" t="s">
        <v>675</v>
      </c>
      <c r="G159" s="19"/>
      <c r="EP159" s="5">
        <v>732</v>
      </c>
      <c r="EQ159" s="13" t="s">
        <v>8279</v>
      </c>
      <c r="EW159" s="35" t="s">
        <v>698</v>
      </c>
      <c r="EX159" s="13" t="s">
        <v>699</v>
      </c>
      <c r="EY159" s="19"/>
    </row>
    <row r="160" spans="5:155">
      <c r="E160" s="35" t="s">
        <v>680</v>
      </c>
      <c r="F160" s="13" t="s">
        <v>681</v>
      </c>
      <c r="G160" s="19"/>
      <c r="EP160" s="34">
        <v>540</v>
      </c>
      <c r="EQ160" s="13" t="s">
        <v>8280</v>
      </c>
      <c r="EW160" s="35" t="s">
        <v>700</v>
      </c>
      <c r="EX160" s="13" t="s">
        <v>701</v>
      </c>
      <c r="EY160" s="19"/>
    </row>
    <row r="161" spans="5:155">
      <c r="E161" s="35" t="s">
        <v>682</v>
      </c>
      <c r="F161" s="13" t="s">
        <v>683</v>
      </c>
      <c r="G161" s="19"/>
      <c r="EP161" s="5">
        <v>554</v>
      </c>
      <c r="EQ161" s="13" t="s">
        <v>8281</v>
      </c>
      <c r="EW161" s="35" t="s">
        <v>702</v>
      </c>
      <c r="EX161" s="13" t="s">
        <v>703</v>
      </c>
      <c r="EY161" s="19"/>
    </row>
    <row r="162" spans="5:155">
      <c r="E162" s="35" t="s">
        <v>684</v>
      </c>
      <c r="F162" s="13" t="s">
        <v>685</v>
      </c>
      <c r="G162" s="19"/>
      <c r="EP162" s="34">
        <v>524</v>
      </c>
      <c r="EQ162" s="13" t="s">
        <v>8282</v>
      </c>
      <c r="EW162" s="35" t="s">
        <v>704</v>
      </c>
      <c r="EX162" s="13" t="s">
        <v>705</v>
      </c>
      <c r="EY162" s="19"/>
    </row>
    <row r="163" spans="5:155">
      <c r="E163" s="35" t="s">
        <v>686</v>
      </c>
      <c r="F163" s="13" t="s">
        <v>687</v>
      </c>
      <c r="G163" s="19"/>
      <c r="EP163" s="5">
        <v>574</v>
      </c>
      <c r="EQ163" s="13" t="s">
        <v>8283</v>
      </c>
      <c r="EW163" s="35" t="s">
        <v>708</v>
      </c>
      <c r="EX163" s="13" t="s">
        <v>709</v>
      </c>
      <c r="EY163" s="19"/>
    </row>
    <row r="164" spans="5:155">
      <c r="E164" s="35" t="s">
        <v>688</v>
      </c>
      <c r="F164" s="13" t="s">
        <v>689</v>
      </c>
      <c r="G164" s="19"/>
      <c r="EP164" s="34">
        <v>578</v>
      </c>
      <c r="EQ164" s="13" t="s">
        <v>8284</v>
      </c>
      <c r="EW164" s="35" t="s">
        <v>710</v>
      </c>
      <c r="EX164" s="13" t="s">
        <v>711</v>
      </c>
      <c r="EY164" s="19"/>
    </row>
    <row r="165" spans="5:155">
      <c r="E165" s="35" t="s">
        <v>690</v>
      </c>
      <c r="F165" s="13" t="s">
        <v>691</v>
      </c>
      <c r="G165" s="19"/>
      <c r="EP165" s="34">
        <v>334</v>
      </c>
      <c r="EQ165" s="13" t="s">
        <v>8285</v>
      </c>
      <c r="EW165" s="35" t="s">
        <v>712</v>
      </c>
      <c r="EX165" s="13" t="s">
        <v>713</v>
      </c>
      <c r="EY165" s="19"/>
    </row>
    <row r="166" spans="5:155">
      <c r="E166" s="35" t="s">
        <v>692</v>
      </c>
      <c r="F166" s="13" t="s">
        <v>693</v>
      </c>
      <c r="G166" s="19"/>
      <c r="EP166" s="34" t="s">
        <v>8286</v>
      </c>
      <c r="EQ166" s="13" t="s">
        <v>8287</v>
      </c>
      <c r="EW166" s="35" t="s">
        <v>714</v>
      </c>
      <c r="EX166" s="13" t="s">
        <v>715</v>
      </c>
      <c r="EY166" s="19"/>
    </row>
    <row r="167" spans="5:155">
      <c r="E167" s="35" t="s">
        <v>694</v>
      </c>
      <c r="F167" s="13" t="s">
        <v>695</v>
      </c>
      <c r="G167" s="19"/>
      <c r="EP167" s="5">
        <v>332</v>
      </c>
      <c r="EQ167" s="13" t="s">
        <v>8288</v>
      </c>
      <c r="EW167" s="35" t="s">
        <v>716</v>
      </c>
      <c r="EX167" s="13" t="s">
        <v>717</v>
      </c>
      <c r="EY167" s="19"/>
    </row>
    <row r="168" spans="5:155">
      <c r="E168" s="35" t="s">
        <v>696</v>
      </c>
      <c r="F168" s="13" t="s">
        <v>697</v>
      </c>
      <c r="G168" s="19"/>
      <c r="EP168" s="5">
        <v>586</v>
      </c>
      <c r="EQ168" s="13" t="s">
        <v>8289</v>
      </c>
      <c r="EW168" s="35" t="s">
        <v>718</v>
      </c>
      <c r="EX168" s="13" t="s">
        <v>719</v>
      </c>
      <c r="EY168" s="19"/>
    </row>
    <row r="169" spans="5:155">
      <c r="E169" s="35" t="s">
        <v>698</v>
      </c>
      <c r="F169" s="13" t="s">
        <v>699</v>
      </c>
      <c r="G169" s="19"/>
      <c r="EP169" s="5">
        <v>336</v>
      </c>
      <c r="EQ169" s="13" t="s">
        <v>8290</v>
      </c>
      <c r="EW169" s="35" t="s">
        <v>720</v>
      </c>
      <c r="EX169" s="13" t="s">
        <v>721</v>
      </c>
      <c r="EY169" s="19"/>
    </row>
    <row r="170" spans="5:155">
      <c r="E170" s="35" t="s">
        <v>700</v>
      </c>
      <c r="F170" s="13" t="s">
        <v>701</v>
      </c>
      <c r="G170" s="19"/>
      <c r="EP170" s="5">
        <v>591</v>
      </c>
      <c r="EQ170" s="13" t="s">
        <v>8291</v>
      </c>
      <c r="EW170" s="35" t="s">
        <v>722</v>
      </c>
      <c r="EX170" s="13" t="s">
        <v>723</v>
      </c>
      <c r="EY170" s="19"/>
    </row>
    <row r="171" spans="5:155">
      <c r="E171" s="35" t="s">
        <v>702</v>
      </c>
      <c r="F171" s="13" t="s">
        <v>703</v>
      </c>
      <c r="G171" s="19"/>
      <c r="EP171" s="5">
        <v>548</v>
      </c>
      <c r="EQ171" s="13" t="s">
        <v>8292</v>
      </c>
      <c r="EW171" s="35" t="s">
        <v>724</v>
      </c>
      <c r="EX171" s="13" t="s">
        <v>725</v>
      </c>
      <c r="EY171" s="19"/>
    </row>
    <row r="172" spans="5:155">
      <c r="E172" s="35" t="s">
        <v>704</v>
      </c>
      <c r="F172" s="13" t="s">
        <v>705</v>
      </c>
      <c r="G172" s="19"/>
      <c r="EP172" s="5" t="s">
        <v>8293</v>
      </c>
      <c r="EQ172" s="13" t="s">
        <v>8294</v>
      </c>
      <c r="EW172" s="35" t="s">
        <v>726</v>
      </c>
      <c r="EX172" s="13" t="s">
        <v>727</v>
      </c>
      <c r="EY172" s="19"/>
    </row>
    <row r="173" spans="5:155">
      <c r="E173" s="35" t="s">
        <v>708</v>
      </c>
      <c r="F173" s="13" t="s">
        <v>709</v>
      </c>
      <c r="G173" s="19"/>
      <c r="EP173" s="5">
        <v>598</v>
      </c>
      <c r="EQ173" s="13" t="s">
        <v>8295</v>
      </c>
      <c r="EW173" s="35" t="s">
        <v>728</v>
      </c>
      <c r="EX173" s="13" t="s">
        <v>729</v>
      </c>
      <c r="EY173" s="19"/>
    </row>
    <row r="174" spans="5:155">
      <c r="E174" s="35" t="s">
        <v>710</v>
      </c>
      <c r="F174" s="13" t="s">
        <v>711</v>
      </c>
      <c r="G174" s="19"/>
      <c r="EP174" s="5" t="s">
        <v>8296</v>
      </c>
      <c r="EQ174" s="13" t="s">
        <v>8297</v>
      </c>
      <c r="EW174" s="35" t="s">
        <v>730</v>
      </c>
      <c r="EX174" s="13" t="s">
        <v>731</v>
      </c>
      <c r="EY174" s="19"/>
    </row>
    <row r="175" spans="5:155">
      <c r="E175" s="35" t="s">
        <v>712</v>
      </c>
      <c r="F175" s="13" t="s">
        <v>713</v>
      </c>
      <c r="G175" s="19"/>
      <c r="EP175" s="5">
        <v>585</v>
      </c>
      <c r="EQ175" s="13" t="s">
        <v>8298</v>
      </c>
      <c r="EW175" s="35" t="s">
        <v>732</v>
      </c>
      <c r="EX175" s="13" t="s">
        <v>733</v>
      </c>
      <c r="EY175" s="19"/>
    </row>
    <row r="176" spans="5:155">
      <c r="E176" s="35" t="s">
        <v>714</v>
      </c>
      <c r="F176" s="13" t="s">
        <v>715</v>
      </c>
      <c r="G176" s="19"/>
      <c r="EP176" s="5">
        <v>600</v>
      </c>
      <c r="EQ176" s="13" t="s">
        <v>8299</v>
      </c>
      <c r="EW176" s="35" t="s">
        <v>734</v>
      </c>
      <c r="EX176" s="13" t="s">
        <v>735</v>
      </c>
      <c r="EY176" s="19"/>
    </row>
    <row r="177" spans="5:155">
      <c r="E177" s="35" t="s">
        <v>716</v>
      </c>
      <c r="F177" s="13" t="s">
        <v>717</v>
      </c>
      <c r="G177" s="19"/>
      <c r="EP177" s="5" t="s">
        <v>8300</v>
      </c>
      <c r="EQ177" s="13" t="s">
        <v>8301</v>
      </c>
      <c r="EW177" s="35" t="s">
        <v>738</v>
      </c>
      <c r="EX177" s="13" t="s">
        <v>739</v>
      </c>
      <c r="EY177" s="19"/>
    </row>
    <row r="178" spans="5:155">
      <c r="E178" s="35" t="s">
        <v>718</v>
      </c>
      <c r="F178" s="13" t="s">
        <v>719</v>
      </c>
      <c r="G178" s="19"/>
      <c r="EP178" s="5">
        <v>275</v>
      </c>
      <c r="EQ178" s="13" t="s">
        <v>8302</v>
      </c>
      <c r="EW178" s="35" t="s">
        <v>740</v>
      </c>
      <c r="EX178" s="13" t="s">
        <v>741</v>
      </c>
      <c r="EY178" s="19"/>
    </row>
    <row r="179" spans="5:155">
      <c r="E179" s="35" t="s">
        <v>720</v>
      </c>
      <c r="F179" s="13" t="s">
        <v>721</v>
      </c>
      <c r="G179" s="19"/>
      <c r="EP179" s="5">
        <v>348</v>
      </c>
      <c r="EQ179" s="13" t="s">
        <v>8303</v>
      </c>
      <c r="EW179" s="35" t="s">
        <v>744</v>
      </c>
      <c r="EX179" s="13" t="s">
        <v>745</v>
      </c>
      <c r="EY179" s="19"/>
    </row>
    <row r="180" spans="5:155">
      <c r="E180" s="35" t="s">
        <v>722</v>
      </c>
      <c r="F180" s="13" t="s">
        <v>723</v>
      </c>
      <c r="G180" s="19"/>
      <c r="EP180" s="5" t="s">
        <v>8304</v>
      </c>
      <c r="EQ180" s="13" t="s">
        <v>8305</v>
      </c>
      <c r="EW180" s="35" t="s">
        <v>746</v>
      </c>
      <c r="EX180" s="13" t="s">
        <v>747</v>
      </c>
      <c r="EY180" s="19"/>
    </row>
    <row r="181" spans="5:155">
      <c r="E181" s="35" t="s">
        <v>724</v>
      </c>
      <c r="F181" s="13" t="s">
        <v>725</v>
      </c>
      <c r="G181" s="19"/>
      <c r="EP181" s="5">
        <v>626</v>
      </c>
      <c r="EQ181" s="13" t="s">
        <v>8306</v>
      </c>
      <c r="EW181" s="35" t="s">
        <v>748</v>
      </c>
      <c r="EX181" s="13" t="s">
        <v>749</v>
      </c>
      <c r="EY181" s="19"/>
    </row>
    <row r="182" spans="5:155">
      <c r="E182" s="35" t="s">
        <v>726</v>
      </c>
      <c r="F182" s="13" t="s">
        <v>727</v>
      </c>
      <c r="G182" s="19"/>
      <c r="EP182" s="5">
        <v>612</v>
      </c>
      <c r="EQ182" s="13" t="s">
        <v>8307</v>
      </c>
      <c r="EW182" s="35" t="s">
        <v>750</v>
      </c>
      <c r="EX182" s="13" t="s">
        <v>751</v>
      </c>
      <c r="EY182" s="19"/>
    </row>
    <row r="183" spans="5:155">
      <c r="E183" s="35" t="s">
        <v>728</v>
      </c>
      <c r="F183" s="13" t="s">
        <v>729</v>
      </c>
      <c r="G183" s="19"/>
      <c r="EP183" s="5">
        <v>242</v>
      </c>
      <c r="EQ183" s="13" t="s">
        <v>8308</v>
      </c>
      <c r="EW183" s="35" t="s">
        <v>8682</v>
      </c>
      <c r="EX183" s="13" t="s">
        <v>8688</v>
      </c>
      <c r="EY183" s="19"/>
    </row>
    <row r="184" spans="5:155">
      <c r="E184" s="35" t="s">
        <v>730</v>
      </c>
      <c r="F184" s="13" t="s">
        <v>731</v>
      </c>
      <c r="G184" s="19"/>
      <c r="EP184" s="5">
        <v>608</v>
      </c>
      <c r="EQ184" s="13" t="s">
        <v>8309</v>
      </c>
      <c r="EW184" s="35" t="s">
        <v>8681</v>
      </c>
      <c r="EX184" s="13" t="s">
        <v>8687</v>
      </c>
      <c r="EY184" s="19"/>
    </row>
    <row r="185" spans="5:155">
      <c r="E185" s="35" t="s">
        <v>732</v>
      </c>
      <c r="F185" s="13" t="s">
        <v>733</v>
      </c>
      <c r="G185" s="19"/>
      <c r="EP185" s="5">
        <v>246</v>
      </c>
      <c r="EQ185" s="13" t="s">
        <v>8310</v>
      </c>
      <c r="EW185" s="35" t="s">
        <v>8680</v>
      </c>
      <c r="EX185" s="13" t="s">
        <v>8686</v>
      </c>
      <c r="EY185" s="19"/>
    </row>
    <row r="186" spans="5:155">
      <c r="E186" s="35" t="s">
        <v>734</v>
      </c>
      <c r="F186" s="13" t="s">
        <v>735</v>
      </c>
      <c r="G186" s="19"/>
      <c r="EP186" s="5" t="s">
        <v>8311</v>
      </c>
      <c r="EQ186" s="13" t="s">
        <v>8312</v>
      </c>
      <c r="EW186" s="35" t="s">
        <v>8679</v>
      </c>
      <c r="EX186" s="13" t="s">
        <v>8685</v>
      </c>
      <c r="EY186" s="19"/>
    </row>
    <row r="187" spans="5:155">
      <c r="E187" s="35" t="s">
        <v>738</v>
      </c>
      <c r="F187" s="13" t="s">
        <v>739</v>
      </c>
      <c r="G187" s="19"/>
      <c r="EP187" s="5" t="s">
        <v>8313</v>
      </c>
      <c r="EQ187" s="13" t="s">
        <v>8314</v>
      </c>
      <c r="EW187" s="35" t="s">
        <v>8678</v>
      </c>
      <c r="EX187" s="13" t="s">
        <v>8684</v>
      </c>
      <c r="EY187" s="19"/>
    </row>
    <row r="188" spans="5:155">
      <c r="E188" s="35" t="s">
        <v>740</v>
      </c>
      <c r="F188" s="13" t="s">
        <v>741</v>
      </c>
      <c r="G188" s="19"/>
      <c r="EP188" s="5">
        <v>630</v>
      </c>
      <c r="EQ188" s="13" t="s">
        <v>8315</v>
      </c>
      <c r="EW188" s="35" t="s">
        <v>8677</v>
      </c>
      <c r="EX188" s="13" t="s">
        <v>8683</v>
      </c>
      <c r="EY188" s="19"/>
    </row>
    <row r="189" spans="5:155">
      <c r="E189" s="35" t="s">
        <v>744</v>
      </c>
      <c r="F189" s="13" t="s">
        <v>745</v>
      </c>
      <c r="G189" s="19"/>
      <c r="EP189" s="5">
        <v>234</v>
      </c>
      <c r="EQ189" s="13" t="s">
        <v>8316</v>
      </c>
      <c r="EY189" s="19"/>
    </row>
    <row r="190" spans="5:155">
      <c r="E190" s="35" t="s">
        <v>746</v>
      </c>
      <c r="F190" s="13" t="s">
        <v>747</v>
      </c>
      <c r="G190" s="19"/>
      <c r="EP190" s="5">
        <v>238</v>
      </c>
      <c r="EQ190" s="13" t="s">
        <v>8317</v>
      </c>
      <c r="EY190" s="19"/>
    </row>
    <row r="191" spans="5:155">
      <c r="E191" s="35" t="s">
        <v>748</v>
      </c>
      <c r="F191" s="13" t="s">
        <v>749</v>
      </c>
      <c r="G191" s="19"/>
      <c r="EP191" s="5" t="s">
        <v>8318</v>
      </c>
      <c r="EQ191" s="13" t="s">
        <v>8319</v>
      </c>
      <c r="EY191" s="19"/>
    </row>
    <row r="192" spans="5:155">
      <c r="E192" s="35" t="s">
        <v>750</v>
      </c>
      <c r="F192" s="13" t="s">
        <v>751</v>
      </c>
      <c r="G192" s="19"/>
      <c r="EP192" s="5">
        <v>250</v>
      </c>
      <c r="EQ192" s="13" t="s">
        <v>8320</v>
      </c>
      <c r="EY192" s="19"/>
    </row>
    <row r="193" spans="5:155">
      <c r="E193" s="35" t="s">
        <v>8682</v>
      </c>
      <c r="F193" s="13" t="s">
        <v>8688</v>
      </c>
      <c r="G193" s="19"/>
      <c r="EP193" s="5">
        <v>254</v>
      </c>
      <c r="EQ193" s="13" t="s">
        <v>8321</v>
      </c>
      <c r="EY193" s="19"/>
    </row>
    <row r="194" spans="5:155">
      <c r="E194" s="35" t="s">
        <v>8681</v>
      </c>
      <c r="F194" s="13" t="s">
        <v>8687</v>
      </c>
      <c r="G194" s="19"/>
      <c r="EP194" s="5">
        <v>258</v>
      </c>
      <c r="EQ194" s="13" t="s">
        <v>8322</v>
      </c>
      <c r="EY194" s="19"/>
    </row>
    <row r="195" spans="5:155">
      <c r="E195" s="35" t="s">
        <v>8680</v>
      </c>
      <c r="F195" s="13" t="s">
        <v>8686</v>
      </c>
      <c r="G195" s="19"/>
      <c r="EP195" s="5">
        <v>260</v>
      </c>
      <c r="EQ195" s="13" t="s">
        <v>8323</v>
      </c>
      <c r="EY195" s="19"/>
    </row>
    <row r="196" spans="5:155">
      <c r="E196" s="35" t="s">
        <v>8679</v>
      </c>
      <c r="F196" s="13" t="s">
        <v>8685</v>
      </c>
      <c r="G196" s="19"/>
      <c r="EP196" s="5">
        <v>100</v>
      </c>
      <c r="EQ196" s="13" t="s">
        <v>8324</v>
      </c>
      <c r="EY196" s="19"/>
    </row>
    <row r="197" spans="5:155">
      <c r="E197" s="35" t="s">
        <v>8678</v>
      </c>
      <c r="F197" s="13" t="s">
        <v>8684</v>
      </c>
      <c r="G197" s="19"/>
      <c r="EP197" s="5">
        <v>854</v>
      </c>
      <c r="EQ197" s="13" t="s">
        <v>8325</v>
      </c>
      <c r="EY197" s="19"/>
    </row>
    <row r="198" spans="5:155">
      <c r="E198" s="35" t="s">
        <v>8677</v>
      </c>
      <c r="F198" s="13" t="s">
        <v>8683</v>
      </c>
      <c r="G198" s="19"/>
      <c r="EP198" s="5" t="s">
        <v>8326</v>
      </c>
      <c r="EQ198" s="13" t="s">
        <v>8327</v>
      </c>
      <c r="EY198" s="19"/>
    </row>
    <row r="199" spans="5:155">
      <c r="G199" s="19"/>
      <c r="EP199" s="5">
        <v>108</v>
      </c>
      <c r="EQ199" s="13" t="s">
        <v>8328</v>
      </c>
      <c r="EY199" s="19"/>
    </row>
    <row r="200" spans="5:155">
      <c r="G200" s="19"/>
      <c r="EP200" s="5">
        <v>704</v>
      </c>
      <c r="EQ200" s="13" t="s">
        <v>8329</v>
      </c>
      <c r="EY200" s="19"/>
    </row>
    <row r="201" spans="5:155">
      <c r="G201" s="19"/>
      <c r="EP201" s="5">
        <v>204</v>
      </c>
      <c r="EQ201" s="13" t="s">
        <v>8330</v>
      </c>
      <c r="EY201" s="19"/>
    </row>
    <row r="202" spans="5:155">
      <c r="G202" s="19"/>
      <c r="EP202" s="5">
        <v>862</v>
      </c>
      <c r="EQ202" s="13" t="s">
        <v>8331</v>
      </c>
      <c r="EY202" s="19"/>
    </row>
    <row r="203" spans="5:155">
      <c r="G203" s="19"/>
      <c r="EP203" s="5">
        <v>112</v>
      </c>
      <c r="EQ203" s="13" t="s">
        <v>8332</v>
      </c>
      <c r="EY203" s="19"/>
    </row>
    <row r="204" spans="5:155">
      <c r="G204" s="19"/>
      <c r="EP204" s="17" t="s">
        <v>8333</v>
      </c>
      <c r="EQ204" s="17" t="s">
        <v>8334</v>
      </c>
      <c r="EY204" s="19"/>
    </row>
    <row r="205" spans="5:155">
      <c r="G205" s="19"/>
      <c r="EP205" s="17">
        <v>604</v>
      </c>
      <c r="EQ205" s="17" t="s">
        <v>8335</v>
      </c>
      <c r="EY205" s="19"/>
    </row>
    <row r="206" spans="5:155">
      <c r="G206" s="19"/>
      <c r="EP206" s="17" t="s">
        <v>8336</v>
      </c>
      <c r="EQ206" s="17" t="s">
        <v>8337</v>
      </c>
      <c r="EY206" s="19"/>
    </row>
    <row r="207" spans="5:155">
      <c r="G207" s="19"/>
      <c r="EP207" s="17">
        <v>616</v>
      </c>
      <c r="EQ207" s="17" t="s">
        <v>8338</v>
      </c>
      <c r="EY207" s="19"/>
    </row>
    <row r="208" spans="5:155">
      <c r="G208" s="19"/>
      <c r="EP208" s="17" t="s">
        <v>8339</v>
      </c>
      <c r="EQ208" s="17" t="s">
        <v>8340</v>
      </c>
      <c r="EY208" s="19"/>
    </row>
    <row r="209" spans="7:155">
      <c r="G209" s="19"/>
      <c r="EP209" s="17" t="s">
        <v>8341</v>
      </c>
      <c r="EQ209" s="17" t="s">
        <v>8342</v>
      </c>
      <c r="EY209" s="19"/>
    </row>
    <row r="210" spans="7:155">
      <c r="G210" s="19"/>
      <c r="EP210" s="17">
        <v>535</v>
      </c>
      <c r="EQ210" s="17" t="s">
        <v>8343</v>
      </c>
      <c r="EY210" s="19"/>
    </row>
    <row r="211" spans="7:155">
      <c r="G211" s="19"/>
      <c r="EP211" s="17" t="s">
        <v>8344</v>
      </c>
      <c r="EQ211" s="17" t="s">
        <v>8345</v>
      </c>
      <c r="EY211" s="19"/>
    </row>
    <row r="212" spans="7:155">
      <c r="G212" s="19"/>
      <c r="EP212" s="17">
        <v>620</v>
      </c>
      <c r="EQ212" s="17" t="s">
        <v>8346</v>
      </c>
      <c r="EY212" s="19"/>
    </row>
    <row r="213" spans="7:155">
      <c r="G213" s="19"/>
      <c r="EP213" s="17">
        <v>344</v>
      </c>
      <c r="EQ213" s="17" t="s">
        <v>8347</v>
      </c>
      <c r="EY213" s="19"/>
    </row>
    <row r="214" spans="7:155">
      <c r="G214" s="19"/>
      <c r="EP214" s="17">
        <v>340</v>
      </c>
      <c r="EQ214" s="17" t="s">
        <v>8348</v>
      </c>
      <c r="EY214" s="19"/>
    </row>
    <row r="215" spans="7:155">
      <c r="G215" s="19"/>
      <c r="EP215" s="17">
        <v>584</v>
      </c>
      <c r="EQ215" s="17" t="s">
        <v>8349</v>
      </c>
      <c r="EY215" s="19"/>
    </row>
    <row r="216" spans="7:155">
      <c r="G216" s="19"/>
      <c r="EP216" s="17">
        <v>446</v>
      </c>
      <c r="EQ216" s="17" t="s">
        <v>8350</v>
      </c>
      <c r="EY216" s="19"/>
    </row>
    <row r="217" spans="7:155">
      <c r="G217" s="19"/>
      <c r="EP217" s="17">
        <v>807</v>
      </c>
      <c r="EQ217" s="17" t="s">
        <v>8351</v>
      </c>
      <c r="EY217" s="19"/>
    </row>
    <row r="218" spans="7:155">
      <c r="G218" s="19"/>
      <c r="EP218" s="17">
        <v>450</v>
      </c>
      <c r="EQ218" s="17" t="s">
        <v>8352</v>
      </c>
      <c r="EY218" s="19"/>
    </row>
    <row r="219" spans="7:155">
      <c r="G219" s="19"/>
      <c r="EP219" s="17">
        <v>175</v>
      </c>
      <c r="EQ219" s="17" t="s">
        <v>8353</v>
      </c>
      <c r="EY219" s="19"/>
    </row>
    <row r="220" spans="7:155">
      <c r="G220" s="19"/>
      <c r="EP220" s="17">
        <v>454</v>
      </c>
      <c r="EQ220" s="17" t="s">
        <v>8354</v>
      </c>
      <c r="EY220" s="19"/>
    </row>
    <row r="221" spans="7:155">
      <c r="G221" s="19"/>
      <c r="EP221" s="17">
        <v>466</v>
      </c>
      <c r="EQ221" s="17" t="s">
        <v>8355</v>
      </c>
      <c r="EY221" s="19"/>
    </row>
    <row r="222" spans="7:155">
      <c r="G222" s="19"/>
      <c r="EP222" s="17">
        <v>470</v>
      </c>
      <c r="EQ222" s="17" t="s">
        <v>8356</v>
      </c>
      <c r="EY222" s="19"/>
    </row>
    <row r="223" spans="7:155">
      <c r="G223" s="19"/>
      <c r="EP223" s="17">
        <v>474</v>
      </c>
      <c r="EQ223" s="17" t="s">
        <v>8357</v>
      </c>
      <c r="EY223" s="19"/>
    </row>
    <row r="224" spans="7:155">
      <c r="G224" s="19"/>
      <c r="EP224" s="17">
        <v>458</v>
      </c>
      <c r="EQ224" s="17" t="s">
        <v>8358</v>
      </c>
      <c r="EY224" s="19"/>
    </row>
    <row r="225" spans="7:155">
      <c r="G225" s="19"/>
      <c r="EP225" s="17">
        <v>833</v>
      </c>
      <c r="EQ225" s="17" t="s">
        <v>8359</v>
      </c>
      <c r="EY225" s="19"/>
    </row>
    <row r="226" spans="7:155">
      <c r="G226" s="19"/>
      <c r="EP226" s="17">
        <v>583</v>
      </c>
      <c r="EQ226" s="17" t="s">
        <v>8360</v>
      </c>
      <c r="EY226" s="19"/>
    </row>
    <row r="227" spans="7:155">
      <c r="G227" s="19"/>
      <c r="EP227" s="17">
        <v>710</v>
      </c>
      <c r="EQ227" s="17" t="s">
        <v>8361</v>
      </c>
      <c r="EY227" s="19"/>
    </row>
    <row r="228" spans="7:155">
      <c r="G228" s="19"/>
      <c r="EP228" s="17">
        <v>728</v>
      </c>
      <c r="EQ228" s="17" t="s">
        <v>8362</v>
      </c>
      <c r="EY228" s="19"/>
    </row>
    <row r="229" spans="7:155">
      <c r="G229" s="19"/>
      <c r="EP229" s="17">
        <v>104</v>
      </c>
      <c r="EQ229" s="17" t="s">
        <v>8363</v>
      </c>
      <c r="EY229" s="19"/>
    </row>
    <row r="230" spans="7:155">
      <c r="G230" s="19"/>
      <c r="EP230" s="17">
        <v>484</v>
      </c>
      <c r="EQ230" s="17" t="s">
        <v>8364</v>
      </c>
      <c r="EY230" s="19"/>
    </row>
    <row r="231" spans="7:155">
      <c r="G231" s="19"/>
      <c r="EP231" s="17">
        <v>480</v>
      </c>
      <c r="EQ231" s="17" t="s">
        <v>8365</v>
      </c>
      <c r="EY231" s="19"/>
    </row>
    <row r="232" spans="7:155">
      <c r="G232" s="19"/>
      <c r="EP232" s="17">
        <v>478</v>
      </c>
      <c r="EQ232" s="17" t="s">
        <v>8366</v>
      </c>
      <c r="EY232" s="19"/>
    </row>
    <row r="233" spans="7:155">
      <c r="G233" s="19"/>
      <c r="EP233" s="17">
        <v>508</v>
      </c>
      <c r="EQ233" s="17" t="s">
        <v>8367</v>
      </c>
      <c r="EY233" s="19"/>
    </row>
    <row r="234" spans="7:155">
      <c r="G234" s="19"/>
      <c r="EP234" s="17">
        <v>492</v>
      </c>
      <c r="EQ234" s="17" t="s">
        <v>8368</v>
      </c>
      <c r="EY234" s="19"/>
    </row>
    <row r="235" spans="7:155">
      <c r="G235" s="19"/>
      <c r="EP235" s="17">
        <v>462</v>
      </c>
      <c r="EQ235" s="17" t="s">
        <v>8369</v>
      </c>
      <c r="EY235" s="19"/>
    </row>
    <row r="236" spans="7:155">
      <c r="G236" s="19"/>
      <c r="EP236" s="17">
        <v>498</v>
      </c>
      <c r="EQ236" s="17" t="s">
        <v>8370</v>
      </c>
      <c r="EY236" s="19"/>
    </row>
    <row r="237" spans="7:155">
      <c r="EP237" s="17">
        <v>504</v>
      </c>
      <c r="EQ237" s="17" t="s">
        <v>8371</v>
      </c>
    </row>
    <row r="238" spans="7:155">
      <c r="EP238" s="17">
        <v>496</v>
      </c>
      <c r="EQ238" s="17" t="s">
        <v>8372</v>
      </c>
    </row>
    <row r="239" spans="7:155">
      <c r="EP239" s="17">
        <v>499</v>
      </c>
      <c r="EQ239" s="17" t="s">
        <v>8373</v>
      </c>
    </row>
    <row r="240" spans="7:155">
      <c r="EP240" s="17">
        <v>500</v>
      </c>
      <c r="EQ240" s="17" t="s">
        <v>8374</v>
      </c>
    </row>
    <row r="241" spans="146:147">
      <c r="EP241" s="17">
        <v>400</v>
      </c>
      <c r="EQ241" s="17" t="s">
        <v>8375</v>
      </c>
    </row>
    <row r="242" spans="146:147">
      <c r="EP242" s="17">
        <v>418</v>
      </c>
      <c r="EQ242" s="17" t="s">
        <v>8376</v>
      </c>
    </row>
    <row r="243" spans="146:147">
      <c r="EP243" s="17">
        <v>428</v>
      </c>
      <c r="EQ243" s="17" t="s">
        <v>8377</v>
      </c>
    </row>
    <row r="244" spans="146:147">
      <c r="EP244" s="17">
        <v>440</v>
      </c>
      <c r="EQ244" s="17" t="s">
        <v>8378</v>
      </c>
    </row>
    <row r="245" spans="146:147">
      <c r="EP245" s="17">
        <v>434</v>
      </c>
      <c r="EQ245" s="17" t="s">
        <v>8379</v>
      </c>
    </row>
    <row r="246" spans="146:147">
      <c r="EP246" s="17">
        <v>438</v>
      </c>
      <c r="EQ246" s="17" t="s">
        <v>8380</v>
      </c>
    </row>
    <row r="247" spans="146:147">
      <c r="EP247" s="17">
        <v>430</v>
      </c>
      <c r="EQ247" s="17" t="s">
        <v>8381</v>
      </c>
    </row>
    <row r="248" spans="146:147">
      <c r="EP248" s="17">
        <v>642</v>
      </c>
      <c r="EQ248" s="17" t="s">
        <v>8382</v>
      </c>
    </row>
    <row r="249" spans="146:147">
      <c r="EP249" s="17">
        <v>442</v>
      </c>
      <c r="EQ249" s="17" t="s">
        <v>8383</v>
      </c>
    </row>
    <row r="250" spans="146:147">
      <c r="EP250" s="17">
        <v>646</v>
      </c>
      <c r="EQ250" s="17" t="s">
        <v>8384</v>
      </c>
    </row>
    <row r="251" spans="146:147">
      <c r="EP251" s="17">
        <v>426</v>
      </c>
      <c r="EQ251" s="17" t="s">
        <v>8385</v>
      </c>
    </row>
    <row r="252" spans="146:147">
      <c r="EP252" s="17">
        <v>422</v>
      </c>
      <c r="EQ252" s="17" t="s">
        <v>8386</v>
      </c>
    </row>
    <row r="253" spans="146:147">
      <c r="EP253" s="17">
        <v>638</v>
      </c>
      <c r="EQ253" s="17" t="s">
        <v>8387</v>
      </c>
    </row>
    <row r="254" spans="146:147">
      <c r="EP254" s="17">
        <v>643</v>
      </c>
      <c r="EQ254" s="17" t="s">
        <v>8388</v>
      </c>
    </row>
    <row r="255" spans="146:147">
      <c r="EP255" s="17">
        <v>999</v>
      </c>
      <c r="EQ255" s="17" t="s">
        <v>7844</v>
      </c>
    </row>
  </sheetData>
  <sheetProtection algorithmName="SHA-512" hashValue="PPFt7MeYEqiSy0YeBmJucZcIAlZY4pX1q5B4+wz1ZuUPucXDtgUKhe4WTwqnTCMNsnxGjhA7ArkBx8JV0KAuHA==" saltValue="MhSVIxVPDWTfF9f1bYmgdA==" spinCount="100000" sheet="1" objects="1" scenarios="1"/>
  <phoneticPr fontId="9"/>
  <dataValidations count="1">
    <dataValidation imeMode="on" allowBlank="1" showInputMessage="1" showErrorMessage="1" sqref="B4:C4 ES4:EU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J21"/>
  <sheetViews>
    <sheetView zoomScaleNormal="100" workbookViewId="0">
      <pane ySplit="4" topLeftCell="A5" activePane="bottomLeft" state="frozen"/>
      <selection pane="bottomLeft" activeCell="N7" sqref="N7"/>
    </sheetView>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181</v>
      </c>
    </row>
    <row r="3" spans="1:36">
      <c r="B3" s="15" t="s">
        <v>7830</v>
      </c>
      <c r="E3" t="s">
        <v>7850</v>
      </c>
      <c r="H3" t="s">
        <v>8017</v>
      </c>
      <c r="K3" t="s">
        <v>8020</v>
      </c>
      <c r="N3" t="s">
        <v>8021</v>
      </c>
      <c r="Q3" t="s">
        <v>8057</v>
      </c>
      <c r="T3" t="s">
        <v>8056</v>
      </c>
      <c r="W3" t="s">
        <v>8466</v>
      </c>
      <c r="Z3" t="s">
        <v>8478</v>
      </c>
      <c r="AC3" t="s">
        <v>8488</v>
      </c>
      <c r="AF3" t="s">
        <v>8504</v>
      </c>
      <c r="AI3" t="s">
        <v>8744</v>
      </c>
    </row>
    <row r="4" spans="1:36">
      <c r="B4" s="16" t="s">
        <v>192</v>
      </c>
      <c r="C4" s="16" t="s">
        <v>7838</v>
      </c>
      <c r="E4" s="16" t="s">
        <v>192</v>
      </c>
      <c r="F4" s="16" t="s">
        <v>183</v>
      </c>
      <c r="H4" s="16" t="s">
        <v>192</v>
      </c>
      <c r="I4" s="16" t="s">
        <v>8026</v>
      </c>
      <c r="K4" s="16" t="s">
        <v>192</v>
      </c>
      <c r="L4" s="16" t="s">
        <v>8027</v>
      </c>
      <c r="N4" s="16" t="s">
        <v>192</v>
      </c>
      <c r="O4" s="16" t="s">
        <v>8028</v>
      </c>
      <c r="Q4" s="16" t="s">
        <v>192</v>
      </c>
      <c r="R4" s="13" t="s">
        <v>8052</v>
      </c>
      <c r="T4" s="16" t="s">
        <v>192</v>
      </c>
      <c r="U4" s="13" t="s">
        <v>8053</v>
      </c>
      <c r="W4" s="16" t="s">
        <v>192</v>
      </c>
      <c r="X4" s="13" t="s">
        <v>8465</v>
      </c>
      <c r="Z4" s="16" t="s">
        <v>192</v>
      </c>
      <c r="AA4" s="16" t="s">
        <v>8485</v>
      </c>
      <c r="AC4" s="16" t="s">
        <v>192</v>
      </c>
      <c r="AD4" s="16" t="s">
        <v>8487</v>
      </c>
      <c r="AF4" s="16" t="s">
        <v>192</v>
      </c>
      <c r="AG4" s="13" t="s">
        <v>8058</v>
      </c>
      <c r="AI4" s="16" t="s">
        <v>192</v>
      </c>
      <c r="AJ4" s="13" t="s">
        <v>8745</v>
      </c>
    </row>
    <row r="5" spans="1:36">
      <c r="B5" s="17" t="s">
        <v>7832</v>
      </c>
      <c r="C5" s="17" t="s">
        <v>7835</v>
      </c>
      <c r="E5" s="17" t="s">
        <v>7832</v>
      </c>
      <c r="F5" s="17" t="s">
        <v>7839</v>
      </c>
      <c r="H5" s="17" t="s">
        <v>7831</v>
      </c>
      <c r="I5" s="17" t="s">
        <v>8528</v>
      </c>
      <c r="K5" s="17" t="s">
        <v>7832</v>
      </c>
      <c r="L5" s="17" t="s">
        <v>8030</v>
      </c>
      <c r="N5" s="17" t="s">
        <v>7832</v>
      </c>
      <c r="O5" s="17" t="s">
        <v>8022</v>
      </c>
      <c r="Q5" s="17" t="s">
        <v>7832</v>
      </c>
      <c r="R5" s="13" t="s">
        <v>8048</v>
      </c>
      <c r="T5" s="17" t="s">
        <v>7832</v>
      </c>
      <c r="U5" s="13" t="s">
        <v>8054</v>
      </c>
      <c r="W5" s="17" t="s">
        <v>7832</v>
      </c>
      <c r="X5" s="13" t="s">
        <v>8467</v>
      </c>
      <c r="Z5" s="17" t="s">
        <v>7832</v>
      </c>
      <c r="AA5" s="17" t="s">
        <v>8995</v>
      </c>
      <c r="AC5" s="17" t="s">
        <v>7832</v>
      </c>
      <c r="AD5" s="17" t="s">
        <v>8489</v>
      </c>
      <c r="AF5" s="17" t="s">
        <v>7832</v>
      </c>
      <c r="AG5" s="13" t="s">
        <v>8086</v>
      </c>
      <c r="AI5" s="17" t="s">
        <v>7832</v>
      </c>
      <c r="AJ5" s="13" t="s">
        <v>8086</v>
      </c>
    </row>
    <row r="6" spans="1:36">
      <c r="B6" s="17" t="s">
        <v>7834</v>
      </c>
      <c r="C6" s="17" t="s">
        <v>7836</v>
      </c>
      <c r="E6" s="17" t="s">
        <v>7834</v>
      </c>
      <c r="F6" s="17" t="s">
        <v>7840</v>
      </c>
      <c r="H6" s="17" t="s">
        <v>7833</v>
      </c>
      <c r="I6" s="17" t="s">
        <v>9044</v>
      </c>
      <c r="K6" s="17" t="s">
        <v>7846</v>
      </c>
      <c r="L6" s="17" t="s">
        <v>8610</v>
      </c>
      <c r="N6" s="17" t="s">
        <v>7833</v>
      </c>
      <c r="O6" s="17" t="s">
        <v>8023</v>
      </c>
      <c r="Q6" s="17" t="s">
        <v>7834</v>
      </c>
      <c r="R6" s="17" t="s">
        <v>8049</v>
      </c>
      <c r="T6" s="17" t="s">
        <v>7834</v>
      </c>
      <c r="U6" s="17" t="s">
        <v>8055</v>
      </c>
      <c r="W6" s="17" t="s">
        <v>7834</v>
      </c>
      <c r="X6" s="17" t="s">
        <v>8468</v>
      </c>
      <c r="Z6" s="17" t="s">
        <v>8479</v>
      </c>
      <c r="AA6" s="17" t="s">
        <v>8482</v>
      </c>
      <c r="AC6" s="17" t="s">
        <v>8479</v>
      </c>
      <c r="AD6" s="17" t="s">
        <v>8490</v>
      </c>
      <c r="AF6" s="17" t="s">
        <v>7834</v>
      </c>
      <c r="AG6" s="17" t="s">
        <v>8591</v>
      </c>
    </row>
    <row r="7" spans="1:36">
      <c r="E7" s="17" t="s">
        <v>7845</v>
      </c>
      <c r="F7" s="13" t="s">
        <v>8060</v>
      </c>
      <c r="H7" s="17" t="s">
        <v>7845</v>
      </c>
      <c r="I7" s="13" t="s">
        <v>8605</v>
      </c>
      <c r="K7" s="17" t="s">
        <v>7847</v>
      </c>
      <c r="L7" s="13" t="s">
        <v>8611</v>
      </c>
      <c r="N7" s="17" t="s">
        <v>7845</v>
      </c>
      <c r="O7" s="13" t="s">
        <v>8024</v>
      </c>
      <c r="Q7" s="17" t="s">
        <v>7845</v>
      </c>
      <c r="R7" s="13" t="s">
        <v>8050</v>
      </c>
      <c r="Z7" s="17" t="s">
        <v>8480</v>
      </c>
      <c r="AA7" s="13" t="s">
        <v>8483</v>
      </c>
      <c r="AC7" s="17" t="s">
        <v>8480</v>
      </c>
      <c r="AD7" s="17" t="s">
        <v>8491</v>
      </c>
    </row>
    <row r="8" spans="1:36">
      <c r="E8" s="17" t="s">
        <v>7846</v>
      </c>
      <c r="F8" s="13" t="s">
        <v>7841</v>
      </c>
      <c r="H8" s="17" t="s">
        <v>7846</v>
      </c>
      <c r="I8" s="13" t="s">
        <v>8597</v>
      </c>
      <c r="N8" s="17" t="s">
        <v>7846</v>
      </c>
      <c r="O8" s="13" t="s">
        <v>9025</v>
      </c>
      <c r="Q8" s="17" t="s">
        <v>7846</v>
      </c>
      <c r="R8" s="13" t="s">
        <v>8448</v>
      </c>
      <c r="Z8" s="17" t="s">
        <v>8481</v>
      </c>
      <c r="AA8" s="13" t="s">
        <v>8484</v>
      </c>
      <c r="AC8" s="17" t="s">
        <v>7846</v>
      </c>
      <c r="AD8" s="17" t="s">
        <v>8492</v>
      </c>
    </row>
    <row r="9" spans="1:36">
      <c r="E9" s="17" t="s">
        <v>7847</v>
      </c>
      <c r="F9" s="13" t="s">
        <v>7842</v>
      </c>
      <c r="H9" s="17" t="s">
        <v>7847</v>
      </c>
      <c r="I9" s="13" t="s">
        <v>8598</v>
      </c>
      <c r="N9" s="17" t="s">
        <v>7847</v>
      </c>
      <c r="O9" s="13" t="s">
        <v>9026</v>
      </c>
      <c r="Q9" s="17" t="s">
        <v>8447</v>
      </c>
      <c r="R9" s="13" t="s">
        <v>8051</v>
      </c>
      <c r="AC9" s="17" t="s">
        <v>7847</v>
      </c>
      <c r="AD9" s="17" t="s">
        <v>8493</v>
      </c>
    </row>
    <row r="10" spans="1:36">
      <c r="E10" s="17" t="s">
        <v>7848</v>
      </c>
      <c r="F10" s="13" t="s">
        <v>7843</v>
      </c>
      <c r="H10" s="17" t="s">
        <v>7848</v>
      </c>
      <c r="I10" s="13" t="s">
        <v>8596</v>
      </c>
      <c r="N10" s="17" t="s">
        <v>7848</v>
      </c>
      <c r="O10" s="13" t="s">
        <v>9027</v>
      </c>
      <c r="AC10" s="17" t="s">
        <v>7848</v>
      </c>
      <c r="AD10" s="17" t="s">
        <v>8494</v>
      </c>
    </row>
    <row r="11" spans="1:36">
      <c r="E11" s="17" t="s">
        <v>7849</v>
      </c>
      <c r="F11" s="13" t="s">
        <v>7844</v>
      </c>
      <c r="H11" s="17" t="s">
        <v>7849</v>
      </c>
      <c r="I11" s="13" t="s">
        <v>8595</v>
      </c>
      <c r="N11" s="17" t="s">
        <v>7849</v>
      </c>
      <c r="O11" s="13" t="s">
        <v>9028</v>
      </c>
      <c r="AC11" s="17" t="s">
        <v>7849</v>
      </c>
      <c r="AD11" s="17" t="s">
        <v>8495</v>
      </c>
    </row>
    <row r="12" spans="1:36">
      <c r="H12" s="17" t="s">
        <v>8018</v>
      </c>
      <c r="I12" s="13" t="s">
        <v>8606</v>
      </c>
      <c r="N12" s="17" t="s">
        <v>8018</v>
      </c>
      <c r="O12" s="13" t="s">
        <v>8025</v>
      </c>
      <c r="AC12" s="17" t="s">
        <v>8018</v>
      </c>
      <c r="AD12" s="17" t="s">
        <v>8496</v>
      </c>
    </row>
    <row r="13" spans="1:36">
      <c r="H13" s="17" t="s">
        <v>201</v>
      </c>
      <c r="I13" s="13" t="s">
        <v>8607</v>
      </c>
      <c r="N13" s="17" t="s">
        <v>8019</v>
      </c>
      <c r="O13" s="13" t="s">
        <v>7879</v>
      </c>
      <c r="AC13" s="17" t="s">
        <v>8019</v>
      </c>
      <c r="AD13" s="17" t="s">
        <v>8497</v>
      </c>
    </row>
    <row r="14" spans="1:36">
      <c r="H14" s="17" t="s">
        <v>202</v>
      </c>
      <c r="I14" s="13" t="s">
        <v>8608</v>
      </c>
      <c r="AC14" s="17" t="s">
        <v>201</v>
      </c>
      <c r="AD14" s="17" t="s">
        <v>8498</v>
      </c>
    </row>
    <row r="15" spans="1:36">
      <c r="H15" s="17" t="s">
        <v>8019</v>
      </c>
      <c r="I15" s="13" t="s">
        <v>9037</v>
      </c>
      <c r="AC15" s="17" t="s">
        <v>202</v>
      </c>
      <c r="AD15" s="17" t="s">
        <v>8499</v>
      </c>
    </row>
    <row r="16" spans="1:36">
      <c r="H16" s="17" t="s">
        <v>8019</v>
      </c>
      <c r="I16" s="13" t="s">
        <v>9038</v>
      </c>
      <c r="AC16" s="17" t="s">
        <v>203</v>
      </c>
      <c r="AD16" s="17" t="s">
        <v>8500</v>
      </c>
    </row>
    <row r="17" spans="8:30">
      <c r="H17" s="17" t="s">
        <v>8019</v>
      </c>
      <c r="I17" s="30" t="s">
        <v>8599</v>
      </c>
      <c r="AC17" s="17" t="s">
        <v>204</v>
      </c>
      <c r="AD17" s="17" t="s">
        <v>8501</v>
      </c>
    </row>
    <row r="18" spans="8:30">
      <c r="H18" s="17" t="s">
        <v>8019</v>
      </c>
      <c r="I18" s="30" t="s">
        <v>8600</v>
      </c>
      <c r="AC18" s="17" t="s">
        <v>205</v>
      </c>
      <c r="AD18" s="17" t="s">
        <v>8502</v>
      </c>
    </row>
    <row r="19" spans="8:30">
      <c r="H19" s="17" t="s">
        <v>8019</v>
      </c>
      <c r="I19" s="30" t="s">
        <v>8601</v>
      </c>
    </row>
    <row r="20" spans="8:30">
      <c r="H20" s="17" t="s">
        <v>8019</v>
      </c>
      <c r="I20" s="68" t="s">
        <v>11056</v>
      </c>
    </row>
    <row r="21" spans="8:30">
      <c r="H21" s="13" t="s">
        <v>8019</v>
      </c>
      <c r="I21" s="13" t="s">
        <v>7844</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00000000-0002-0000-0800-000000000000}"/>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E V E v X M 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E V E v 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F R L 1 w o i k e 4 D g A A A B E A A A A T A B w A R m 9 y b X V s Y X M v U 2 V j d G l v b j E u b S C i G A A o o B Q A A A A A A A A A A A A A A A A A A A A A A A A A A A A r T k 0 u y c z P U w i G 0 I b W A F B L A Q I t A B Q A A g A I A B F R L 1 z N 1 T r 7 p A A A A P Y A A A A S A A A A A A A A A A A A A A A A A A A A A A B D b 2 5 m a W c v U G F j a 2 F n Z S 5 4 b W x Q S w E C L Q A U A A I A C A A R U S 9 c D 8 r p q 6 Q A A A D p A A A A E w A A A A A A A A A A A A A A A A D w A A A A W 0 N v b n R l b n R f V H l w Z X N d L n h t b F B L A Q I t A B Q A A g A I A B F R L 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A T r y 6 d H t i R L y z q z d i v a Y r A A A A A A I A A A A A A B B m A A A A A Q A A I A A A A O n Z / 2 Z L U + n V H I r G 4 A u d h 9 f a c j u u y a 8 G o v 7 M b y 2 q 2 y x A A A A A A A 6 A A A A A A g A A I A A A A B m i G U 4 R N / 1 3 f L P 5 E 6 f O V g J T 6 z 5 A A N m F h J o u 4 Y h l J 2 x c U A A A A C / Q / d P L R t m U N m i S S b / 9 4 8 U R r c 3 c r L W I u A c A l W k + h t B u H X j w 8 J A U k q L o S a u E G I b 1 x E 4 w W R o C c R H K O U X E v T o m n V t q d k y 6 D s G 0 R n / C Z 6 o 1 x k 6 n Q A A A A A f w 5 0 k D K 6 Z p 7 E k 3 U y L R e n v h m / P o A i w F q a 0 v 0 6 5 c 8 7 b 8 2 t m n t k G P K T I n r q H r 4 K o I J + w Q R d m g 9 W T O 9 B O s 6 j + n 6 Y E = < / D a t a M a s h u p > 
</file>

<file path=customXml/itemProps1.xml><?xml version="1.0" encoding="utf-8"?>
<ds:datastoreItem xmlns:ds="http://schemas.openxmlformats.org/officeDocument/2006/customXml" ds:itemID="{06B5004A-3EC2-46D7-BEA4-AFE7F08E07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152</vt:i4>
      </vt:variant>
    </vt:vector>
  </HeadingPairs>
  <TitlesOfParts>
    <vt:vector size="163" baseType="lpstr">
      <vt:lpstr>マニュアル</vt:lpstr>
      <vt:lpstr>入力フォーム</vt:lpstr>
      <vt:lpstr>土地売買等届出書</vt:lpstr>
      <vt:lpstr>添付書類一覧</vt:lpstr>
      <vt:lpstr>行政用</vt:lpstr>
      <vt:lpstr>設定シート</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修平</cp:lastModifiedBy>
  <cp:lastPrinted>2026-04-09T07:24:43Z</cp:lastPrinted>
  <dcterms:modified xsi:type="dcterms:W3CDTF">2026-04-09T08:31:41Z</dcterms:modified>
</cp:coreProperties>
</file>