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fs.ycan.local\こども青少年局\02保育・教育部\100_コロナ関係【R5年度】\010_コロナ補助金\070_コロナ対策経費補助\954_R5(2023)年度_補助金\005_申請様式\"/>
    </mc:Choice>
  </mc:AlternateContent>
  <workbookProtection workbookAlgorithmName="SHA-512" workbookHashValue="nQqsbztIyEyaln3X7XvbkRhavsq1aEGCMTbYZemYxCHPkCTkCreMbo5IsvksxmeNP/WnNLLIsgJyit8EZKgPuw==" workbookSaltValue="oxKamAMav6xPI+qHC+wUMw==" workbookSpinCount="100000" lockStructure="1"/>
  <bookViews>
    <workbookView xWindow="0" yWindow="0" windowWidth="22020" windowHeight="9330" tabRatio="876" firstSheet="2" activeTab="2"/>
  </bookViews>
  <sheets>
    <sheet name="プルダウンリスト" sheetId="37" state="hidden" r:id="rId1"/>
    <sheet name="一覧" sheetId="42" state="hidden" r:id="rId2"/>
    <sheet name="①　申請シート" sheetId="26" r:id="rId3"/>
    <sheet name="②保育人材確保経費" sheetId="23" r:id="rId4"/>
    <sheet name="③医療用抗原検査経費" sheetId="40" r:id="rId5"/>
    <sheet name="④消毒清掃経費" sheetId="15" r:id="rId6"/>
    <sheet name="⑤　改修費" sheetId="24" r:id="rId7"/>
    <sheet name="⑥　紙おむつ保管用ごみ箱" sheetId="41" r:id="rId8"/>
    <sheet name="⑦　役員氏名一覧表" sheetId="35" r:id="rId9"/>
    <sheet name="理由書" sheetId="30" r:id="rId10"/>
    <sheet name="委任状" sheetId="38" r:id="rId11"/>
    <sheet name="経費申請用台紙" sheetId="31" r:id="rId12"/>
    <sheet name="送付先シート" sheetId="11" r:id="rId13"/>
    <sheet name="仕入控除報告書" sheetId="33" state="hidden" r:id="rId14"/>
    <sheet name="仕入控除別紙１" sheetId="29" state="hidden" r:id="rId15"/>
  </sheets>
  <externalReferences>
    <externalReference r:id="rId16"/>
  </externalReferences>
  <definedNames>
    <definedName name="_xlnm._FilterDatabase" localSheetId="3" hidden="1">②保育人材確保経費!$B$15:$U$235</definedName>
    <definedName name="_xlnm._FilterDatabase" localSheetId="1" hidden="1">一覧!$A$2:$AK$1601</definedName>
    <definedName name="AAAAA">#REF!</definedName>
    <definedName name="_xlnm.Print_Area" localSheetId="2">'①　申請シート'!$B$62:$Y$120,'①　申請シート'!$B$124:$Y$173</definedName>
    <definedName name="_xlnm.Print_Area" localSheetId="3">②保育人材確保経費!$A$7:$P$238</definedName>
    <definedName name="_xlnm.Print_Area" localSheetId="4">③医療用抗原検査経費!$A$5:$G$100</definedName>
    <definedName name="_xlnm.Print_Area" localSheetId="5">④消毒清掃経費!$A$5:$I$128</definedName>
    <definedName name="_xlnm.Print_Area" localSheetId="6">'⑤　改修費'!$A$5:$H$45</definedName>
    <definedName name="_xlnm.Print_Area" localSheetId="7">'⑥　紙おむつ保管用ごみ箱'!$A$5:$H$45</definedName>
    <definedName name="_xlnm.Print_Area" localSheetId="8">'⑦　役員氏名一覧表'!$A$5:$I$45</definedName>
    <definedName name="_xlnm.Print_Area" localSheetId="11">経費申請用台紙!$A$1:$L$21</definedName>
    <definedName name="_xlnm.Print_Area" localSheetId="14">仕入控除別紙１!$A$1:$AR$37</definedName>
    <definedName name="_xlnm.Print_Area" localSheetId="13">仕入控除報告書!$A$1:$AR$36</definedName>
    <definedName name="_xlnm.Print_Area" localSheetId="12">送付先シート!$A$1:$N$15</definedName>
    <definedName name="_xlnm.Print_Area" localSheetId="9">理由書!$A$7:$J$59</definedName>
    <definedName name="_xlnm.Print_Titles" localSheetId="3">②保育人材確保経費!$7:$15</definedName>
    <definedName name="_xlnm.Print_Titles" localSheetId="4">③医療用抗原検査経費!$6:$14</definedName>
    <definedName name="_xlnm.Print_Titles" localSheetId="5">④消毒清掃経費!$6:$16</definedName>
    <definedName name="_xlnm.Print_Titles" localSheetId="6">'⑤　改修費'!$5:$12</definedName>
    <definedName name="_xlnm.Print_Titles" localSheetId="7">'⑥　紙おむつ保管用ごみ箱'!$5:$12</definedName>
    <definedName name="Z_006DC777_8AA2_4A76_878D_BAD8CA92D931_.wvu.FilterData" localSheetId="1" hidden="1">一覧!$A$2:$AK$1601</definedName>
    <definedName name="Z_0297ADB8_F95D_4B97_B9C9_E3C968C17D23_.wvu.FilterData" localSheetId="1" hidden="1">一覧!$A$2:$AK$1601</definedName>
    <definedName name="Z_02B5E9C0_EDD1_40FE_8157_E43C50A4FBB2_.wvu.FilterData" localSheetId="1" hidden="1">一覧!$A$2:$AK$1601</definedName>
    <definedName name="Z_02DE17F7_578A_45C5_AD41_29D842B2E59A_.wvu.FilterData" localSheetId="1" hidden="1">一覧!$A$2:$AK$1601</definedName>
    <definedName name="Z_056AF05D_67F8_4FBF_AE62_19808D156410_.wvu.FilterData" localSheetId="1" hidden="1">一覧!$A$2:$AK$1601</definedName>
    <definedName name="Z_05995342_3935_4A11_99DF_10660B0B0CDE_.wvu.FilterData" localSheetId="1" hidden="1">一覧!$A$2:$AK$1601</definedName>
    <definedName name="Z_066F8839_93BE_403C_8903_7ABCAD8F9D32_.wvu.FilterData" localSheetId="1" hidden="1">一覧!$A$2:$AK$1601</definedName>
    <definedName name="Z_08739F23_AECB_45C9_A786_9580086BA646_.wvu.FilterData" localSheetId="1" hidden="1">一覧!$A$2:$AK$1601</definedName>
    <definedName name="Z_0A6E60B3_6AB6_4057_A8CC_CF6D01A950C7_.wvu.FilterData" localSheetId="1" hidden="1">一覧!$A$2:$AK$1601</definedName>
    <definedName name="Z_0AD15F31_27F6_4EBF_97F8_E367FD7CE358_.wvu.FilterData" localSheetId="1" hidden="1">一覧!$A$2:$AK$1601</definedName>
    <definedName name="Z_0B4B77AF_1BE1_4E9A_B49E_27894588CD3F_.wvu.FilterData" localSheetId="1" hidden="1">一覧!$A$2:$AK$1601</definedName>
    <definedName name="Z_0C0C87E3_D3DD_40E4_9DAF_12FBE123FA01_.wvu.FilterData" localSheetId="1" hidden="1">一覧!$A$2:$AK$1601</definedName>
    <definedName name="Z_0CF2A827_CC9E_477E_917C_8DE90FAA6064_.wvu.FilterData" localSheetId="1" hidden="1">一覧!$A$2:$AK$1601</definedName>
    <definedName name="Z_0E53AD19_864A_4AFE_A9D3_F7C2EA369964_.wvu.FilterData" localSheetId="1" hidden="1">一覧!$A$2:$AK$1601</definedName>
    <definedName name="Z_0F4BFD99_4D9B_4C45_A244_1E37492CBB6D_.wvu.FilterData" localSheetId="1" hidden="1">一覧!$A$2:$AK$1601</definedName>
    <definedName name="Z_10061109_8EB8_4676_A489_0127099DD232_.wvu.FilterData" localSheetId="1" hidden="1">一覧!$A$2:$AK$1601</definedName>
    <definedName name="Z_117DE04C_A4C2_485D_BDCF_84E7030420BC_.wvu.FilterData" localSheetId="1" hidden="1">一覧!$A$2:$AK$1601</definedName>
    <definedName name="Z_12069300_F6DE_42ED_AB6E_3BFE2914F37B_.wvu.FilterData" localSheetId="1" hidden="1">一覧!$A$2:$AK$1601</definedName>
    <definedName name="Z_1412EF1A_5CBD_4E58_A87E_DF74289B7F0F_.wvu.FilterData" localSheetId="1" hidden="1">一覧!$A$2:$AK$1601</definedName>
    <definedName name="Z_180EBE84_233A_4620_8C67_D2C93C38A5BC_.wvu.FilterData" localSheetId="1" hidden="1">一覧!$A$2:$AK$1601</definedName>
    <definedName name="Z_182618E1_983A_4757_AE2E_8A4737C9257C_.wvu.FilterData" localSheetId="1" hidden="1">一覧!$A$2:$AK$1601</definedName>
    <definedName name="Z_18B01A06_7F41_4920_ABFF_21960BD83346_.wvu.FilterData" localSheetId="1" hidden="1">一覧!$A$2:$AK$1601</definedName>
    <definedName name="Z_18C9F794_01D4_444E_A4C9_4CAAB1C425DF_.wvu.FilterData" localSheetId="1" hidden="1">一覧!$A$2:$AK$1601</definedName>
    <definedName name="Z_1AF6351D_FF5D_4658_95CC_2898F611FB95_.wvu.FilterData" localSheetId="1" hidden="1">一覧!$A$2:$AK$1601</definedName>
    <definedName name="Z_1D846688_36D1_47A5_A161_B142D44AE28F_.wvu.FilterData" localSheetId="1" hidden="1">一覧!$A$2:$AK$1601</definedName>
    <definedName name="Z_1DFD108A_6E01_44D4_B06F_DA0CD27D782B_.wvu.FilterData" localSheetId="1" hidden="1">一覧!$A$2:$AK$1601</definedName>
    <definedName name="Z_2073B733_9333_4769_9044_DB468A94CD80_.wvu.FilterData" localSheetId="1" hidden="1">一覧!$A$2:$AK$1601</definedName>
    <definedName name="Z_20ABDD32_3210_43A2_8762_33F52B462DE6_.wvu.FilterData" localSheetId="1" hidden="1">一覧!$A$2:$AK$1601</definedName>
    <definedName name="Z_22FCB396_5289_4196_BA6F_2B6EDB6AC15F_.wvu.FilterData" localSheetId="1" hidden="1">一覧!$A$2:$AK$1601</definedName>
    <definedName name="Z_24DEBD99_2256_4EAF_B6F5_BB886DB92044_.wvu.FilterData" localSheetId="1" hidden="1">一覧!$A$2:$AK$1601</definedName>
    <definedName name="Z_25AAF558_689D_4AD6_BA38_E699810842F9_.wvu.FilterData" localSheetId="1" hidden="1">一覧!$A$2:$AK$1601</definedName>
    <definedName name="Z_270C2197_D17F_46EC_BBCB_F6E4A83AA892_.wvu.FilterData" localSheetId="1" hidden="1">一覧!$A$2:$AK$1601</definedName>
    <definedName name="Z_274BAE61_EEF7_414A_A317_19A9FE9F04BC_.wvu.FilterData" localSheetId="1" hidden="1">一覧!$A$2:$AK$1601</definedName>
    <definedName name="Z_2A36FF0C_5FCA_4FB7_B2FB_37F8253306FA_.wvu.FilterData" localSheetId="1" hidden="1">一覧!$A$2:$AK$1601</definedName>
    <definedName name="Z_2A4087EE_330E_4E8B_9C2C_640610054AD6_.wvu.FilterData" localSheetId="1" hidden="1">一覧!$A$2:$AK$1601</definedName>
    <definedName name="Z_2B8BBF97_EC28_4178_A06D_840E21871F8A_.wvu.FilterData" localSheetId="1" hidden="1">一覧!$A$2:$AK$1601</definedName>
    <definedName name="Z_2C467E40_2AEA_4E58_A638_57CC7EC0C2B5_.wvu.FilterData" localSheetId="1" hidden="1">一覧!$A$2:$AK$1601</definedName>
    <definedName name="Z_2DFCFFE6_4301_4F67_8028_06203358CA08_.wvu.FilterData" localSheetId="1" hidden="1">一覧!$A$2:$AK$1601</definedName>
    <definedName name="Z_30C974FF_082F_4C16_A60D_78BC85094A6D_.wvu.FilterData" localSheetId="1" hidden="1">一覧!$A$2:$AK$1601</definedName>
    <definedName name="Z_33797357_CD90_4D77_AE5D_8232B271C1BB_.wvu.FilterData" localSheetId="1" hidden="1">一覧!$A$2:$AK$1601</definedName>
    <definedName name="Z_34E84086_4FF8_400D_9437_C775D0359B65_.wvu.FilterData" localSheetId="1" hidden="1">一覧!$A$2:$AK$1601</definedName>
    <definedName name="Z_352350CF_BA90_4861_BBA0_4FEE37ACEF72_.wvu.FilterData" localSheetId="1" hidden="1">一覧!$A$2:$AK$1601</definedName>
    <definedName name="Z_35CA8DDE_7F2B_422F_9FDB_11E3A6631605_.wvu.FilterData" localSheetId="1" hidden="1">一覧!$A$2:$AK$1601</definedName>
    <definedName name="Z_372619B2_ED3A_4D5B_99E5_D56D07385C13_.wvu.FilterData" localSheetId="1" hidden="1">一覧!$A$2:$AK$1601</definedName>
    <definedName name="Z_373B32C3_619F_4BD5_A2BD_4F65070E07D6_.wvu.FilterData" localSheetId="1" hidden="1">一覧!$A$2:$AK$1601</definedName>
    <definedName name="Z_37CFAFD4_5C0E_482F_883A_3E5D73430E08_.wvu.FilterData" localSheetId="1" hidden="1">一覧!$A$2:$AK$1601</definedName>
    <definedName name="Z_38E196B8_33C5_4B44_8625_C341B4C8F2B8_.wvu.FilterData" localSheetId="1" hidden="1">一覧!$A$2:$AK$1601</definedName>
    <definedName name="Z_39882F60_E4AA_49E3_A68A_2419267F4C7F_.wvu.FilterData" localSheetId="1" hidden="1">一覧!$A$2:$AK$1601</definedName>
    <definedName name="Z_3A322187_8DC2_499B_B859_7C21785970D0_.wvu.FilterData" localSheetId="1" hidden="1">一覧!$A$2:$AK$1601</definedName>
    <definedName name="Z_3AD22852_0AF3_409D_8F8D_1CF75D43020C_.wvu.FilterData" localSheetId="1" hidden="1">一覧!$A$2:$AK$1601</definedName>
    <definedName name="Z_3D865A35_4F9F_4B1E_A3FE_A8EC16960FA7_.wvu.FilterData" localSheetId="1" hidden="1">一覧!$A$2:$AK$1601</definedName>
    <definedName name="Z_3E4F8208_1245_408E_80E7_34CF841C5E00_.wvu.FilterData" localSheetId="1" hidden="1">一覧!$A$2:$AK$1601</definedName>
    <definedName name="Z_3F060117_E846_4B94_B00A_8019F7A6BC7B_.wvu.Cols" localSheetId="1" hidden="1">一覧!$K:$O,一覧!$P:$AE,一覧!#REF!,一覧!#REF!</definedName>
    <definedName name="Z_3F060117_E846_4B94_B00A_8019F7A6BC7B_.wvu.FilterData" localSheetId="1" hidden="1">一覧!$A$2:$AK$1601</definedName>
    <definedName name="Z_40AFBFE8_AA9A_4CCA_830B_1B783912EB54_.wvu.FilterData" localSheetId="1" hidden="1">一覧!$A$2:$AK$1601</definedName>
    <definedName name="Z_43DA85A7_D9AB_4139_9180_8D2A19B19401_.wvu.FilterData" localSheetId="1" hidden="1">一覧!$A$2:$AK$1601</definedName>
    <definedName name="Z_459D9425_1C29_41F9_B385_7C00DB6F1AD5_.wvu.FilterData" localSheetId="1" hidden="1">一覧!$A$2:$AK$1601</definedName>
    <definedName name="Z_48208D45_6E64_40D0_9DB8_B8AF11D965BC_.wvu.FilterData" localSheetId="1" hidden="1">一覧!$A$2:$AK$1601</definedName>
    <definedName name="Z_484ADA2C_6B46_4ED9_BF79_4EFC3DC06EA1_.wvu.FilterData" localSheetId="1" hidden="1">一覧!$A$2:$AK$1601</definedName>
    <definedName name="Z_49C008C6_7674_46BF_82D5_46714258EE46_.wvu.FilterData" localSheetId="1" hidden="1">一覧!$A$2:$AK$1601</definedName>
    <definedName name="Z_4A52265B_AFC8_41AD_9EA0_73EDF4408B3E_.wvu.FilterData" localSheetId="1" hidden="1">一覧!$A$2:$AK$1601</definedName>
    <definedName name="Z_4A9FFC1E_6BBE_4A79_B874_0EE03ED76BC2_.wvu.FilterData" localSheetId="1" hidden="1">一覧!$A$2:$AK$1601</definedName>
    <definedName name="Z_4EA715D4_62C0_4189_A5F9_9CCA03686728_.wvu.FilterData" localSheetId="1" hidden="1">一覧!$A$2:$AK$1601</definedName>
    <definedName name="Z_50F5172F_BA07_483D_8BB0_0F2E551CD86D_.wvu.FilterData" localSheetId="1" hidden="1">一覧!$A$2:$AK$1601</definedName>
    <definedName name="Z_51DE8957_30D7_4EA5_99D5_1CFC25122592_.wvu.FilterData" localSheetId="1" hidden="1">一覧!$A$2:$AK$1601</definedName>
    <definedName name="Z_52270085_4165_4E97_93BF_79D39575D38D_.wvu.FilterData" localSheetId="1" hidden="1">一覧!$A$2:$AK$1601</definedName>
    <definedName name="Z_52CD460D_9E66_41DF_B82D_F87706958228_.wvu.FilterData" localSheetId="1" hidden="1">一覧!$A$2:$AK$1601</definedName>
    <definedName name="Z_55A1CCF3_45FA_4F52_8528_63668DB5EDEE_.wvu.FilterData" localSheetId="1" hidden="1">一覧!$A$2:$AK$1601</definedName>
    <definedName name="Z_55B4AAE4_3DC6_420A_AB09_418A7EB26A5E_.wvu.FilterData" localSheetId="1" hidden="1">一覧!$A$2:$AK$1601</definedName>
    <definedName name="Z_55F81C2C_B9A3_45CB_B730_39FD6E0A0233_.wvu.FilterData" localSheetId="1" hidden="1">一覧!$A$2:$AK$1601</definedName>
    <definedName name="Z_571D45E4_C993_424F_B38D_5ECDDCF041F8_.wvu.FilterData" localSheetId="1" hidden="1">一覧!$A$2:$AK$1601</definedName>
    <definedName name="Z_57A0F698_028A_4882_AA7A_4C3BDB19A730_.wvu.FilterData" localSheetId="1" hidden="1">一覧!$A$2:$AK$1601</definedName>
    <definedName name="Z_57FAD56B_EB60_4C13_BDF0_61AA018EDF46_.wvu.FilterData" localSheetId="1" hidden="1">一覧!$A$2:$AK$1601</definedName>
    <definedName name="Z_591B6C33_3F41_4913_B4FB_B521BA5DB529_.wvu.FilterData" localSheetId="1" hidden="1">一覧!$A$2:$AK$1601</definedName>
    <definedName name="Z_5A36F21B_78F3_44AF_8DD2_ABA68051B7B6_.wvu.FilterData" localSheetId="1" hidden="1">一覧!$A$2:$AK$1601</definedName>
    <definedName name="Z_5B754FB5_D233_4369_BD46_BB30AF376756_.wvu.FilterData" localSheetId="1" hidden="1">一覧!$A$2:$AK$1601</definedName>
    <definedName name="Z_5F67568D_B018_4B12_845E_A2F5EA2C767C_.wvu.FilterData" localSheetId="1" hidden="1">一覧!$A$2:$AK$1601</definedName>
    <definedName name="Z_60BD78CE_FD30_45A6_AB4C_63F0CBA76C53_.wvu.FilterData" localSheetId="1" hidden="1">一覧!$A$2:$AK$1601</definedName>
    <definedName name="Z_64414183_E1EE_4A6D_9A79_7879394B566D_.wvu.FilterData" localSheetId="1" hidden="1">一覧!$A$2:$AK$1601</definedName>
    <definedName name="Z_64E53D05_35D6_41BD_8BBD_F95F6E8B015E_.wvu.FilterData" localSheetId="1" hidden="1">一覧!$A$2:$AK$1601</definedName>
    <definedName name="Z_658A1948_85C5_4553_AB45_5A2775BF4E69_.wvu.FilterData" localSheetId="1" hidden="1">一覧!$A$2:$AK$1601</definedName>
    <definedName name="Z_6684669C_C029_4F39_8A56_E123A71BED6C_.wvu.FilterData" localSheetId="1" hidden="1">一覧!$A$2:$AK$1601</definedName>
    <definedName name="Z_675033A2_2970_42DF_AB4F_081C941B73E6_.wvu.FilterData" localSheetId="1" hidden="1">一覧!$A$2:$AK$1601</definedName>
    <definedName name="Z_6790FD3F_D4EE_41FE_8DBA_9EEE4BBB9B3B_.wvu.FilterData" localSheetId="1" hidden="1">一覧!$A$2:$AK$1601</definedName>
    <definedName name="Z_68A21513_CDA8_4468_8E60_5327FD032B2C_.wvu.FilterData" localSheetId="1" hidden="1">一覧!$A$2:$AK$1601</definedName>
    <definedName name="Z_6B2AE77C_0A91_4DF5_B14D_262BFBFA1F45_.wvu.FilterData" localSheetId="1" hidden="1">一覧!$A$2:$AK$1601</definedName>
    <definedName name="Z_6D06E18A_E41E_4246_9767_BC77E71C8F06_.wvu.FilterData" localSheetId="1" hidden="1">一覧!$A$2:$AK$1601</definedName>
    <definedName name="Z_6D9DA6E2_7C21_4D0C_A95A_349F4E6DE316_.wvu.FilterData" localSheetId="1" hidden="1">一覧!$A$2:$AK$1601</definedName>
    <definedName name="Z_6E1ED159_5E31_43E2_8E92_0519B166CAF9_.wvu.FilterData" localSheetId="1" hidden="1">一覧!$A$2:$AK$1601</definedName>
    <definedName name="Z_70478E3C_4901_4870_A590_E2FD7CD70FE7_.wvu.FilterData" localSheetId="1" hidden="1">一覧!$A$2:$AK$1601</definedName>
    <definedName name="Z_70873276_AA8D_443C_A68E_DC624E4FB6F8_.wvu.FilterData" localSheetId="1" hidden="1">一覧!$A$2:$AK$1601</definedName>
    <definedName name="Z_709D0858_1DE1_4E14_874E_18DA4BF33EE1_.wvu.FilterData" localSheetId="1" hidden="1">一覧!$A$2:$AK$1601</definedName>
    <definedName name="Z_70F576C8_9245_4ED8_8A9B_0850EC4D5E4F_.wvu.FilterData" localSheetId="1" hidden="1">一覧!$A$2:$AK$1601</definedName>
    <definedName name="Z_721032B2_AD1D_4108_A1BB_C611851AF498_.wvu.FilterData" localSheetId="1" hidden="1">一覧!$A$2:$AK$1601</definedName>
    <definedName name="Z_7268CD8F_9FF0_42C0_B182_DEE5BAE33179_.wvu.FilterData" localSheetId="1" hidden="1">一覧!$A$2:$AK$1601</definedName>
    <definedName name="Z_726EC113_3839_40B7_A69E_2134567E752A_.wvu.FilterData" localSheetId="1" hidden="1">一覧!$A$2:$AK$1601</definedName>
    <definedName name="Z_75008058_DAA9_467C_B26D_324E5BB311C3_.wvu.FilterData" localSheetId="1" hidden="1">一覧!$A$2:$AK$1601</definedName>
    <definedName name="Z_7761A9E1_CAAF_4794_AAE2_F5D5481F59BE_.wvu.FilterData" localSheetId="1" hidden="1">一覧!$A$2:$AK$1601</definedName>
    <definedName name="Z_79996241_427F_488A_9E3D_F009DC496DC7_.wvu.FilterData" localSheetId="1" hidden="1">一覧!$A$2:$AK$1601</definedName>
    <definedName name="Z_7ACF823B_E53F_4FC8_9F9C_BC56A8298150_.wvu.FilterData" localSheetId="1" hidden="1">一覧!$A$2:$AK$1601</definedName>
    <definedName name="Z_7BD3762E_CD24_4BEA_B58D_9C0274B92471_.wvu.FilterData" localSheetId="1" hidden="1">一覧!$A$2:$AK$1601</definedName>
    <definedName name="Z_7E23C4D8_453A_4DD5_8C3B_6DD77430A13A_.wvu.FilterData" localSheetId="1" hidden="1">一覧!$A$2:$AK$1601</definedName>
    <definedName name="Z_7F9C4B60_AD45_41C1_9800_729D97A0C52B_.wvu.FilterData" localSheetId="1" hidden="1">一覧!$A$2:$AK$1601</definedName>
    <definedName name="Z_838ADE20_911B_4B06_AD12_656BB89DA484_.wvu.FilterData" localSheetId="1" hidden="1">一覧!$A$2:$AK$1601</definedName>
    <definedName name="Z_84261EE9_78FE_4F18_A5AB_6D3B84776088_.wvu.FilterData" localSheetId="1" hidden="1">一覧!$A$2:$AK$1601</definedName>
    <definedName name="Z_849579E5_B67C_4175_B44E_4D3843D328E2_.wvu.FilterData" localSheetId="1" hidden="1">一覧!$A$2:$AK$1601</definedName>
    <definedName name="Z_85A0B99A_4571_4EB9_A245_39D250062B03_.wvu.FilterData" localSheetId="1" hidden="1">一覧!$A$2:$AK$1601</definedName>
    <definedName name="Z_86DFDFCF_23BA_4E7A_A059_95EC5EB5CA33_.wvu.FilterData" localSheetId="1" hidden="1">一覧!$A$2:$AK$1601</definedName>
    <definedName name="Z_8711DD5C_A7AD_4CD3_9ED3_CD5139B21F86_.wvu.FilterData" localSheetId="1" hidden="1">一覧!$A$2:$AK$1601</definedName>
    <definedName name="Z_8783DB27_1582_4566_A0DB_78893C818A31_.wvu.FilterData" localSheetId="1" hidden="1">一覧!$A$2:$AK$1601</definedName>
    <definedName name="Z_882AAB95_1742_4A6C_951D_DBD7B855C8F9_.wvu.FilterData" localSheetId="1" hidden="1">一覧!$A$2:$AK$1601</definedName>
    <definedName name="Z_88E39A56_1F7B_42E4_8113_D772B74D70E5_.wvu.FilterData" localSheetId="1" hidden="1">一覧!$A$2:$AK$1601</definedName>
    <definedName name="Z_8A0B56FD_AF09_434C_A2FF_639D90C91E98_.wvu.FilterData" localSheetId="1" hidden="1">一覧!$A$2:$AK$1601</definedName>
    <definedName name="Z_8F9519DD_CED6_4576_9FFF_FC2BF81E15C9_.wvu.FilterData" localSheetId="1" hidden="1">一覧!$A$2:$AK$1601</definedName>
    <definedName name="Z_8F9ED9A6_BA4F_4242_959C_30C74BF4CFA2_.wvu.FilterData" localSheetId="1" hidden="1">一覧!$A$2:$AK$1601</definedName>
    <definedName name="Z_92B77211_1535_47D6_9E99_EC75EB8EC3EC_.wvu.FilterData" localSheetId="1" hidden="1">一覧!$A$2:$AK$1601</definedName>
    <definedName name="Z_932AD4B0_1A1E_47EC_9382_9A81A2E8562B_.wvu.FilterData" localSheetId="1" hidden="1">一覧!$A$2:$AK$1601</definedName>
    <definedName name="Z_93AE0B8B_7497_4786_96B9_3532746AA78E_.wvu.FilterData" localSheetId="1" hidden="1">一覧!$A$2:$AK$1601</definedName>
    <definedName name="Z_94E989DC_9858_4D3C_95B2_5F9CA4A2030B_.wvu.FilterData" localSheetId="1" hidden="1">一覧!$A$2:$AK$1601</definedName>
    <definedName name="Z_98B8B04D_5BB8_44D9_96E0_B9EAA712989F_.wvu.FilterData" localSheetId="1" hidden="1">一覧!$A$2:$AK$1601</definedName>
    <definedName name="Z_9A14FBF4_2187_443E_A663_7F6F74EA0DAE_.wvu.FilterData" localSheetId="1" hidden="1">一覧!$A$2:$AK$1601</definedName>
    <definedName name="Z_9A2BDEE6_B422_474F_8305_EFA1929FF7E4_.wvu.FilterData" localSheetId="1" hidden="1">一覧!$A$2:$AK$1601</definedName>
    <definedName name="Z_9AF92C73_5979_4F33_8CFB_DECADD3BF827_.wvu.FilterData" localSheetId="1" hidden="1">一覧!$A$2:$AK$1601</definedName>
    <definedName name="Z_9C44F9AD_014F_4487_B086_06AC4D9684C5_.wvu.FilterData" localSheetId="1" hidden="1">一覧!$A$2:$AK$1601</definedName>
    <definedName name="Z_9D0DAADF_1CF3_4DA6_929B_2CDBE3692FC0_.wvu.FilterData" localSheetId="1" hidden="1">一覧!$A$2:$AK$1601</definedName>
    <definedName name="Z_9D6A3952_941D_4A8B_BCA4_7CE7F25C7CDB_.wvu.FilterData" localSheetId="1" hidden="1">一覧!$A$2:$AK$1601</definedName>
    <definedName name="Z_9D93D9F4_1400_40F6_A38C_B9C57E134A5F_.wvu.FilterData" localSheetId="1" hidden="1">一覧!$A$2:$AK$1601</definedName>
    <definedName name="Z_9F4089BA_ED02_439B_8C01_5366ACAF1198_.wvu.FilterData" localSheetId="1" hidden="1">一覧!$A$2:$AK$1601</definedName>
    <definedName name="Z_9FE42EEC_5504_4117_BB28_2830607C5F9C_.wvu.FilterData" localSheetId="1" hidden="1">一覧!$A$2:$AK$1601</definedName>
    <definedName name="Z_A0D4E9E9_6CE5_46A7_B691_F5B28FC9DA8B_.wvu.FilterData" localSheetId="1" hidden="1">一覧!$A$2:$AK$1601</definedName>
    <definedName name="Z_A1D62F7A_7104_42D8_B633_0B06DDA13202_.wvu.FilterData" localSheetId="1" hidden="1">一覧!$A$2:$AK$1601</definedName>
    <definedName name="Z_A2AED3F9_79AF_4BA7_968C_1AC563DB2A83_.wvu.FilterData" localSheetId="1" hidden="1">一覧!$A$2:$AK$1601</definedName>
    <definedName name="Z_A2D7CA6F_BF33_4684_948A_9CFDCE27551A_.wvu.FilterData" localSheetId="1" hidden="1">一覧!$A$2:$AK$1601</definedName>
    <definedName name="Z_A3AFDE0A_EDC7_44F5_A677_B92877F01843_.wvu.Cols" localSheetId="1" hidden="1">一覧!$K:$O,一覧!$P:$AE,一覧!#REF!,一覧!#REF!</definedName>
    <definedName name="Z_A3AFDE0A_EDC7_44F5_A677_B92877F01843_.wvu.FilterData" localSheetId="1" hidden="1">一覧!$A$2:$AK$1601</definedName>
    <definedName name="Z_A558FD99_09CA_44AF_B76F_E25D43DC1476_.wvu.FilterData" localSheetId="1" hidden="1">一覧!$A$2:$AK$1601</definedName>
    <definedName name="Z_A6F6DD1A_7B22_41C0_8E1A_660A9BFECA7F_.wvu.FilterData" localSheetId="1" hidden="1">一覧!$A$2:$AK$1601</definedName>
    <definedName name="Z_A7DBE7CD_97BD_4AB7_B7EE_8318DDEEF802_.wvu.FilterData" localSheetId="1" hidden="1">一覧!$A$2:$AK$1601</definedName>
    <definedName name="Z_A99FC1D5_9D0C_45F7_B667_5685F1C5B881_.wvu.FilterData" localSheetId="1" hidden="1">一覧!$A$2:$AK$1601</definedName>
    <definedName name="Z_AAF2115F_58DE_4B87_A14E_2B16A5A87E79_.wvu.FilterData" localSheetId="1" hidden="1">一覧!$A$2:$AK$1601</definedName>
    <definedName name="Z_AC6A5F58_F46B_45D5_98F2_3F71914BBB45_.wvu.FilterData" localSheetId="1" hidden="1">一覧!$A$2:$AK$1601</definedName>
    <definedName name="Z_ADCE449A_F8AD_4A70_82BD_80B4C8A2B3AA_.wvu.FilterData" localSheetId="1" hidden="1">一覧!$A$2:$AK$1601</definedName>
    <definedName name="Z_ADD2E182_649A_4365_A2F5_D178AD229BAA_.wvu.FilterData" localSheetId="1" hidden="1">一覧!$A$2:$AK$1601</definedName>
    <definedName name="Z_AEB4C3F4_2D23_4D3B_8A7B_86B5B5670815_.wvu.FilterData" localSheetId="1" hidden="1">一覧!$A$2:$AK$1601</definedName>
    <definedName name="Z_AF93D015_EAE6_4146_A1D6_3173A497F25A_.wvu.FilterData" localSheetId="1" hidden="1">一覧!$A$2:$AK$1601</definedName>
    <definedName name="Z_B019113F_B9F7_45AE_AFB9_B462B004E707_.wvu.FilterData" localSheetId="1" hidden="1">一覧!$A$2:$AK$1601</definedName>
    <definedName name="Z_B1AFBC88_45B0_41A2_BE19_7383114BA19B_.wvu.FilterData" localSheetId="1" hidden="1">一覧!$A$2:$AK$1601</definedName>
    <definedName name="Z_B24519D1_5E44_4D66_BA6F_1B7C87515963_.wvu.FilterData" localSheetId="1" hidden="1">一覧!$A$2:$AK$1601</definedName>
    <definedName name="Z_B36EBE90_3321_49C4_B69E_A07F5E42B49B_.wvu.FilterData" localSheetId="1" hidden="1">一覧!$A$2:$AK$1601</definedName>
    <definedName name="Z_B4ACE168_00EC_4627_83DD_9C5EF925FB81_.wvu.Cols" localSheetId="1" hidden="1">一覧!$B:$D,一覧!#REF!,一覧!$K:$AK</definedName>
    <definedName name="Z_B4ACE168_00EC_4627_83DD_9C5EF925FB81_.wvu.FilterData" localSheetId="1" hidden="1">一覧!$A$2:$AK$1601</definedName>
    <definedName name="Z_B8E73FCC_338F_42CE_B49F_B1317226D21B_.wvu.FilterData" localSheetId="1" hidden="1">一覧!$A$2:$AK$1601</definedName>
    <definedName name="Z_B94E86B4_305B_424A_A04C_121441F5FB8F_.wvu.Cols" localSheetId="1" hidden="1">一覧!$B:$D,一覧!$K:$AK,一覧!#REF!,一覧!#REF!</definedName>
    <definedName name="Z_B94E86B4_305B_424A_A04C_121441F5FB8F_.wvu.FilterData" localSheetId="1" hidden="1">一覧!$A$2:$AK$1601</definedName>
    <definedName name="Z_B94E86B4_305B_424A_A04C_121441F5FB8F_.wvu.PrintArea" localSheetId="1" hidden="1">一覧!$A$2:$AK$930</definedName>
    <definedName name="Z_BA7B6183_DEBD_4FF9_9AB9_30510A8DFD9E_.wvu.FilterData" localSheetId="1" hidden="1">一覧!$A$2:$AK$1601</definedName>
    <definedName name="Z_BEC910EF_E0F2_4908_BCA3_E8440634C0F1_.wvu.FilterData" localSheetId="1" hidden="1">一覧!$A$2:$AK$1601</definedName>
    <definedName name="Z_BF61B168_BED5_4AB9_84D4_7F6788560C09_.wvu.FilterData" localSheetId="1" hidden="1">一覧!$A$2:$AK$1601</definedName>
    <definedName name="Z_C1048861_F54B_4841_9691_7D50AA44EA79_.wvu.FilterData" localSheetId="1" hidden="1">一覧!$A$2:$AK$1601</definedName>
    <definedName name="Z_C32E94F1_0953_470D_B8D7_B2292DBDB5E5_.wvu.FilterData" localSheetId="1" hidden="1">一覧!$A$2:$AK$1601</definedName>
    <definedName name="Z_C369D01B_111B_4854_8319_832084BA9694_.wvu.FilterData" localSheetId="1" hidden="1">一覧!$A$2:$AK$1601</definedName>
    <definedName name="Z_C5B9A8DE_4BBD_49EC_83AA_17F183239203_.wvu.FilterData" localSheetId="1" hidden="1">一覧!$A$2:$AK$1601</definedName>
    <definedName name="Z_C5E5CDC8_2EAE_4625_90B1_26E54434B7D8_.wvu.FilterData" localSheetId="1" hidden="1">一覧!$A$2:$AK$1601</definedName>
    <definedName name="Z_C6A899B0_5D90_4176_B904_7048454EDE7F_.wvu.FilterData" localSheetId="1" hidden="1">一覧!$A$2:$AK$1601</definedName>
    <definedName name="Z_C70DC1B6_C633_48A4_B171_B9CF91DC1F94_.wvu.FilterData" localSheetId="1" hidden="1">一覧!$A$2:$AK$1601</definedName>
    <definedName name="Z_C998AFBD_D239_450F_9B2E_DEB568EB207F_.wvu.FilterData" localSheetId="1" hidden="1">一覧!$A$2:$AK$1601</definedName>
    <definedName name="Z_CC214AD4_CA62_4630_8A27_6E6988097ABD_.wvu.FilterData" localSheetId="1" hidden="1">一覧!$A$2:$AK$1601</definedName>
    <definedName name="Z_CC2F0FB3_E89E_4043_8B7C_5015089D28E4_.wvu.FilterData" localSheetId="1" hidden="1">一覧!$A$2:$AK$1601</definedName>
    <definedName name="Z_CDED612A_60D6_4C12_BDA6_AC0703A71E7F_.wvu.FilterData" localSheetId="1" hidden="1">一覧!$A$2:$AK$1601</definedName>
    <definedName name="Z_D2F312BE_038C_4816_AE2B_75C1E75B43E5_.wvu.FilterData" localSheetId="1" hidden="1">一覧!$A$2:$AK$1601</definedName>
    <definedName name="Z_D5FE8B5F_8361_4046_91C6_763C79C7C826_.wvu.FilterData" localSheetId="1" hidden="1">一覧!$A$2:$AK$1601</definedName>
    <definedName name="Z_D6CE8A8B_61E7_47D4_AF0D_B8DECD3257F6_.wvu.FilterData" localSheetId="1" hidden="1">一覧!$A$2:$AK$1601</definedName>
    <definedName name="Z_D84E9FBE_F8D0_4A8A_A457_E6707D05DDBB_.wvu.FilterData" localSheetId="1" hidden="1">一覧!$A$2:$AK$1601</definedName>
    <definedName name="Z_D86AA7AC_9436_4763_9D75_3370B92C9791_.wvu.FilterData" localSheetId="1" hidden="1">一覧!$A$2:$AK$1601</definedName>
    <definedName name="Z_D9E442C2_10AD_4A2A_B3E0_D6578220EECF_.wvu.FilterData" localSheetId="1" hidden="1">一覧!$A$2:$AK$1601</definedName>
    <definedName name="Z_DB0F93DB_B608_4C7B_AB19_1576E895B5B3_.wvu.FilterData" localSheetId="1" hidden="1">一覧!$A$2:$AK$1601</definedName>
    <definedName name="Z_DB9BC2B4_444E_4E70_A6B3_97740256ABF8_.wvu.FilterData" localSheetId="1" hidden="1">一覧!$A$2:$AK$1601</definedName>
    <definedName name="Z_DBDE4FA2_55FC_49F5_8818_5FFD539E8AD6_.wvu.FilterData" localSheetId="1" hidden="1">一覧!$A$2:$AK$1601</definedName>
    <definedName name="Z_E1D9574C_1678_4014_A2E9_B291E757D44A_.wvu.FilterData" localSheetId="1" hidden="1">一覧!$A$2:$AK$1601</definedName>
    <definedName name="Z_E314DF0A_CEF8_43A6_9FC0_9F778C28C805_.wvu.FilterData" localSheetId="1" hidden="1">一覧!$A$2:$AK$1601</definedName>
    <definedName name="Z_E3B8C654_E4D4_4C8D_ACD0_511BF87F1A6F_.wvu.FilterData" localSheetId="1" hidden="1">一覧!$A$2:$AK$1601</definedName>
    <definedName name="Z_E63374F9_CF32_468B_AB8A_87E5A29C7253_.wvu.FilterData" localSheetId="1" hidden="1">一覧!$A$2:$AK$1601</definedName>
    <definedName name="Z_E8AECFDC_39D8_4AEA_9692_E844DD57306A_.wvu.FilterData" localSheetId="1" hidden="1">一覧!$A$2:$AK$1601</definedName>
    <definedName name="Z_E9CBE5A9_12AD_4B8F_8095_9BD70C5394B7_.wvu.FilterData" localSheetId="1" hidden="1">一覧!$A$2:$AK$1601</definedName>
    <definedName name="Z_EA23CF7F_5C84_436E_824A_7B2518E2C139_.wvu.FilterData" localSheetId="1" hidden="1">一覧!$A$2:$AK$1601</definedName>
    <definedName name="Z_EA285446_7EA8_412E_B8F1_617E55B02817_.wvu.FilterData" localSheetId="1" hidden="1">一覧!$A$2:$AK$1601</definedName>
    <definedName name="Z_EC47F7ED_D340_43D1_B507_7AB6857EFAD3_.wvu.FilterData" localSheetId="1" hidden="1">一覧!$A$2:$AK$1601</definedName>
    <definedName name="Z_EC8B820B_BBBC_426F_9CC8_29B8A6E2A57F_.wvu.FilterData" localSheetId="1" hidden="1">一覧!$A$2:$AK$1601</definedName>
    <definedName name="Z_EE6FBDC7_DBC0_4CE1_9230_62921EA81ED5_.wvu.FilterData" localSheetId="1" hidden="1">一覧!$A$2:$AK$1601</definedName>
    <definedName name="Z_F0B6F766_5FCD_463A_A15C_0F728E91E352_.wvu.FilterData" localSheetId="1" hidden="1">一覧!$A$2:$AK$1601</definedName>
    <definedName name="Z_F1640271_5F2D_4918_8610_6F80B13E1CDF_.wvu.FilterData" localSheetId="1" hidden="1">一覧!$A$2:$AK$1601</definedName>
    <definedName name="Z_F1928E8F_A84B_419F_8CA7_CCBE68BADE8F_.wvu.FilterData" localSheetId="1" hidden="1">一覧!$A$2:$AK$1601</definedName>
    <definedName name="Z_F4E08A6A_A1E3_42A0_97FB_0F15BACF7BF1_.wvu.FilterData" localSheetId="1" hidden="1">一覧!$A$2:$AK$1601</definedName>
    <definedName name="Z_F54B11F8_6A5F_450F_981C_FB98F1495104_.wvu.FilterData" localSheetId="1" hidden="1">一覧!$A$2:$AK$1601</definedName>
    <definedName name="Z_F9347845_BC6A_44E3_87FF_95F1801CBFD0_.wvu.FilterData" localSheetId="1" hidden="1">一覧!$A$2:$AK$1601</definedName>
    <definedName name="Z_FB064BA6_F9F5_4DBF_9A11_EA6036F63D6B_.wvu.FilterData" localSheetId="1" hidden="1">一覧!$A$2:$AK$1601</definedName>
    <definedName name="Z_FB354053_4F2C_4081_9631_48700317D774_.wvu.FilterData" localSheetId="1" hidden="1">一覧!$A$2:$AK$1601</definedName>
    <definedName name="Z_FBD382D9_B307_4837_B49D_4C244C1FD837_.wvu.FilterData" localSheetId="1" hidden="1">一覧!$A$2:$AK$1601</definedName>
    <definedName name="Z_FD051A3F_0CA0_4E8E_8FA1_CF90C5410429_.wvu.FilterData" localSheetId="1" hidden="1">一覧!$A$2:$AK$1601</definedName>
    <definedName name="Z_FDEFBEF9_A9C9_41E6_985D_368DB58C1A9C_.wvu.FilterData" localSheetId="1" hidden="1">一覧!$A$2:$AK$1601</definedName>
    <definedName name="Z_FE642B78_7159_43E3_BF28_D9EA202E8824_.wvu.FilterData" localSheetId="1" hidden="1">一覧!$A$2:$AK$1601</definedName>
    <definedName name="Z_FF2231A6_8978_4CB8_A85A_D8C5C60F2814_.wvu.FilterData" localSheetId="1" hidden="1">一覧!$A$2:$AK$1601</definedName>
    <definedName name="Z_FF6DD5BA_86D5_443D_BE9B_1FBC1FD67606_.wvu.FilterData" localSheetId="1" hidden="1">一覧!$A$2:$AK$1601</definedName>
    <definedName name="ある" localSheetId="4">#REF!</definedName>
    <definedName name="ある" localSheetId="7">#REF!</definedName>
    <definedName name="ある">#REF!</definedName>
    <definedName name="まめっこひろば" localSheetId="1">一覧!$A$2:$AK$1347</definedName>
    <definedName name="契約の有無" localSheetId="4">#REF!</definedName>
    <definedName name="契約の有無" localSheetId="7">#REF!</definedName>
    <definedName name="契約の有無" localSheetId="9">[1]プルダウンリスト!$B$3:$B$4</definedName>
    <definedName name="契約の有無">#REF!</definedName>
    <definedName name="行なっていない" localSheetId="4">#REF!</definedName>
    <definedName name="行なっていない" localSheetId="7">#REF!</definedName>
    <definedName name="行なっていない" localSheetId="0">#REF!</definedName>
    <definedName name="行なっていない" localSheetId="9">[1]プルダウンリスト!$E$3:$E$3</definedName>
    <definedName name="行なっていない">#REF!</definedName>
    <definedName name="全施設" localSheetId="1">一覧!$A$2:$AK$1591</definedName>
    <definedName name="全施設_0802">一覧!$A$2:$AK$1592</definedName>
    <definedName name="全施設_0809" localSheetId="1">一覧!$A$2:$AK$1592</definedName>
    <definedName name="全施設_0909" localSheetId="1">一覧!$A$2:$AK$1592</definedName>
    <definedName name="全施設_1018" localSheetId="1">一覧!$A$2:$AK$1592</definedName>
    <definedName name="全施設_データ" localSheetId="1">一覧!$A$2:$AK$1591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26" l="1"/>
  <c r="AK1" i="42" l="1"/>
  <c r="AJ1" i="42"/>
  <c r="C99" i="26" l="1"/>
  <c r="D114" i="26"/>
  <c r="G107" i="15"/>
  <c r="G108" i="15"/>
  <c r="G109" i="15"/>
  <c r="G110" i="15"/>
  <c r="G111" i="15"/>
  <c r="G112" i="15"/>
  <c r="G113" i="15"/>
  <c r="G114" i="15"/>
  <c r="G115" i="15"/>
  <c r="G116" i="15"/>
  <c r="G117" i="15"/>
  <c r="G118" i="15"/>
  <c r="G119" i="15"/>
  <c r="G120" i="15"/>
  <c r="G121" i="15"/>
  <c r="G122" i="15"/>
  <c r="G123" i="15"/>
  <c r="G124" i="15"/>
  <c r="G125" i="15"/>
  <c r="G85" i="15"/>
  <c r="G86" i="15"/>
  <c r="G87" i="15"/>
  <c r="G88" i="15"/>
  <c r="G89" i="15"/>
  <c r="G90" i="15"/>
  <c r="G91" i="15"/>
  <c r="G92" i="15"/>
  <c r="G93" i="15"/>
  <c r="G94" i="15"/>
  <c r="G95" i="15"/>
  <c r="G96" i="15"/>
  <c r="G97" i="15"/>
  <c r="G98" i="15"/>
  <c r="G99" i="15"/>
  <c r="G100" i="15"/>
  <c r="G101" i="15"/>
  <c r="G102" i="15"/>
  <c r="G103" i="15"/>
  <c r="G63" i="15"/>
  <c r="G64" i="15"/>
  <c r="G65" i="15"/>
  <c r="G66" i="15"/>
  <c r="G67" i="15"/>
  <c r="G68" i="15"/>
  <c r="G69" i="15"/>
  <c r="G70" i="15"/>
  <c r="G71" i="15"/>
  <c r="G72" i="15"/>
  <c r="G73" i="15"/>
  <c r="G74" i="15"/>
  <c r="G75" i="15"/>
  <c r="G76" i="15"/>
  <c r="G77" i="15"/>
  <c r="G78" i="15"/>
  <c r="G79" i="15"/>
  <c r="G80" i="15"/>
  <c r="G81" i="15"/>
  <c r="G19" i="15"/>
  <c r="G20" i="15"/>
  <c r="G21" i="15"/>
  <c r="G22" i="15"/>
  <c r="G23" i="15"/>
  <c r="G24" i="15"/>
  <c r="G25" i="15"/>
  <c r="G26" i="15"/>
  <c r="G27" i="15"/>
  <c r="G28" i="15"/>
  <c r="G29" i="15"/>
  <c r="G30" i="15"/>
  <c r="G31" i="15"/>
  <c r="G32" i="15"/>
  <c r="G33" i="15"/>
  <c r="G34" i="15"/>
  <c r="G35" i="15"/>
  <c r="G36" i="15"/>
  <c r="G37" i="15"/>
  <c r="G18" i="15"/>
  <c r="G41" i="15"/>
  <c r="G42" i="15"/>
  <c r="G43" i="15"/>
  <c r="G44" i="15"/>
  <c r="G45" i="15"/>
  <c r="G46" i="15"/>
  <c r="G47" i="15"/>
  <c r="G48" i="15"/>
  <c r="G49" i="15"/>
  <c r="G50" i="15"/>
  <c r="G51" i="15"/>
  <c r="G52" i="15"/>
  <c r="G53" i="15"/>
  <c r="G54" i="15"/>
  <c r="G55" i="15"/>
  <c r="G56" i="15"/>
  <c r="G57" i="15"/>
  <c r="G58" i="15"/>
  <c r="G59" i="15"/>
  <c r="G217" i="23"/>
  <c r="G218" i="23"/>
  <c r="G219" i="23"/>
  <c r="G220" i="23"/>
  <c r="G221" i="23"/>
  <c r="G222" i="23"/>
  <c r="G223" i="23"/>
  <c r="G224" i="23"/>
  <c r="G225" i="23"/>
  <c r="G226" i="23"/>
  <c r="G227" i="23"/>
  <c r="G228" i="23"/>
  <c r="G229" i="23"/>
  <c r="G230" i="23"/>
  <c r="G231" i="23"/>
  <c r="G232" i="23"/>
  <c r="G233" i="23"/>
  <c r="G234" i="23"/>
  <c r="G235" i="23"/>
  <c r="G195" i="23"/>
  <c r="G196" i="23"/>
  <c r="G197" i="23"/>
  <c r="G198" i="23"/>
  <c r="G199" i="23"/>
  <c r="G200" i="23"/>
  <c r="G201" i="23"/>
  <c r="G202" i="23"/>
  <c r="G203" i="23"/>
  <c r="G204" i="23"/>
  <c r="G205" i="23"/>
  <c r="G206" i="23"/>
  <c r="G207" i="23"/>
  <c r="G208" i="23"/>
  <c r="G209" i="23"/>
  <c r="G210" i="23"/>
  <c r="G211" i="23"/>
  <c r="G212" i="23"/>
  <c r="G213" i="23"/>
  <c r="G173" i="23"/>
  <c r="G174" i="23"/>
  <c r="G175" i="23"/>
  <c r="G176" i="23"/>
  <c r="G177" i="23"/>
  <c r="G178" i="23"/>
  <c r="G179" i="23"/>
  <c r="G180" i="23"/>
  <c r="G181" i="23"/>
  <c r="G182" i="23"/>
  <c r="G183" i="23"/>
  <c r="G184" i="23"/>
  <c r="G185" i="23"/>
  <c r="G186" i="23"/>
  <c r="G187" i="23"/>
  <c r="G188" i="23"/>
  <c r="G189" i="23"/>
  <c r="G190" i="23"/>
  <c r="G191" i="23"/>
  <c r="G151" i="23"/>
  <c r="G152" i="23"/>
  <c r="G153" i="23"/>
  <c r="G154" i="23"/>
  <c r="G155" i="23"/>
  <c r="G156" i="23"/>
  <c r="G157" i="23"/>
  <c r="G158" i="23"/>
  <c r="G159" i="23"/>
  <c r="G160" i="23"/>
  <c r="G161" i="23"/>
  <c r="G162" i="23"/>
  <c r="G163" i="23"/>
  <c r="G164" i="23"/>
  <c r="G165" i="23"/>
  <c r="G166" i="23"/>
  <c r="G167" i="23"/>
  <c r="G168" i="23"/>
  <c r="G169" i="23"/>
  <c r="G129" i="23"/>
  <c r="G130" i="23"/>
  <c r="G131" i="23"/>
  <c r="G132" i="23"/>
  <c r="G133" i="23"/>
  <c r="G134" i="23"/>
  <c r="G135" i="23"/>
  <c r="G136" i="23"/>
  <c r="G137" i="23"/>
  <c r="G138" i="23"/>
  <c r="G139" i="23"/>
  <c r="G140" i="23"/>
  <c r="G141" i="23"/>
  <c r="G142" i="23"/>
  <c r="G143" i="23"/>
  <c r="G144" i="23"/>
  <c r="G145" i="23"/>
  <c r="G146" i="23"/>
  <c r="G147" i="23"/>
  <c r="G107" i="23"/>
  <c r="G108" i="23"/>
  <c r="G109" i="23"/>
  <c r="G110" i="23"/>
  <c r="G111" i="23"/>
  <c r="G112" i="23"/>
  <c r="G113" i="23"/>
  <c r="G114" i="23"/>
  <c r="G115" i="23"/>
  <c r="G116" i="23"/>
  <c r="G117" i="23"/>
  <c r="G118" i="23"/>
  <c r="G119" i="23"/>
  <c r="G120" i="23"/>
  <c r="G121" i="23"/>
  <c r="G122" i="23"/>
  <c r="G123" i="23"/>
  <c r="G124" i="23"/>
  <c r="G125" i="23"/>
  <c r="G85" i="23"/>
  <c r="G86" i="23"/>
  <c r="G87" i="23"/>
  <c r="G88" i="23"/>
  <c r="G89" i="23"/>
  <c r="G90" i="23"/>
  <c r="G91" i="23"/>
  <c r="G92" i="23"/>
  <c r="G93" i="23"/>
  <c r="G94" i="23"/>
  <c r="G95" i="23"/>
  <c r="G96" i="23"/>
  <c r="G97" i="23"/>
  <c r="G98" i="23"/>
  <c r="G99" i="23"/>
  <c r="G100" i="23"/>
  <c r="G101" i="23"/>
  <c r="G102" i="23"/>
  <c r="G103" i="23"/>
  <c r="G63" i="23"/>
  <c r="G64" i="23"/>
  <c r="G65" i="23"/>
  <c r="G66" i="23"/>
  <c r="G67" i="23"/>
  <c r="G68" i="23"/>
  <c r="G69" i="23"/>
  <c r="G70" i="23"/>
  <c r="G71" i="23"/>
  <c r="G72" i="23"/>
  <c r="G73" i="23"/>
  <c r="G74" i="23"/>
  <c r="G75" i="23"/>
  <c r="G76" i="23"/>
  <c r="G77" i="23"/>
  <c r="G78" i="23"/>
  <c r="G79" i="23"/>
  <c r="G80" i="23"/>
  <c r="G81" i="23"/>
  <c r="G41" i="23"/>
  <c r="G42" i="23"/>
  <c r="G43" i="23"/>
  <c r="G44" i="23"/>
  <c r="G45" i="23"/>
  <c r="G46" i="23"/>
  <c r="G47" i="23"/>
  <c r="G48" i="23"/>
  <c r="G49" i="23"/>
  <c r="G50" i="23"/>
  <c r="G51" i="23"/>
  <c r="G52" i="23"/>
  <c r="G53" i="23"/>
  <c r="G54" i="23"/>
  <c r="G55" i="23"/>
  <c r="G56" i="23"/>
  <c r="G57" i="23"/>
  <c r="G58" i="23"/>
  <c r="G59" i="23"/>
  <c r="G18" i="23"/>
  <c r="G19" i="23"/>
  <c r="G21" i="23"/>
  <c r="G22" i="23"/>
  <c r="G23" i="23"/>
  <c r="G24" i="23"/>
  <c r="G25" i="23"/>
  <c r="G26" i="23"/>
  <c r="G27" i="23"/>
  <c r="G28" i="23"/>
  <c r="G29" i="23"/>
  <c r="G30" i="23"/>
  <c r="G31" i="23"/>
  <c r="G32" i="23"/>
  <c r="G33" i="23"/>
  <c r="G34" i="23"/>
  <c r="G35" i="23"/>
  <c r="G36" i="23"/>
  <c r="G37" i="23"/>
  <c r="G20" i="23"/>
  <c r="G17" i="15"/>
  <c r="G16" i="15"/>
  <c r="G106" i="15"/>
  <c r="G84" i="15"/>
  <c r="G62" i="15"/>
  <c r="G40" i="15"/>
  <c r="H237" i="23"/>
  <c r="G216" i="23"/>
  <c r="G194" i="23"/>
  <c r="G172" i="23"/>
  <c r="G150" i="23"/>
  <c r="G128" i="23"/>
  <c r="G106" i="23"/>
  <c r="G84" i="23"/>
  <c r="G62" i="23"/>
  <c r="G40" i="23"/>
  <c r="G17" i="23"/>
  <c r="S31" i="26" l="1"/>
  <c r="I30" i="41" l="1"/>
  <c r="I31" i="41"/>
  <c r="I32" i="41"/>
  <c r="I33" i="41"/>
  <c r="I34" i="41"/>
  <c r="I35" i="41"/>
  <c r="I36" i="41"/>
  <c r="I37" i="41"/>
  <c r="I38" i="41"/>
  <c r="I39" i="41"/>
  <c r="I40" i="41"/>
  <c r="I41" i="41"/>
  <c r="I29" i="41"/>
  <c r="I15" i="41"/>
  <c r="I16" i="41"/>
  <c r="I17" i="41"/>
  <c r="I18" i="41"/>
  <c r="I19" i="41"/>
  <c r="I20" i="41"/>
  <c r="I21" i="41"/>
  <c r="I22" i="41"/>
  <c r="I23" i="41"/>
  <c r="I24" i="41"/>
  <c r="I25" i="41"/>
  <c r="I26" i="41"/>
  <c r="B15" i="26"/>
  <c r="Y13" i="26"/>
  <c r="V13" i="26"/>
  <c r="H13" i="26"/>
  <c r="B13" i="26"/>
  <c r="E97" i="26" l="1"/>
  <c r="H39" i="23" l="1"/>
  <c r="D113" i="26"/>
  <c r="Y38" i="26" l="1"/>
  <c r="E3" i="24"/>
  <c r="I14" i="24" s="1"/>
  <c r="E3" i="41"/>
  <c r="I14" i="41" s="1"/>
  <c r="S38" i="26"/>
  <c r="I39" i="15" l="1"/>
  <c r="G99" i="40"/>
  <c r="G87" i="40"/>
  <c r="G75" i="40"/>
  <c r="G63" i="40"/>
  <c r="G51" i="40"/>
  <c r="G39" i="40"/>
  <c r="G27" i="40"/>
  <c r="H215" i="23"/>
  <c r="H193" i="23"/>
  <c r="H171" i="23"/>
  <c r="H149" i="23"/>
  <c r="H127" i="23"/>
  <c r="H105" i="23"/>
  <c r="H83" i="23"/>
  <c r="H61" i="23"/>
  <c r="E31" i="26"/>
  <c r="E9" i="40" l="1"/>
  <c r="D43" i="41" l="1"/>
  <c r="D28" i="41"/>
  <c r="D7" i="41" l="1"/>
  <c r="Y36" i="26" s="1"/>
  <c r="G6" i="41"/>
  <c r="Y55" i="26" l="1"/>
  <c r="S54" i="26"/>
  <c r="D105" i="26"/>
  <c r="D104" i="26"/>
  <c r="D103" i="26"/>
  <c r="D102" i="26"/>
  <c r="I61" i="15" l="1"/>
  <c r="F9" i="15" s="1"/>
  <c r="M36" i="26" s="1"/>
  <c r="I83" i="15"/>
  <c r="I105" i="15"/>
  <c r="I127" i="15"/>
  <c r="I6" i="15" l="1"/>
  <c r="G6" i="40"/>
  <c r="I36" i="26" l="1"/>
  <c r="B58" i="26" l="1"/>
  <c r="I1" i="38" l="1"/>
  <c r="H1" i="38"/>
  <c r="V64" i="26"/>
  <c r="I41" i="24"/>
  <c r="I40" i="24"/>
  <c r="I39" i="24"/>
  <c r="I38" i="24"/>
  <c r="I37" i="24"/>
  <c r="I36" i="24"/>
  <c r="I35" i="24"/>
  <c r="I34" i="24"/>
  <c r="I33" i="24"/>
  <c r="I32" i="24"/>
  <c r="I31" i="24"/>
  <c r="I30" i="24"/>
  <c r="I29" i="24"/>
  <c r="I15" i="24"/>
  <c r="I16" i="24"/>
  <c r="I17" i="24"/>
  <c r="I18" i="24"/>
  <c r="I19" i="24"/>
  <c r="I20" i="24"/>
  <c r="I21" i="24"/>
  <c r="I22" i="24"/>
  <c r="I23" i="24"/>
  <c r="I24" i="24"/>
  <c r="I25" i="24"/>
  <c r="I26" i="24"/>
  <c r="P119" i="26"/>
  <c r="M57" i="26" l="1"/>
  <c r="P71" i="26" l="1"/>
  <c r="D43" i="24" l="1"/>
  <c r="D28" i="24"/>
  <c r="R75" i="26" l="1"/>
  <c r="F19" i="35" s="1"/>
  <c r="Q70" i="26"/>
  <c r="M54" i="26" l="1"/>
  <c r="O124" i="26" l="1"/>
  <c r="S57" i="26" l="1"/>
  <c r="G7" i="30" l="1"/>
  <c r="G5" i="35"/>
  <c r="D7" i="24" l="1"/>
  <c r="S36" i="26" s="1"/>
  <c r="G6" i="24"/>
  <c r="S34" i="26" l="1"/>
  <c r="T124" i="26"/>
  <c r="I86" i="26"/>
  <c r="G8" i="41" s="1"/>
  <c r="K1" i="31"/>
  <c r="S93" i="26" l="1"/>
  <c r="Y34" i="26"/>
  <c r="Y40" i="26" s="1"/>
  <c r="D111" i="26"/>
  <c r="S40" i="26"/>
  <c r="C35" i="33"/>
  <c r="I8" i="15"/>
  <c r="G8" i="40"/>
  <c r="E11" i="23"/>
  <c r="E36" i="26" s="1"/>
  <c r="X62" i="26"/>
  <c r="S94" i="26" l="1"/>
  <c r="D112" i="26"/>
  <c r="E34" i="26"/>
  <c r="K9" i="23"/>
  <c r="E38" i="26" l="1"/>
  <c r="I34" i="26"/>
  <c r="M34" i="26" s="1"/>
  <c r="M38" i="26" s="1"/>
  <c r="S90" i="26"/>
  <c r="I88" i="26" l="1"/>
  <c r="S91" i="26"/>
  <c r="I38" i="26"/>
  <c r="D110" i="26"/>
  <c r="S92" i="26"/>
  <c r="P118" i="26"/>
  <c r="P117" i="26"/>
  <c r="X64" i="26" l="1"/>
  <c r="AB8" i="33"/>
  <c r="AH9" i="33" l="1"/>
  <c r="R74" i="26"/>
  <c r="G8" i="24"/>
  <c r="G7" i="35"/>
  <c r="G9" i="30"/>
  <c r="K11" i="23"/>
  <c r="K3" i="31"/>
  <c r="P69" i="26"/>
  <c r="G7" i="41" s="1"/>
  <c r="G7" i="40" l="1"/>
  <c r="I7" i="15"/>
  <c r="AB9" i="33"/>
  <c r="E19" i="35"/>
  <c r="AB7" i="33"/>
  <c r="E16" i="35"/>
  <c r="L9" i="29"/>
  <c r="G8" i="30"/>
  <c r="G6" i="35"/>
  <c r="G7" i="24"/>
  <c r="K2" i="31"/>
  <c r="L5" i="29"/>
  <c r="K10" i="23"/>
  <c r="L7" i="29" l="1"/>
  <c r="D108" i="26" l="1"/>
  <c r="D109" i="26" l="1"/>
  <c r="V13" i="29" l="1"/>
</calcChain>
</file>

<file path=xl/comments1.xml><?xml version="1.0" encoding="utf-8"?>
<comments xmlns="http://schemas.openxmlformats.org/spreadsheetml/2006/main">
  <authors>
    <author>R. Nomura</author>
  </authors>
  <commentList>
    <comment ref="C13" authorId="0" shapeId="0">
      <text>
        <r>
          <rPr>
            <b/>
            <sz val="9"/>
            <color indexed="81"/>
            <rFont val="Meiryo UI"/>
            <family val="3"/>
            <charset val="128"/>
          </rPr>
          <t xml:space="preserve">一覧表の開始セル
</t>
        </r>
      </text>
    </comment>
  </commentList>
</comments>
</file>

<file path=xl/comments2.xml><?xml version="1.0" encoding="utf-8"?>
<comments xmlns="http://schemas.openxmlformats.org/spreadsheetml/2006/main">
  <authors>
    <author>Ashihara</author>
    <author>Administrator</author>
  </authors>
  <commentList>
    <comment ref="L49" authorId="0" shapeId="0">
      <text>
        <r>
          <rPr>
            <b/>
            <sz val="9"/>
            <color indexed="81"/>
            <rFont val="MS P ゴシック"/>
            <family val="3"/>
            <charset val="128"/>
          </rPr>
          <t xml:space="preserve">CSVから変更
</t>
        </r>
      </text>
    </comment>
    <comment ref="W842" authorId="1" shapeId="0">
      <text>
        <r>
          <rPr>
            <sz val="9"/>
            <color indexed="81"/>
            <rFont val="MS P ゴシック"/>
            <family val="3"/>
            <charset val="128"/>
          </rPr>
          <t xml:space="preserve">一時保育担当から追加依頼あり
ここのみ手打ち
</t>
        </r>
      </text>
    </comment>
    <comment ref="J1225" authorId="1" shapeId="0">
      <text>
        <r>
          <rPr>
            <b/>
            <sz val="9"/>
            <color indexed="81"/>
            <rFont val="MS P ゴシック"/>
            <family val="3"/>
            <charset val="128"/>
          </rPr>
          <t>Administrator:</t>
        </r>
        <r>
          <rPr>
            <sz val="9"/>
            <color indexed="81"/>
            <rFont val="MS P ゴシック"/>
            <family val="3"/>
            <charset val="128"/>
          </rPr>
          <t xml:space="preserve">
令和５年５月31日廃止</t>
        </r>
      </text>
    </comment>
    <comment ref="J1430" authorId="1" shapeId="0">
      <text>
        <r>
          <rPr>
            <b/>
            <sz val="9"/>
            <color indexed="81"/>
            <rFont val="MS P ゴシック"/>
            <family val="3"/>
            <charset val="128"/>
          </rPr>
          <t>Administrator:</t>
        </r>
        <r>
          <rPr>
            <sz val="9"/>
            <color indexed="81"/>
            <rFont val="MS P ゴシック"/>
            <family val="3"/>
            <charset val="128"/>
          </rPr>
          <t xml:space="preserve">
令和５年４月30日廃止</t>
        </r>
      </text>
    </comment>
  </commentList>
</comments>
</file>

<file path=xl/comments3.xml><?xml version="1.0" encoding="utf-8"?>
<comments xmlns="http://schemas.openxmlformats.org/spreadsheetml/2006/main">
  <authors>
    <author>Administrator</author>
  </authors>
  <commentList>
    <comment ref="G16" authorId="0" shapeId="0">
      <text>
        <r>
          <rPr>
            <b/>
            <sz val="9"/>
            <color indexed="81"/>
            <rFont val="MS P ゴシック"/>
            <family val="3"/>
            <charset val="128"/>
          </rPr>
          <t>開始日を0日としてカウントしています。</t>
        </r>
      </text>
    </comment>
  </commentList>
</comments>
</file>

<file path=xl/comments4.xml><?xml version="1.0" encoding="utf-8"?>
<comments xmlns="http://schemas.openxmlformats.org/spreadsheetml/2006/main">
  <authors>
    <author>Administrator</author>
  </authors>
  <commentList>
    <comment ref="G15" authorId="0" shapeId="0">
      <text>
        <r>
          <rPr>
            <b/>
            <sz val="9"/>
            <color indexed="81"/>
            <rFont val="MS P ゴシック"/>
            <family val="3"/>
            <charset val="128"/>
          </rPr>
          <t>開始日を0日としてカウントしています。</t>
        </r>
      </text>
    </comment>
  </commentList>
</comments>
</file>

<file path=xl/comments5.xml><?xml version="1.0" encoding="utf-8"?>
<comments xmlns="http://schemas.openxmlformats.org/spreadsheetml/2006/main">
  <authors>
    <author>Administrator</author>
  </authors>
  <commentList>
    <comment ref="F6" authorId="0" shapeId="0">
      <text>
        <r>
          <rPr>
            <b/>
            <sz val="11"/>
            <color indexed="81"/>
            <rFont val="MS P ゴシック"/>
            <family val="3"/>
            <charset val="128"/>
          </rPr>
          <t>直近に届け出ている設置者が記入されている必要があります。</t>
        </r>
      </text>
    </comment>
    <comment ref="C16" authorId="0" shapeId="0">
      <text>
        <r>
          <rPr>
            <b/>
            <sz val="11"/>
            <color indexed="81"/>
            <rFont val="MS P ゴシック"/>
            <family val="3"/>
            <charset val="128"/>
          </rPr>
          <t>補助を申請する団体（運営を受託している団体など）の情報を記載してください。</t>
        </r>
      </text>
    </comment>
    <comment ref="C21" authorId="0" shapeId="0">
      <text>
        <r>
          <rPr>
            <b/>
            <sz val="11"/>
            <color indexed="81"/>
            <rFont val="MS P ゴシック"/>
            <family val="3"/>
            <charset val="128"/>
          </rPr>
          <t xml:space="preserve">例）設置者ではなく運営を受託している○○会社が費用負担をしているため　等
</t>
        </r>
        <r>
          <rPr>
            <sz val="9"/>
            <color indexed="81"/>
            <rFont val="MS P ゴシック"/>
            <family val="3"/>
            <charset val="128"/>
          </rPr>
          <t xml:space="preserve">
</t>
        </r>
      </text>
    </comment>
  </commentList>
</comments>
</file>

<file path=xl/sharedStrings.xml><?xml version="1.0" encoding="utf-8"?>
<sst xmlns="http://schemas.openxmlformats.org/spreadsheetml/2006/main" count="24441" uniqueCount="7216">
  <si>
    <t>２　申請金額</t>
  </si>
  <si>
    <t>必要に応じて説明書類を添付すること</t>
  </si>
  <si>
    <t>施設番号</t>
    <rPh sb="0" eb="4">
      <t>シセツバンゴウ</t>
    </rPh>
    <phoneticPr fontId="2"/>
  </si>
  <si>
    <t>法人名</t>
    <rPh sb="0" eb="3">
      <t>ホウジンメイ</t>
    </rPh>
    <phoneticPr fontId="2"/>
  </si>
  <si>
    <t>施設名</t>
    <rPh sb="0" eb="3">
      <t>シセツメイ</t>
    </rPh>
    <phoneticPr fontId="2"/>
  </si>
  <si>
    <t>円</t>
    <rPh sb="0" eb="1">
      <t>エン</t>
    </rPh>
    <phoneticPr fontId="2"/>
  </si>
  <si>
    <t>記入例</t>
    <rPh sb="0" eb="3">
      <t>キニュウレイ</t>
    </rPh>
    <phoneticPr fontId="2"/>
  </si>
  <si>
    <t>申請用番号</t>
    <rPh sb="0" eb="5">
      <t>シンセイヨウバンゴウ</t>
    </rPh>
    <phoneticPr fontId="2"/>
  </si>
  <si>
    <t>TEL</t>
    <phoneticPr fontId="2"/>
  </si>
  <si>
    <t>番号</t>
    <rPh sb="0" eb="2">
      <t>バンゴウ</t>
    </rPh>
    <phoneticPr fontId="2"/>
  </si>
  <si>
    <t>例</t>
    <phoneticPr fontId="2"/>
  </si>
  <si>
    <t>工事名</t>
    <rPh sb="0" eb="2">
      <t>コウジ</t>
    </rPh>
    <rPh sb="2" eb="3">
      <t>メイ</t>
    </rPh>
    <phoneticPr fontId="2"/>
  </si>
  <si>
    <t>非接触型蛇口への更新</t>
    <rPh sb="0" eb="4">
      <t>ヒセッショクガタ</t>
    </rPh>
    <rPh sb="4" eb="6">
      <t>ジャグチ</t>
    </rPh>
    <rPh sb="8" eb="10">
      <t>コウシン</t>
    </rPh>
    <phoneticPr fontId="2"/>
  </si>
  <si>
    <t>３　利用事業</t>
    <rPh sb="2" eb="6">
      <t>リヨウジギョウ</t>
    </rPh>
    <phoneticPr fontId="2"/>
  </si>
  <si>
    <t>　本施設は</t>
    <rPh sb="1" eb="2">
      <t>ホン</t>
    </rPh>
    <rPh sb="2" eb="4">
      <t>シセツ</t>
    </rPh>
    <phoneticPr fontId="2"/>
  </si>
  <si>
    <t>　の補助について利用し、施設運営やそれぞれの事業における感染症防止対策を行いました。</t>
    <rPh sb="2" eb="4">
      <t>ホジョ</t>
    </rPh>
    <rPh sb="8" eb="10">
      <t>リヨウ</t>
    </rPh>
    <rPh sb="12" eb="16">
      <t>シセツウンエイ</t>
    </rPh>
    <rPh sb="22" eb="24">
      <t>ジギョウ</t>
    </rPh>
    <rPh sb="28" eb="35">
      <t>カンセンショウボウシタイサク</t>
    </rPh>
    <rPh sb="36" eb="37">
      <t>オコナ</t>
    </rPh>
    <phoneticPr fontId="2"/>
  </si>
  <si>
    <t>申請番号</t>
    <rPh sb="0" eb="4">
      <t>シンセイバンゴウ</t>
    </rPh>
    <phoneticPr fontId="2"/>
  </si>
  <si>
    <t>〒</t>
    <phoneticPr fontId="2"/>
  </si>
  <si>
    <t>（申請者）</t>
    <phoneticPr fontId="2"/>
  </si>
  <si>
    <t>法人名</t>
    <phoneticPr fontId="2"/>
  </si>
  <si>
    <t>法人所在地</t>
    <phoneticPr fontId="2"/>
  </si>
  <si>
    <t>代表者職氏名</t>
    <phoneticPr fontId="2"/>
  </si>
  <si>
    <t>（職名）</t>
    <phoneticPr fontId="2"/>
  </si>
  <si>
    <t>（氏名）</t>
  </si>
  <si>
    <t>横浜市長　</t>
    <phoneticPr fontId="2"/>
  </si>
  <si>
    <t>日</t>
    <rPh sb="0" eb="1">
      <t>ニチ</t>
    </rPh>
    <phoneticPr fontId="2"/>
  </si>
  <si>
    <t>月</t>
    <rPh sb="0" eb="1">
      <t>ツキ</t>
    </rPh>
    <phoneticPr fontId="2"/>
  </si>
  <si>
    <t>年</t>
    <rPh sb="0" eb="1">
      <t>ネン</t>
    </rPh>
    <phoneticPr fontId="2"/>
  </si>
  <si>
    <t>令和</t>
    <rPh sb="0" eb="2">
      <t>レイワ</t>
    </rPh>
    <phoneticPr fontId="2"/>
  </si>
  <si>
    <t>（申請先）</t>
    <phoneticPr fontId="2"/>
  </si>
  <si>
    <t>申請日</t>
    <rPh sb="0" eb="3">
      <t>シンセイビ</t>
    </rPh>
    <phoneticPr fontId="2"/>
  </si>
  <si>
    <t>住所</t>
    <rPh sb="0" eb="2">
      <t>ジュウショ</t>
    </rPh>
    <phoneticPr fontId="2"/>
  </si>
  <si>
    <t>職名</t>
    <rPh sb="0" eb="2">
      <t>ショクメイ</t>
    </rPh>
    <phoneticPr fontId="2"/>
  </si>
  <si>
    <t>氏名</t>
    <rPh sb="0" eb="2">
      <t>シメイ</t>
    </rPh>
    <phoneticPr fontId="2"/>
  </si>
  <si>
    <t>施設名・事業所名　</t>
    <phoneticPr fontId="2"/>
  </si>
  <si>
    <t>法人情報</t>
    <rPh sb="0" eb="1">
      <t>ホウ</t>
    </rPh>
    <rPh sb="1" eb="2">
      <t>ヒト</t>
    </rPh>
    <rPh sb="2" eb="4">
      <t>ジョウホウ</t>
    </rPh>
    <phoneticPr fontId="2"/>
  </si>
  <si>
    <t>100万円以上の契約はありますか？</t>
    <phoneticPr fontId="2"/>
  </si>
  <si>
    <t>担当者</t>
    <rPh sb="0" eb="3">
      <t>タントウシャ</t>
    </rPh>
    <phoneticPr fontId="2"/>
  </si>
  <si>
    <t>メールアドレス</t>
    <phoneticPr fontId="2"/>
  </si>
  <si>
    <t>はい</t>
    <phoneticPr fontId="2"/>
  </si>
  <si>
    <t>住所</t>
  </si>
  <si>
    <t>㊞</t>
    <phoneticPr fontId="2"/>
  </si>
  <si>
    <t>担当者名</t>
    <rPh sb="0" eb="3">
      <t>タントウシャ</t>
    </rPh>
    <rPh sb="3" eb="4">
      <t>メイ</t>
    </rPh>
    <phoneticPr fontId="2"/>
  </si>
  <si>
    <t>項番</t>
    <rPh sb="0" eb="2">
      <t>コウバン</t>
    </rPh>
    <phoneticPr fontId="2"/>
  </si>
  <si>
    <t>⼀時保育事業の専用の部屋</t>
  </si>
  <si>
    <t>当該工事を行う具体的な理由</t>
    <rPh sb="0" eb="4">
      <t>トウガイコウジ</t>
    </rPh>
    <rPh sb="5" eb="6">
      <t>オコナ</t>
    </rPh>
    <rPh sb="7" eb="10">
      <t>グタイテキ</t>
    </rPh>
    <rPh sb="11" eb="13">
      <t>リユウ</t>
    </rPh>
    <phoneticPr fontId="2"/>
  </si>
  <si>
    <t>第７号様式　別紙１（仕入控除税額がある場合）</t>
    <phoneticPr fontId="2"/>
  </si>
  <si>
    <t>消費税及び地方消費税に係る仕入控除税額の計算方法や積算の内訳等を記載した書類</t>
    <phoneticPr fontId="2"/>
  </si>
  <si>
    <t>６　当該補助金に係る消費税及び地方消費税に係る仕入控除税額</t>
    <phoneticPr fontId="2"/>
  </si>
  <si>
    <t>１　法人名　</t>
    <phoneticPr fontId="2"/>
  </si>
  <si>
    <t>２　法人所在地</t>
    <phoneticPr fontId="2"/>
  </si>
  <si>
    <t>３　代表者職氏名</t>
    <phoneticPr fontId="2"/>
  </si>
  <si>
    <t>４　補助事業名</t>
    <phoneticPr fontId="2"/>
  </si>
  <si>
    <t>５　補助金（申請・実績・確定）額</t>
    <phoneticPr fontId="2"/>
  </si>
  <si>
    <t>金</t>
    <rPh sb="0" eb="1">
      <t>キン</t>
    </rPh>
    <phoneticPr fontId="2"/>
  </si>
  <si>
    <t>円</t>
    <rPh sb="0" eb="1">
      <t>エン</t>
    </rPh>
    <phoneticPr fontId="2"/>
  </si>
  <si>
    <t>７　６の計算方法や積算の内訳</t>
    <phoneticPr fontId="2"/>
  </si>
  <si>
    <t>(1) 補助対象経費(補助金の使途)の内訳</t>
    <phoneticPr fontId="2"/>
  </si>
  <si>
    <t>区分</t>
    <phoneticPr fontId="2"/>
  </si>
  <si>
    <t>課税仕入れ</t>
    <phoneticPr fontId="2"/>
  </si>
  <si>
    <t>共通対応分</t>
    <phoneticPr fontId="2"/>
  </si>
  <si>
    <t>非課税仕入れ</t>
    <phoneticPr fontId="2"/>
  </si>
  <si>
    <t>合計</t>
    <rPh sb="0" eb="2">
      <t>ゴウケイ</t>
    </rPh>
    <phoneticPr fontId="2"/>
  </si>
  <si>
    <t>非課税売上げ
対応分</t>
    <phoneticPr fontId="2"/>
  </si>
  <si>
    <t>課税売上げ
対応分</t>
    <phoneticPr fontId="2"/>
  </si>
  <si>
    <t>(2) 課税売上割合</t>
    <phoneticPr fontId="2"/>
  </si>
  <si>
    <t>(3) 補助金に係る仕入控除税額の計算方法</t>
    <phoneticPr fontId="2"/>
  </si>
  <si>
    <t>経費の内訳</t>
    <phoneticPr fontId="2"/>
  </si>
  <si>
    <t>保育所等新型コロナウイルス感染症拡大防止対策事業</t>
    <phoneticPr fontId="2"/>
  </si>
  <si>
    <t>今回申請する経費は、その他補助金、給付費等と重複していませんか。</t>
    <rPh sb="22" eb="24">
      <t>チョウフク</t>
    </rPh>
    <phoneticPr fontId="2"/>
  </si>
  <si>
    <t>メールアドレス</t>
    <phoneticPr fontId="2"/>
  </si>
  <si>
    <t>A</t>
    <phoneticPr fontId="2"/>
  </si>
  <si>
    <t>B</t>
    <phoneticPr fontId="2"/>
  </si>
  <si>
    <t>C</t>
    <phoneticPr fontId="2"/>
  </si>
  <si>
    <t>D</t>
    <phoneticPr fontId="2"/>
  </si>
  <si>
    <t>E</t>
    <phoneticPr fontId="2"/>
  </si>
  <si>
    <t>F</t>
    <phoneticPr fontId="2"/>
  </si>
  <si>
    <t>G</t>
    <phoneticPr fontId="2"/>
  </si>
  <si>
    <t>H</t>
    <phoneticPr fontId="2"/>
  </si>
  <si>
    <t>R</t>
    <phoneticPr fontId="2"/>
  </si>
  <si>
    <t>J</t>
    <phoneticPr fontId="2"/>
  </si>
  <si>
    <t>種類</t>
    <rPh sb="0" eb="2">
      <t>シュルイ</t>
    </rPh>
    <phoneticPr fontId="2"/>
  </si>
  <si>
    <t>人件費等</t>
    <rPh sb="0" eb="3">
      <t>ジンケンヒ</t>
    </rPh>
    <rPh sb="3" eb="4">
      <t>トウ</t>
    </rPh>
    <phoneticPr fontId="2"/>
  </si>
  <si>
    <t>物品購入支援</t>
    <rPh sb="0" eb="6">
      <t>ブッピンコウニュウシエン</t>
    </rPh>
    <phoneticPr fontId="2"/>
  </si>
  <si>
    <t>受領印（職員の押印または署名）
※人件費の場合のみ</t>
    <rPh sb="0" eb="3">
      <t>ジュリョウイン</t>
    </rPh>
    <rPh sb="4" eb="6">
      <t>ショクイン</t>
    </rPh>
    <rPh sb="7" eb="9">
      <t>オウイン</t>
    </rPh>
    <rPh sb="12" eb="14">
      <t>ショメイ</t>
    </rPh>
    <phoneticPr fontId="2"/>
  </si>
  <si>
    <t>上限金額</t>
    <rPh sb="0" eb="4">
      <t>ジョウゲンキンガク</t>
    </rPh>
    <phoneticPr fontId="2"/>
  </si>
  <si>
    <t>シート記入金額</t>
    <rPh sb="3" eb="5">
      <t>キニュウ</t>
    </rPh>
    <rPh sb="5" eb="7">
      <t>キンガク</t>
    </rPh>
    <rPh sb="6" eb="7">
      <t>ガク</t>
    </rPh>
    <phoneticPr fontId="2"/>
  </si>
  <si>
    <t>備考欄</t>
    <rPh sb="0" eb="3">
      <t>ビコウラン</t>
    </rPh>
    <phoneticPr fontId="2"/>
  </si>
  <si>
    <t>マスク</t>
  </si>
  <si>
    <t>例</t>
    <rPh sb="0" eb="1">
      <t>レイ</t>
    </rPh>
    <phoneticPr fontId="2"/>
  </si>
  <si>
    <t>K40</t>
  </si>
  <si>
    <t>K41</t>
  </si>
  <si>
    <t>K42</t>
  </si>
  <si>
    <t>K43</t>
  </si>
  <si>
    <t>K44</t>
  </si>
  <si>
    <t>K45</t>
  </si>
  <si>
    <t>K46</t>
  </si>
  <si>
    <t>K47</t>
  </si>
  <si>
    <t>K48</t>
  </si>
  <si>
    <t>K49</t>
  </si>
  <si>
    <t>K50</t>
  </si>
  <si>
    <t>K51</t>
  </si>
  <si>
    <t>K52</t>
  </si>
  <si>
    <t>K53</t>
  </si>
  <si>
    <t>K54</t>
  </si>
  <si>
    <t>K55</t>
  </si>
  <si>
    <t>K56</t>
  </si>
  <si>
    <t>K57</t>
  </si>
  <si>
    <t>K58</t>
  </si>
  <si>
    <t>K60</t>
  </si>
  <si>
    <t>K61</t>
  </si>
  <si>
    <t>K62</t>
  </si>
  <si>
    <t>K63</t>
  </si>
  <si>
    <t>K64</t>
  </si>
  <si>
    <t>K65</t>
  </si>
  <si>
    <t>K66</t>
  </si>
  <si>
    <t>K67</t>
  </si>
  <si>
    <t>K68</t>
  </si>
  <si>
    <t>K69</t>
  </si>
  <si>
    <t>K70</t>
  </si>
  <si>
    <t>K71</t>
  </si>
  <si>
    <t>K72</t>
  </si>
  <si>
    <t>K73</t>
  </si>
  <si>
    <t>K74</t>
  </si>
  <si>
    <t>K75</t>
  </si>
  <si>
    <t>K76</t>
  </si>
  <si>
    <t>K78</t>
  </si>
  <si>
    <t>K80</t>
  </si>
  <si>
    <t>K81</t>
  </si>
  <si>
    <t>K82</t>
  </si>
  <si>
    <t>K83</t>
  </si>
  <si>
    <t>K84</t>
  </si>
  <si>
    <t>K85</t>
  </si>
  <si>
    <t>K86</t>
  </si>
  <si>
    <t>K87</t>
  </si>
  <si>
    <t>K88</t>
  </si>
  <si>
    <t>K89</t>
  </si>
  <si>
    <t>K90</t>
  </si>
  <si>
    <t>K91</t>
  </si>
  <si>
    <t>K92</t>
  </si>
  <si>
    <t>K93</t>
  </si>
  <si>
    <t>K94</t>
  </si>
  <si>
    <t>K95</t>
  </si>
  <si>
    <t>K98</t>
  </si>
  <si>
    <t>K99</t>
  </si>
  <si>
    <t>K100</t>
  </si>
  <si>
    <t>K101</t>
  </si>
  <si>
    <t>K102</t>
  </si>
  <si>
    <t>K103</t>
  </si>
  <si>
    <t>K104</t>
  </si>
  <si>
    <t>K105</t>
  </si>
  <si>
    <t>K106</t>
  </si>
  <si>
    <t>K107</t>
  </si>
  <si>
    <t>K108</t>
  </si>
  <si>
    <t>K109</t>
  </si>
  <si>
    <t>K110</t>
  </si>
  <si>
    <t>K111</t>
  </si>
  <si>
    <t>K112</t>
  </si>
  <si>
    <t>K113</t>
  </si>
  <si>
    <t>K114</t>
  </si>
  <si>
    <t>K115</t>
  </si>
  <si>
    <t>K116</t>
  </si>
  <si>
    <t>K118</t>
  </si>
  <si>
    <t>K119</t>
  </si>
  <si>
    <t>K120</t>
  </si>
  <si>
    <t>K121</t>
  </si>
  <si>
    <t>K122</t>
  </si>
  <si>
    <t>K123</t>
  </si>
  <si>
    <t>K124</t>
  </si>
  <si>
    <t>K125</t>
  </si>
  <si>
    <t>K126</t>
  </si>
  <si>
    <t>K127</t>
  </si>
  <si>
    <t>K128</t>
  </si>
  <si>
    <t>K129</t>
  </si>
  <si>
    <t>K130</t>
  </si>
  <si>
    <t>K131</t>
  </si>
  <si>
    <t>K132</t>
  </si>
  <si>
    <t>K133</t>
  </si>
  <si>
    <t>K134</t>
  </si>
  <si>
    <t>K135</t>
  </si>
  <si>
    <t>K136</t>
  </si>
  <si>
    <t>K138</t>
  </si>
  <si>
    <t>K139</t>
  </si>
  <si>
    <t>K140</t>
  </si>
  <si>
    <t>K141</t>
  </si>
  <si>
    <t>K142</t>
  </si>
  <si>
    <t>K143</t>
  </si>
  <si>
    <t>K144</t>
  </si>
  <si>
    <t>K145</t>
  </si>
  <si>
    <t>K146</t>
  </si>
  <si>
    <t>K147</t>
  </si>
  <si>
    <t>K148</t>
  </si>
  <si>
    <t>K149</t>
  </si>
  <si>
    <t>K150</t>
  </si>
  <si>
    <t>K151</t>
  </si>
  <si>
    <t>K152</t>
  </si>
  <si>
    <t>K153</t>
  </si>
  <si>
    <t>K154</t>
  </si>
  <si>
    <t>K155</t>
  </si>
  <si>
    <t>K156</t>
  </si>
  <si>
    <t>K158</t>
  </si>
  <si>
    <t>K159</t>
  </si>
  <si>
    <t>K160</t>
  </si>
  <si>
    <t>K161</t>
  </si>
  <si>
    <t>K162</t>
  </si>
  <si>
    <t>K163</t>
  </si>
  <si>
    <t>K164</t>
  </si>
  <si>
    <t>K165</t>
  </si>
  <si>
    <t>K166</t>
  </si>
  <si>
    <t>K167</t>
  </si>
  <si>
    <t>K168</t>
  </si>
  <si>
    <t>K169</t>
  </si>
  <si>
    <t>K170</t>
  </si>
  <si>
    <t>K171</t>
  </si>
  <si>
    <t>K172</t>
  </si>
  <si>
    <t>K173</t>
  </si>
  <si>
    <t>K174</t>
  </si>
  <si>
    <t>K175</t>
  </si>
  <si>
    <t>K176</t>
  </si>
  <si>
    <t>K178</t>
  </si>
  <si>
    <t>K179</t>
  </si>
  <si>
    <t>K180</t>
  </si>
  <si>
    <t>K181</t>
  </si>
  <si>
    <t>K182</t>
  </si>
  <si>
    <t>K183</t>
  </si>
  <si>
    <t>K184</t>
  </si>
  <si>
    <t>K185</t>
  </si>
  <si>
    <t>K186</t>
  </si>
  <si>
    <t>K187</t>
  </si>
  <si>
    <t>K188</t>
  </si>
  <si>
    <t>K189</t>
  </si>
  <si>
    <t>K190</t>
  </si>
  <si>
    <t>K191</t>
  </si>
  <si>
    <t>K192</t>
  </si>
  <si>
    <t>K193</t>
  </si>
  <si>
    <t>K194</t>
  </si>
  <si>
    <t>K195</t>
  </si>
  <si>
    <t>K196</t>
  </si>
  <si>
    <t>領収書等台紙</t>
    <phoneticPr fontId="2"/>
  </si>
  <si>
    <t>いいえ</t>
    <phoneticPr fontId="2"/>
  </si>
  <si>
    <t>ページ小計</t>
    <rPh sb="3" eb="5">
      <t>ショウケイ</t>
    </rPh>
    <phoneticPr fontId="2"/>
  </si>
  <si>
    <t>１　衛生環境の改善
２　換気機能の向上</t>
    <rPh sb="2" eb="6">
      <t>エイセイカンキョウ</t>
    </rPh>
    <rPh sb="7" eb="9">
      <t>カイゼン</t>
    </rPh>
    <rPh sb="12" eb="14">
      <t>カンキ</t>
    </rPh>
    <rPh sb="14" eb="16">
      <t>キノウ</t>
    </rPh>
    <rPh sb="17" eb="19">
      <t>コウジョウ</t>
    </rPh>
    <phoneticPr fontId="2"/>
  </si>
  <si>
    <t>K</t>
    <phoneticPr fontId="2"/>
  </si>
  <si>
    <t>L</t>
    <phoneticPr fontId="2"/>
  </si>
  <si>
    <t>M</t>
    <phoneticPr fontId="2"/>
  </si>
  <si>
    <t>N</t>
    <phoneticPr fontId="2"/>
  </si>
  <si>
    <t>O</t>
    <phoneticPr fontId="2"/>
  </si>
  <si>
    <t>P</t>
    <phoneticPr fontId="2"/>
  </si>
  <si>
    <t>Q</t>
    <phoneticPr fontId="2"/>
  </si>
  <si>
    <t>S</t>
    <phoneticPr fontId="2"/>
  </si>
  <si>
    <t>T</t>
    <phoneticPr fontId="2"/>
  </si>
  <si>
    <t>U</t>
    <phoneticPr fontId="2"/>
  </si>
  <si>
    <t>V</t>
    <phoneticPr fontId="2"/>
  </si>
  <si>
    <t>W</t>
    <phoneticPr fontId="2"/>
  </si>
  <si>
    <t>X</t>
    <phoneticPr fontId="2"/>
  </si>
  <si>
    <t>Y</t>
    <phoneticPr fontId="2"/>
  </si>
  <si>
    <t>Z</t>
    <phoneticPr fontId="2"/>
  </si>
  <si>
    <t>I</t>
    <phoneticPr fontId="2"/>
  </si>
  <si>
    <t>改修費合計金額</t>
    <rPh sb="0" eb="3">
      <t>カイシュウヒ</t>
    </rPh>
    <rPh sb="3" eb="7">
      <t>ゴウケイキンガク</t>
    </rPh>
    <phoneticPr fontId="2"/>
  </si>
  <si>
    <t>第７号様式（第17条）</t>
    <phoneticPr fontId="2"/>
  </si>
  <si>
    <t xml:space="preserve">（報告先）
</t>
    <phoneticPr fontId="2"/>
  </si>
  <si>
    <t>横浜市長</t>
    <phoneticPr fontId="2"/>
  </si>
  <si>
    <t>役員等氏名一覧表</t>
    <phoneticPr fontId="2"/>
  </si>
  <si>
    <t xml:space="preserve">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
</t>
    <phoneticPr fontId="2"/>
  </si>
  <si>
    <t xml:space="preserve">・法人格を有する団体の場合は法人登記に記載されたすべての役員を記載してください。
・法人格を有しない場合は代表者のみを記載してください。
・特定非営利活動法人である場合は記載不要です。
・記入しきれない場合は、別紙を添付してください。
</t>
    <phoneticPr fontId="2"/>
  </si>
  <si>
    <t>設置者名称（法人名。個人の場合は個人名）</t>
    <rPh sb="0" eb="3">
      <t>セッチシャ</t>
    </rPh>
    <rPh sb="3" eb="5">
      <t>メイショウ</t>
    </rPh>
    <rPh sb="6" eb="8">
      <t>ホウジン</t>
    </rPh>
    <rPh sb="8" eb="9">
      <t>メイ</t>
    </rPh>
    <rPh sb="10" eb="12">
      <t>コジン</t>
    </rPh>
    <rPh sb="13" eb="15">
      <t>バアイ</t>
    </rPh>
    <rPh sb="16" eb="19">
      <t>コジンメイ</t>
    </rPh>
    <phoneticPr fontId="2"/>
  </si>
  <si>
    <t>代表者の職名及び氏名</t>
    <rPh sb="0" eb="3">
      <t>ダイヒョウシャ</t>
    </rPh>
    <rPh sb="4" eb="6">
      <t>ショクメイ</t>
    </rPh>
    <rPh sb="6" eb="7">
      <t>オヨ</t>
    </rPh>
    <rPh sb="8" eb="10">
      <t>シメイ</t>
    </rPh>
    <phoneticPr fontId="2"/>
  </si>
  <si>
    <t>役職名</t>
  </si>
  <si>
    <t>生年月日</t>
  </si>
  <si>
    <t>性別</t>
  </si>
  <si>
    <t>手荒れ防止用のハンドクリーム</t>
  </si>
  <si>
    <t>廃止年月日</t>
    <rPh sb="0" eb="5">
      <t>ハイシネンガッピ</t>
    </rPh>
    <phoneticPr fontId="2"/>
  </si>
  <si>
    <t>提出用</t>
    <rPh sb="0" eb="3">
      <t>テイシュツヨウ</t>
    </rPh>
    <phoneticPr fontId="2"/>
  </si>
  <si>
    <t>月</t>
    <rPh sb="0" eb="1">
      <t>ガツ</t>
    </rPh>
    <phoneticPr fontId="2"/>
  </si>
  <si>
    <t>日</t>
    <rPh sb="0" eb="1">
      <t>ニチ</t>
    </rPh>
    <phoneticPr fontId="2"/>
  </si>
  <si>
    <t>印刷するものリスト</t>
    <rPh sb="0" eb="2">
      <t>インサツ</t>
    </rPh>
    <phoneticPr fontId="2"/>
  </si>
  <si>
    <t>100万円以上の契約</t>
    <rPh sb="3" eb="5">
      <t>マンエン</t>
    </rPh>
    <rPh sb="5" eb="7">
      <t>イジョウ</t>
    </rPh>
    <rPh sb="8" eb="10">
      <t>ケイヤク</t>
    </rPh>
    <phoneticPr fontId="2"/>
  </si>
  <si>
    <t>ある</t>
    <phoneticPr fontId="2"/>
  </si>
  <si>
    <t>ない</t>
    <phoneticPr fontId="2"/>
  </si>
  <si>
    <t>2者以上の見積書徴収等を行ったか</t>
    <phoneticPr fontId="2"/>
  </si>
  <si>
    <t>行った</t>
    <rPh sb="0" eb="1">
      <t>オコナ</t>
    </rPh>
    <phoneticPr fontId="2"/>
  </si>
  <si>
    <t>行っていない</t>
    <rPh sb="0" eb="1">
      <t>オコナ</t>
    </rPh>
    <phoneticPr fontId="2"/>
  </si>
  <si>
    <t>市内事業者による2者以上の見積書徴収等を行ったか</t>
    <rPh sb="20" eb="21">
      <t>オコナ</t>
    </rPh>
    <phoneticPr fontId="2"/>
  </si>
  <si>
    <t>合理的な理由があるため、市外事業者を含む２者以上の見積徴収等を行ったか</t>
    <phoneticPr fontId="2"/>
  </si>
  <si>
    <t>連動元の選択肢のセル範囲</t>
    <phoneticPr fontId="2"/>
  </si>
  <si>
    <t>職員氏名・品名</t>
    <phoneticPr fontId="2"/>
  </si>
  <si>
    <t>帽子</t>
  </si>
  <si>
    <t>ゴーグル</t>
  </si>
  <si>
    <t>エプロン</t>
  </si>
  <si>
    <t>手袋</t>
  </si>
  <si>
    <t>ガウン</t>
  </si>
  <si>
    <t>タオル</t>
  </si>
  <si>
    <t>申請チェックシート</t>
    <phoneticPr fontId="2"/>
  </si>
  <si>
    <t>申請用
番号</t>
    <rPh sb="0" eb="2">
      <t>シンセイ</t>
    </rPh>
    <rPh sb="2" eb="3">
      <t>ヨウ</t>
    </rPh>
    <rPh sb="4" eb="6">
      <t>バンゴウ</t>
    </rPh>
    <phoneticPr fontId="2"/>
  </si>
  <si>
    <t>施設名</t>
    <rPh sb="0" eb="3">
      <t>シセツメイ</t>
    </rPh>
    <phoneticPr fontId="2"/>
  </si>
  <si>
    <t>チェック欄</t>
    <rPh sb="4" eb="5">
      <t>ラン</t>
    </rPh>
    <phoneticPr fontId="2"/>
  </si>
  <si>
    <t>全員提出（必須）</t>
    <rPh sb="0" eb="4">
      <t>ゼンインテイシュツ</t>
    </rPh>
    <rPh sb="5" eb="7">
      <t>ヒッス</t>
    </rPh>
    <phoneticPr fontId="2"/>
  </si>
  <si>
    <t>（人件費として申請する場合、）受領印が押印されていますか。</t>
    <rPh sb="1" eb="4">
      <t>ジンケンヒ</t>
    </rPh>
    <rPh sb="7" eb="9">
      <t>シンセイ</t>
    </rPh>
    <rPh sb="11" eb="13">
      <t>バアイ</t>
    </rPh>
    <rPh sb="15" eb="18">
      <t>ジュリョウイン</t>
    </rPh>
    <rPh sb="19" eb="21">
      <t>オウイン</t>
    </rPh>
    <phoneticPr fontId="2"/>
  </si>
  <si>
    <t>申請する場合</t>
    <rPh sb="0" eb="2">
      <t>シンセイ</t>
    </rPh>
    <rPh sb="4" eb="6">
      <t>バアイ</t>
    </rPh>
    <phoneticPr fontId="2"/>
  </si>
  <si>
    <t>提出用申請チェックシート（この用紙）</t>
    <rPh sb="0" eb="3">
      <t>テイシュツヨウ</t>
    </rPh>
    <rPh sb="3" eb="5">
      <t>シンセイ</t>
    </rPh>
    <rPh sb="15" eb="17">
      <t>ヨウシ</t>
    </rPh>
    <phoneticPr fontId="2"/>
  </si>
  <si>
    <t>領収書等、経費を支払ったことが分かる書類を添付しましたか。</t>
    <rPh sb="21" eb="23">
      <t>テンプ</t>
    </rPh>
    <phoneticPr fontId="2"/>
  </si>
  <si>
    <t>施工日が分かる書面を添付しましたか。</t>
    <rPh sb="10" eb="12">
      <t>テンプ</t>
    </rPh>
    <phoneticPr fontId="2"/>
  </si>
  <si>
    <t>（プルダウンから数字を選択してください。）</t>
    <rPh sb="8" eb="10">
      <t>スウジ</t>
    </rPh>
    <rPh sb="11" eb="13">
      <t>センタク</t>
    </rPh>
    <phoneticPr fontId="2"/>
  </si>
  <si>
    <t>（報告者）</t>
    <phoneticPr fontId="2"/>
  </si>
  <si>
    <t>法人名</t>
    <phoneticPr fontId="2"/>
  </si>
  <si>
    <t>所在地</t>
    <phoneticPr fontId="2"/>
  </si>
  <si>
    <t>代表者職氏名</t>
    <phoneticPr fontId="2"/>
  </si>
  <si>
    <t>１ 横浜市から交付された補助金の額の確定額</t>
    <phoneticPr fontId="2"/>
  </si>
  <si>
    <t>２ 消費税の申告により確定した消費税及び地方消費税に係る仕入控除税額</t>
    <phoneticPr fontId="2"/>
  </si>
  <si>
    <t>３ 補助金の額の確定までに減額した仕入控除税額</t>
    <phoneticPr fontId="2"/>
  </si>
  <si>
    <t>４ 補助金返還額（２から３の額を差し引いた額）</t>
    <phoneticPr fontId="2"/>
  </si>
  <si>
    <t>６ 対象施設・事業</t>
    <phoneticPr fontId="2"/>
  </si>
  <si>
    <t>(2)課税期間分の消費税及び地方消費税の確定申告書(写し)</t>
    <phoneticPr fontId="2"/>
  </si>
  <si>
    <t>(3)課税売上割合・控除対象仕入税額等の計算表(写し)</t>
    <phoneticPr fontId="2"/>
  </si>
  <si>
    <t>５ 添付資料</t>
    <phoneticPr fontId="2"/>
  </si>
  <si>
    <t>(1)消費税及び地方消費税に係る仕入控除税額の計算方法や積算の内訳等を記載した書類（別紙１）</t>
    <phoneticPr fontId="2"/>
  </si>
  <si>
    <t>　年 月 日付 第 号により交付決定のあった保育所等新型コロナウイルス感染症拡大防止対
策事業補助金に係る消費税及び地方消費税に係る仕入控除税額について、次のとおり報告します。</t>
    <phoneticPr fontId="2"/>
  </si>
  <si>
    <t>領収書等には、一覧の番号と突合ができるよう、項番が振られていますか。</t>
    <rPh sb="0" eb="3">
      <t>リョウシュウショ</t>
    </rPh>
    <rPh sb="3" eb="4">
      <t>ナド</t>
    </rPh>
    <rPh sb="7" eb="9">
      <t>イチラン</t>
    </rPh>
    <rPh sb="10" eb="12">
      <t>バンゴウ</t>
    </rPh>
    <rPh sb="13" eb="15">
      <t>トツゴウ</t>
    </rPh>
    <rPh sb="22" eb="24">
      <t>コウバン</t>
    </rPh>
    <rPh sb="25" eb="26">
      <t>フ</t>
    </rPh>
    <phoneticPr fontId="2"/>
  </si>
  <si>
    <t>申請金額</t>
    <rPh sb="0" eb="4">
      <t>シンセイキンガク</t>
    </rPh>
    <phoneticPr fontId="2"/>
  </si>
  <si>
    <t>領収書等には、申請物品が分かるようマーカー等で印をつけていますか。</t>
    <rPh sb="0" eb="4">
      <t>リョウシュウショトウ</t>
    </rPh>
    <rPh sb="21" eb="22">
      <t>トウ</t>
    </rPh>
    <phoneticPr fontId="2"/>
  </si>
  <si>
    <t>施工前、施工後の様子が分かる写真を添付しましたか。</t>
    <rPh sb="11" eb="12">
      <t>ワ</t>
    </rPh>
    <rPh sb="17" eb="19">
      <t>テンプ</t>
    </rPh>
    <phoneticPr fontId="2"/>
  </si>
  <si>
    <t>　☆　１園につき、１枚作成してください。</t>
    <rPh sb="4" eb="5">
      <t>エン</t>
    </rPh>
    <rPh sb="10" eb="11">
      <t>マイ</t>
    </rPh>
    <rPh sb="11" eb="13">
      <t>サクセイ</t>
    </rPh>
    <phoneticPr fontId="2"/>
  </si>
  <si>
    <t xml:space="preserve">　☆　電子申請と郵送の両方が揃わないと申請受理とはなりませんので、ご注意ください。
</t>
    <phoneticPr fontId="2"/>
  </si>
  <si>
    <t>申請書類の郵送時に本シートを添付してください。</t>
    <rPh sb="0" eb="2">
      <t>シンセイ</t>
    </rPh>
    <rPh sb="2" eb="4">
      <t>ショルイ</t>
    </rPh>
    <rPh sb="5" eb="8">
      <t>ユウソウジ</t>
    </rPh>
    <rPh sb="9" eb="10">
      <t>ホン</t>
    </rPh>
    <rPh sb="14" eb="16">
      <t>テンプ</t>
    </rPh>
    <phoneticPr fontId="2"/>
  </si>
  <si>
    <t>　☆　提出締切前に申請内容の修正をする際は、新しい内容で再度電子申請システムから提出しなおしてください。
　　　　最新のものを申請として受理します。</t>
    <phoneticPr fontId="2"/>
  </si>
  <si>
    <t>　＜電子申請システム＞</t>
    <rPh sb="2" eb="4">
      <t>デンシ</t>
    </rPh>
    <rPh sb="4" eb="6">
      <t>シンセイ</t>
    </rPh>
    <phoneticPr fontId="2"/>
  </si>
  <si>
    <t>　＜申請用Excel＞</t>
    <rPh sb="2" eb="5">
      <t>シンセイヨウ</t>
    </rPh>
    <phoneticPr fontId="2"/>
  </si>
  <si>
    <t>署名（担当者名）</t>
    <rPh sb="0" eb="2">
      <t>ショメイ</t>
    </rPh>
    <rPh sb="3" eb="7">
      <t>タントウシャメイ</t>
    </rPh>
    <phoneticPr fontId="2"/>
  </si>
  <si>
    <t>　上記内容を確認したうえで、申請します。</t>
    <rPh sb="1" eb="5">
      <t>ジョウキナイヨウ</t>
    </rPh>
    <rPh sb="6" eb="8">
      <t>カクニン</t>
    </rPh>
    <rPh sb="14" eb="16">
      <t>シンセイ</t>
    </rPh>
    <phoneticPr fontId="2"/>
  </si>
  <si>
    <t>横浜市長</t>
    <rPh sb="0" eb="4">
      <t>ヨコハマシチョウ</t>
    </rPh>
    <phoneticPr fontId="2"/>
  </si>
  <si>
    <t>所在地</t>
    <rPh sb="0" eb="3">
      <t>ショザイチ</t>
    </rPh>
    <phoneticPr fontId="2"/>
  </si>
  <si>
    <t>代表者職名</t>
    <rPh sb="0" eb="3">
      <t>ダイヒョウシャ</t>
    </rPh>
    <rPh sb="3" eb="5">
      <t>ショクメイ</t>
    </rPh>
    <phoneticPr fontId="2"/>
  </si>
  <si>
    <t>代表者氏名</t>
    <rPh sb="0" eb="3">
      <t>ダイヒョウシャ</t>
    </rPh>
    <rPh sb="3" eb="5">
      <t>シメイ</t>
    </rPh>
    <phoneticPr fontId="2"/>
  </si>
  <si>
    <t>印</t>
    <rPh sb="0" eb="1">
      <t>イン</t>
    </rPh>
    <phoneticPr fontId="2"/>
  </si>
  <si>
    <t>(1)施設名</t>
    <rPh sb="3" eb="6">
      <t>シセツメイ</t>
    </rPh>
    <phoneticPr fontId="2"/>
  </si>
  <si>
    <t>(2)施設所在地</t>
    <rPh sb="3" eb="8">
      <t>シセツショザイチ</t>
    </rPh>
    <phoneticPr fontId="2"/>
  </si>
  <si>
    <t>(3)申請者</t>
    <rPh sb="3" eb="6">
      <t>シンセイシャ</t>
    </rPh>
    <phoneticPr fontId="2"/>
  </si>
  <si>
    <t>法人代表者職</t>
    <rPh sb="0" eb="5">
      <t>ホウジンダイヒョウシャ</t>
    </rPh>
    <rPh sb="5" eb="6">
      <t>ショク</t>
    </rPh>
    <phoneticPr fontId="2"/>
  </si>
  <si>
    <t>法人代表者氏名</t>
    <rPh sb="0" eb="2">
      <t>ホウジン</t>
    </rPh>
    <rPh sb="2" eb="5">
      <t>ダイヒョウシャ</t>
    </rPh>
    <rPh sb="5" eb="7">
      <t>シメイ</t>
    </rPh>
    <phoneticPr fontId="2"/>
  </si>
  <si>
    <t>(4)理由</t>
    <rPh sb="3" eb="5">
      <t>リユウ</t>
    </rPh>
    <phoneticPr fontId="2"/>
  </si>
  <si>
    <t>本状に関する問合せ先</t>
    <rPh sb="0" eb="2">
      <t>ホンジョウ</t>
    </rPh>
    <rPh sb="3" eb="4">
      <t>カン</t>
    </rPh>
    <rPh sb="6" eb="8">
      <t>トイアワ</t>
    </rPh>
    <rPh sb="9" eb="10">
      <t>サキ</t>
    </rPh>
    <phoneticPr fontId="2"/>
  </si>
  <si>
    <t>担当者名</t>
    <rPh sb="0" eb="4">
      <t>タントウシャメイ</t>
    </rPh>
    <phoneticPr fontId="2"/>
  </si>
  <si>
    <t>ご連絡先</t>
    <rPh sb="1" eb="4">
      <t>レンラクサキ</t>
    </rPh>
    <phoneticPr fontId="2"/>
  </si>
  <si>
    <t>　☆　チェック欄に☑したうえで申請書類と一緒に提出してください。</t>
    <rPh sb="7" eb="8">
      <t>ラン</t>
    </rPh>
    <rPh sb="15" eb="19">
      <t>シンセイショルイ</t>
    </rPh>
    <rPh sb="20" eb="22">
      <t>イッショ</t>
    </rPh>
    <rPh sb="23" eb="25">
      <t>テイシュツ</t>
    </rPh>
    <phoneticPr fontId="2"/>
  </si>
  <si>
    <t>理事長</t>
  </si>
  <si>
    <t>ピッピみんなの保育園</t>
  </si>
  <si>
    <t>神奈川県横浜市青葉区荏田西３－１－１９</t>
  </si>
  <si>
    <t/>
  </si>
  <si>
    <t>ピッピ保育園</t>
  </si>
  <si>
    <t>理事</t>
  </si>
  <si>
    <t>古谷　敬</t>
  </si>
  <si>
    <t>夢のつぼみ保育園</t>
  </si>
  <si>
    <t>神奈川県横浜市旭区東希望が丘２３６－４第３碓井ビル２階</t>
  </si>
  <si>
    <t>つぼみ保育園</t>
  </si>
  <si>
    <t>ＨＩＴＯＷＡキッズライフ株式会社</t>
  </si>
  <si>
    <t>代表取締役</t>
  </si>
  <si>
    <t>高石　尚和</t>
  </si>
  <si>
    <t>太陽の子　尻手保育園</t>
  </si>
  <si>
    <t>太陽の子　新子安保育園</t>
  </si>
  <si>
    <t>太陽の子　さちが丘保育園</t>
  </si>
  <si>
    <t>太陽の子　白根保育園</t>
  </si>
  <si>
    <t>太陽の子　日吉保育園</t>
  </si>
  <si>
    <t>太陽の子　長津田北保育園</t>
  </si>
  <si>
    <t>太陽の子　桜台保育園</t>
  </si>
  <si>
    <t>太陽の子　不動下保育園</t>
  </si>
  <si>
    <t>太陽の子　鶴ヶ峰保育園</t>
  </si>
  <si>
    <t>太陽の子　磯子保育園</t>
  </si>
  <si>
    <t>太陽の子　鴨居駅前保育園</t>
  </si>
  <si>
    <t>太陽の子　港南台保育園</t>
  </si>
  <si>
    <t>太陽の子　鶴見市場保育園</t>
  </si>
  <si>
    <t>太陽の子　磯子第二保育園</t>
  </si>
  <si>
    <t>太陽の子　桜台第二保育園</t>
  </si>
  <si>
    <t>太陽の子　二俣川駅保育園</t>
  </si>
  <si>
    <t>わらべうた中山保育園</t>
  </si>
  <si>
    <t>稲葉　佳久</t>
  </si>
  <si>
    <t>やべのファミリールーム</t>
  </si>
  <si>
    <t>神奈川県横浜市磯子区洋光台三丁目２８－２７</t>
  </si>
  <si>
    <t>○</t>
  </si>
  <si>
    <t>鈴木　美恵子</t>
  </si>
  <si>
    <t>港南あひる保育園</t>
  </si>
  <si>
    <t>神奈川県横浜市港南区東芹が谷１４－１０</t>
  </si>
  <si>
    <t>ＮＰＯ法人ファミーユ</t>
  </si>
  <si>
    <t>手嶋　乙恵</t>
  </si>
  <si>
    <t>保育室ベルファミーユ</t>
  </si>
  <si>
    <t>神奈川県横浜市鶴見区東寺尾１－４－１４　グランシャリオ１階</t>
  </si>
  <si>
    <t>ＮＰＯ法人ポプラの会</t>
  </si>
  <si>
    <t>山下　陽一</t>
  </si>
  <si>
    <t>ポプラ保育園</t>
  </si>
  <si>
    <t>神奈川県横浜市旭区鶴ヶ峰１－２５－１１</t>
  </si>
  <si>
    <t>ポプラ第二保育園</t>
  </si>
  <si>
    <t>ＮＰＯ法人港南台こどもっと</t>
  </si>
  <si>
    <t>勝浦　いづみ</t>
  </si>
  <si>
    <t>こどもっと保育園</t>
  </si>
  <si>
    <t>横浜市港南区港南台５‐５‐１２　１Ｆ</t>
  </si>
  <si>
    <t>ＮＰＯ法人三ツ沢保育園</t>
  </si>
  <si>
    <t>大木　茂忠</t>
  </si>
  <si>
    <t>三ツ沢保育園</t>
  </si>
  <si>
    <t>神奈川県横浜市神奈川区三ツ沢中町１０番１０号</t>
  </si>
  <si>
    <t>アートチャイルドケア株式会社</t>
  </si>
  <si>
    <t>村田　省三</t>
  </si>
  <si>
    <t>アートチャイルドケア鶴見</t>
  </si>
  <si>
    <t>アートチャイルドケアろりぽっぷたまプラーザ</t>
  </si>
  <si>
    <t>東京都品川区東品川１－３－１０</t>
  </si>
  <si>
    <t>アートチャイルドケア東戸塚</t>
  </si>
  <si>
    <t>オクシイ株式会社</t>
  </si>
  <si>
    <t>髙田　麻衣子</t>
  </si>
  <si>
    <t>マフィス白楽ナーサリー</t>
  </si>
  <si>
    <t>東京都渋谷区千駄ヶ谷３－１５－３</t>
  </si>
  <si>
    <t>キッズラボ株式会社</t>
  </si>
  <si>
    <t>西原　優博</t>
  </si>
  <si>
    <t>キッズラボ白楽園</t>
  </si>
  <si>
    <t>東京都豊島区南池袋３－９－８　Ｈ２ビルディング８階</t>
  </si>
  <si>
    <t>ケアパートナー株式会社</t>
  </si>
  <si>
    <t>白井　孝和</t>
  </si>
  <si>
    <t>キッズパートナーみなとみらい</t>
  </si>
  <si>
    <t>東京都品川区南大井６－２０－１４　イーストスクエア大森５階</t>
  </si>
  <si>
    <t>キッズパートナー小机</t>
  </si>
  <si>
    <t>キッズパートナー弘明寺</t>
  </si>
  <si>
    <t>キッズパートナー東戸塚</t>
  </si>
  <si>
    <t>キッズパートナー六角橋</t>
  </si>
  <si>
    <t>キッズパートナー妙蓮寺</t>
  </si>
  <si>
    <t>キッズパートナー綱島東</t>
  </si>
  <si>
    <t>キッズパートナー磯子中原</t>
  </si>
  <si>
    <t>キッズパートナー東戸塚第２</t>
  </si>
  <si>
    <t>コンビウィズ株式会社</t>
  </si>
  <si>
    <t>代表取締役社長</t>
  </si>
  <si>
    <t>松浦　康詞</t>
  </si>
  <si>
    <t>コンビプラザ金沢八景保育園</t>
  </si>
  <si>
    <t>東京都台東区元浅草２‐６‐７</t>
  </si>
  <si>
    <t>ショウ企画株式会社</t>
  </si>
  <si>
    <t>代表社員</t>
  </si>
  <si>
    <t>中村　麗華</t>
  </si>
  <si>
    <t>反町ひかり保育園</t>
  </si>
  <si>
    <t>横浜市神奈川区広台太田町４－２－１Ｆ</t>
  </si>
  <si>
    <t>トゥインクルキッズ株式会社</t>
  </si>
  <si>
    <t>トゥインクルキッズ高田保育園</t>
  </si>
  <si>
    <t>神奈川県川崎市中原区木月一丁目３番１号</t>
  </si>
  <si>
    <t>若森　貴子</t>
  </si>
  <si>
    <t>きくなハート保育園</t>
  </si>
  <si>
    <t>横浜市鶴見区鶴見中央４－３６－１７</t>
  </si>
  <si>
    <t>パインヴィレッジ有限会社</t>
  </si>
  <si>
    <t>松村　英文</t>
  </si>
  <si>
    <t>あけぼの保育園</t>
  </si>
  <si>
    <t>横浜市戸塚区下倉田町５９６番地</t>
  </si>
  <si>
    <t>ヒューマンスターチャイルド株式会社</t>
  </si>
  <si>
    <t>川下　裕左</t>
  </si>
  <si>
    <t>スターチャイルド≪荏田北ナーサリー≫</t>
  </si>
  <si>
    <t>神奈川県横浜市神奈川区鶴屋町３－２９－１　第６安田ビル５階</t>
  </si>
  <si>
    <t>スターチャイルド≪江田ナーサリー≫</t>
  </si>
  <si>
    <t>スターチャイルド≪川和ナーサリー≫</t>
  </si>
  <si>
    <t>スターチャイルド≪藤が丘ナーサリー≫</t>
  </si>
  <si>
    <t>スターチャイルド≪たまプラーザナーサリー≫</t>
  </si>
  <si>
    <t>スターチャイルド≪金沢文庫ナーサリー≫</t>
  </si>
  <si>
    <t>スターチャイルド≪中山ナーサリー≫</t>
  </si>
  <si>
    <t>スターチャイルド≪矢向ナーサリー≫</t>
  </si>
  <si>
    <t>スターチャイルド≪新吉田ナーサリー≫</t>
  </si>
  <si>
    <t>スターチャイルド≪長津田ナーサリー≫</t>
  </si>
  <si>
    <t>スターチャイルド≪岸根公園ナーサリー≫</t>
  </si>
  <si>
    <t>スターチャイルド≪白楽ナーサリー≫</t>
  </si>
  <si>
    <t>スターチャイルド≪三ッ沢上町ナーサリー≫</t>
  </si>
  <si>
    <t>スターチャイルド≪鴨居ナーサリー≫</t>
  </si>
  <si>
    <t>スターチャイルド≪大倉山ナーサリー≫</t>
  </si>
  <si>
    <t>スターチャイルド≪洋光台ナーサリー≫</t>
  </si>
  <si>
    <t>スターチャイルド≪生麦ナーサリー≫</t>
  </si>
  <si>
    <t>スターチャイルド≪和田町ナーサリー≫</t>
  </si>
  <si>
    <t>スターチャイルド≪綱島ナーサリー≫</t>
  </si>
  <si>
    <t>スターチャイルド≪戸塚ナーサリー≫</t>
  </si>
  <si>
    <t>ヒューマンアカデミー大倉山保育園</t>
  </si>
  <si>
    <t>ミアヘルサ株式会社</t>
  </si>
  <si>
    <t>ミアヘルサ保育園ひびき矢向</t>
  </si>
  <si>
    <t>ライクキッズ株式会社</t>
  </si>
  <si>
    <t>にじいろ保育園みなとみらい</t>
  </si>
  <si>
    <t>東京都渋谷区道玄坂１－１２－１</t>
  </si>
  <si>
    <t>にじいろ保育園上星川</t>
  </si>
  <si>
    <t>にじいろ保育園和田町</t>
  </si>
  <si>
    <t>にじいろ保育園新杉田</t>
  </si>
  <si>
    <t>にじいろ保育園洋光台</t>
  </si>
  <si>
    <t>にじいろ保育園磯子</t>
  </si>
  <si>
    <t>にじいろ保育園釜利谷</t>
  </si>
  <si>
    <t>にじいろ保育園金沢文庫</t>
  </si>
  <si>
    <t>にじいろ保育園綱島</t>
  </si>
  <si>
    <t>にじいろ保育園江田</t>
  </si>
  <si>
    <t>にじいろ保育園川上町</t>
  </si>
  <si>
    <t>にじいろ保育園東戸塚</t>
  </si>
  <si>
    <t>にじいろ保育園品濃町</t>
  </si>
  <si>
    <t>にじいろ保育園戸塚</t>
  </si>
  <si>
    <t>にじいろ保育園いずみ中央</t>
  </si>
  <si>
    <t>にじいろ保育園青葉台</t>
  </si>
  <si>
    <t>にじいろ保育園戸塚駅前</t>
  </si>
  <si>
    <t>にじいろ保育園関内</t>
  </si>
  <si>
    <t>にじいろ保育園天王町</t>
  </si>
  <si>
    <t>にじいろ保育園日吉</t>
  </si>
  <si>
    <t>にじいろ保育園中山</t>
  </si>
  <si>
    <t>にじいろ保育園駒岡</t>
  </si>
  <si>
    <t>にじいろ保育園駒岡四丁目</t>
  </si>
  <si>
    <t>にじいろ保育園平沼</t>
  </si>
  <si>
    <t>にじいろ保育園戸塚分園</t>
  </si>
  <si>
    <t>医療法人社団鵬友会</t>
  </si>
  <si>
    <t>池島　秀明</t>
  </si>
  <si>
    <t>ほうゆう保育園</t>
  </si>
  <si>
    <t>神奈川県横浜市泉区新橋町１７８３</t>
  </si>
  <si>
    <t>一般財団法人三和徳育会</t>
  </si>
  <si>
    <t>松村　勲</t>
  </si>
  <si>
    <t>アメリカ山徳育こども園</t>
  </si>
  <si>
    <t>神奈川県横浜市中区元町１－１１－３アメリカ山公園３階</t>
  </si>
  <si>
    <t>一般財団法人神奈川県団地住宅福祉協会</t>
  </si>
  <si>
    <t>正武迫　憲一郎</t>
  </si>
  <si>
    <t>汐見台愛育園</t>
  </si>
  <si>
    <t>神奈川県横浜市磯子区汐見台１－６</t>
  </si>
  <si>
    <t>一般社団法人ＫＩＤ</t>
  </si>
  <si>
    <t>代表理事</t>
  </si>
  <si>
    <t>末永　法子</t>
  </si>
  <si>
    <t>なないろきっど保育園</t>
  </si>
  <si>
    <t>横浜市神奈川区大口通８０番地ＮＳＫハイツ大口１－Ａ</t>
  </si>
  <si>
    <t>一般社団法人ＫＩＤ－Ｇ</t>
  </si>
  <si>
    <t>小畑　貴嗣</t>
  </si>
  <si>
    <t>ＳＥＡ　ＫＩＤ保育園</t>
  </si>
  <si>
    <t>神奈川県横浜市鶴見区向井町四丁目８４番地１</t>
  </si>
  <si>
    <t>ＳＡＮＤＡ　ＫＩＤ保育園</t>
  </si>
  <si>
    <t>一般社団法人横浜華僑小紅の会</t>
  </si>
  <si>
    <t>劉　燕雪</t>
  </si>
  <si>
    <t>保育園小紅</t>
  </si>
  <si>
    <t>神奈川県横浜市中区吉浜町２－６７</t>
  </si>
  <si>
    <t>一般社団法人若葉保育園</t>
  </si>
  <si>
    <t>熊本　晃喜</t>
  </si>
  <si>
    <t>神奈川県横浜市保土ケ谷区保土ケ谷町三丁目２０５番地</t>
  </si>
  <si>
    <t>一般社団法人保育室ウッズ</t>
  </si>
  <si>
    <t>二村　昌代</t>
  </si>
  <si>
    <t>ウッズ保育園</t>
  </si>
  <si>
    <t>神奈川県横浜市港北区綱島西二丁目１番７号　ＭＡＣ綱島コート２階</t>
  </si>
  <si>
    <t>学校法人岩崎学園</t>
  </si>
  <si>
    <t>岩崎　文裕</t>
  </si>
  <si>
    <t>岩崎学園新横浜第二保育園</t>
  </si>
  <si>
    <t>神奈川県横浜市西区北幸１丁目２－７</t>
  </si>
  <si>
    <t>岩崎学園新横浜保育園</t>
  </si>
  <si>
    <t>岩崎学園東戸塚保育園</t>
  </si>
  <si>
    <t>学校法人岩谷学園</t>
  </si>
  <si>
    <t>岩谷　大介</t>
  </si>
  <si>
    <t>エクレスすみれ保育園</t>
  </si>
  <si>
    <t>神奈川県横浜市西区平沼１－３８－１９</t>
  </si>
  <si>
    <t>学校法人原田学園</t>
  </si>
  <si>
    <t>岡崎　賢司</t>
  </si>
  <si>
    <t>認可保育所どうぞのひろば</t>
  </si>
  <si>
    <t>神奈川県横浜市青葉区みたけ台１－１</t>
  </si>
  <si>
    <t>認可保育所どうぞのひろば分園</t>
  </si>
  <si>
    <t>シャルール保育園</t>
  </si>
  <si>
    <t>横浜市青葉区みたけ台１‐１</t>
  </si>
  <si>
    <t>学校法人三橋学園</t>
  </si>
  <si>
    <t>すずかけ保育園</t>
  </si>
  <si>
    <t>横浜市栄区飯島町１０５０‐３</t>
  </si>
  <si>
    <t>学校法人四恩学園</t>
  </si>
  <si>
    <t>瀬野　由貴江</t>
  </si>
  <si>
    <t>横浜ナザレ保育園</t>
  </si>
  <si>
    <t>神奈川県横浜市青葉区鴨志田町１２６４</t>
  </si>
  <si>
    <t>学校法人初音丘学園</t>
  </si>
  <si>
    <t>渡邉　啓一</t>
  </si>
  <si>
    <t>神奈川県横浜市保土ケ谷区初音ケ丘４２－２</t>
  </si>
  <si>
    <t>学校法人曙学園</t>
  </si>
  <si>
    <t>松藤　慶子</t>
  </si>
  <si>
    <t>クレシュ新横浜</t>
  </si>
  <si>
    <t>福岡県大野城市曙町一丁目２番２７号</t>
  </si>
  <si>
    <t>学校法人聖ヶ丘学園</t>
  </si>
  <si>
    <t>渡邊　慶信</t>
  </si>
  <si>
    <t>にじの風保育園</t>
  </si>
  <si>
    <t>神奈川県横浜市保土ケ谷区常盤台６６－１８</t>
  </si>
  <si>
    <t>うみの風保育園</t>
  </si>
  <si>
    <t>ひかりの風保育園</t>
  </si>
  <si>
    <t>学校法人倉橋学園</t>
  </si>
  <si>
    <t>倉橋　義郎</t>
  </si>
  <si>
    <t>きらり保育園吉野町</t>
  </si>
  <si>
    <t>静岡県浜松市中区田町２３０－１０</t>
  </si>
  <si>
    <t>学校法人峰岡学園</t>
  </si>
  <si>
    <t>西山　俊太郎</t>
  </si>
  <si>
    <t>三丁目こども園</t>
  </si>
  <si>
    <t>神奈川県横浜市保土ケ谷区峰岡町２丁目１９５</t>
  </si>
  <si>
    <t>株式会社　日本保育サービス</t>
  </si>
  <si>
    <t>アスク大船保育園</t>
  </si>
  <si>
    <t>愛知県名古屋市東区葵３－１５－３１　千種ニュータワービル１７階</t>
  </si>
  <si>
    <t>アスクさいど保育園</t>
  </si>
  <si>
    <t>アスク日吉本町第二保育園</t>
  </si>
  <si>
    <t>アスク新杉田保育園</t>
  </si>
  <si>
    <t>アスク馬車道保育園</t>
  </si>
  <si>
    <t>アスク山下町保育園</t>
  </si>
  <si>
    <t>アスクいどがや保育園</t>
  </si>
  <si>
    <t>アスク吉野町保育園</t>
  </si>
  <si>
    <t>アスク港南中央保育園</t>
  </si>
  <si>
    <t>アスク大倉山保育園</t>
  </si>
  <si>
    <t>アスク日吉東保育園</t>
  </si>
  <si>
    <t>アスクゆめみらい保育園</t>
  </si>
  <si>
    <t>アスク藤が丘保育園</t>
  </si>
  <si>
    <t>アスクセンター北保育園</t>
  </si>
  <si>
    <t>アスク戸塚保育園</t>
  </si>
  <si>
    <t>アスク和田町保育園</t>
  </si>
  <si>
    <t>アスク日吉本町開善保育園</t>
  </si>
  <si>
    <t>アスク北山田保育園</t>
  </si>
  <si>
    <t>アスクセンター南保育園</t>
  </si>
  <si>
    <t>アスク上大岡保育園</t>
  </si>
  <si>
    <t>アスク本牧保育園</t>
  </si>
  <si>
    <t>アスクあざみ野保育園</t>
  </si>
  <si>
    <t>アスク新杉田駅前保育園</t>
  </si>
  <si>
    <t>アスクみのわ保育園</t>
  </si>
  <si>
    <t>ＧＥＮＫＩＤＳ星川保育園</t>
  </si>
  <si>
    <t>ＧＥＮＫＩＤＳいずみ中央保育園</t>
  </si>
  <si>
    <t>ＧＥＮＫＩＤＳ緑園都市保育園</t>
  </si>
  <si>
    <t>ＧＥＮＫＩＤＳ瀬谷保育園</t>
  </si>
  <si>
    <t>株式会社Ｂｅｒｒｙ</t>
  </si>
  <si>
    <t>佐々　誠</t>
  </si>
  <si>
    <t>みなみ台保育園</t>
  </si>
  <si>
    <t>神奈川県横浜市緑区長津田みなみ台１－３４－７</t>
  </si>
  <si>
    <t>みもざ保育園</t>
  </si>
  <si>
    <t>もりの風保育園</t>
  </si>
  <si>
    <t>もみの木保育園</t>
  </si>
  <si>
    <t>みもざ保育園アネックス</t>
  </si>
  <si>
    <t>みなみ台保育園アネックス</t>
  </si>
  <si>
    <t>株式会社ＨＯＰＰＡ</t>
  </si>
  <si>
    <t>青松　武志</t>
  </si>
  <si>
    <t>京進のほいくえんＨＯＰＰＡたまプラーザ</t>
  </si>
  <si>
    <t>京都府京都市下京区烏丸通五条下る大坂町３８２番地１</t>
  </si>
  <si>
    <t>株式会社ＫｉｄｓＳｍｉｌｅＰｒｏｊｅｃｔ</t>
  </si>
  <si>
    <t>中西　正文</t>
  </si>
  <si>
    <t>キッズガーデン横浜最戸</t>
  </si>
  <si>
    <t>東京都品川区西五反田１－３－８　</t>
  </si>
  <si>
    <t>キッズガーデン横浜鶴ヶ峰</t>
  </si>
  <si>
    <t>キッズガーデン横浜磯子</t>
  </si>
  <si>
    <t>株式会社ＬａＬａＬａｎｄ</t>
  </si>
  <si>
    <t>簑島　芙美</t>
  </si>
  <si>
    <t>ララランド戸塚</t>
  </si>
  <si>
    <t>神奈川県横須賀市若松町二丁目１番地３　川島ビル４Ｆ</t>
  </si>
  <si>
    <t>ララランド戸塚第２</t>
  </si>
  <si>
    <t>ララランド井土ケ谷</t>
  </si>
  <si>
    <t>ララランド大倉山</t>
  </si>
  <si>
    <t>ララランド横浜伊勢佐木</t>
  </si>
  <si>
    <t>ララランド戸塚第３</t>
  </si>
  <si>
    <t>株式会社ＴＫＣ</t>
  </si>
  <si>
    <t>田中　孝太郎</t>
  </si>
  <si>
    <t>天才キッズクラブ楽学館あざみ野園</t>
  </si>
  <si>
    <t>東京都稲城市東長沼２１０６－５　マスヤビル１Ｆ</t>
  </si>
  <si>
    <t>天才キッズクラブ楽学館大倉山園</t>
  </si>
  <si>
    <t>株式会社アイ・エス・シー</t>
  </si>
  <si>
    <t>ウィズブック保育園戸部</t>
  </si>
  <si>
    <t>東京都世田谷区下馬２－６－８</t>
  </si>
  <si>
    <t>ウィズブック保育園青木町</t>
  </si>
  <si>
    <t>株式会社アイ・ハート福祉サービス</t>
  </si>
  <si>
    <t>小林　百合子</t>
  </si>
  <si>
    <t>こんにちは・ありがとうえん</t>
  </si>
  <si>
    <t>神奈川県横浜市戸塚区品濃町１４５０</t>
  </si>
  <si>
    <t>株式会社アイグラン</t>
  </si>
  <si>
    <t>橋本　雅文</t>
  </si>
  <si>
    <t>広島県広島市西区庚午中１－７－２４</t>
  </si>
  <si>
    <t>株式会社あしたばマインド</t>
  </si>
  <si>
    <t>大隈　太嘉志</t>
  </si>
  <si>
    <t>明日葉保育園青葉台園</t>
  </si>
  <si>
    <t>東京都港区芝４－１３－３</t>
  </si>
  <si>
    <t>明日葉保育園大倉山園</t>
  </si>
  <si>
    <t>明日葉保育園金沢文庫園</t>
  </si>
  <si>
    <t>明日葉保育園駒岡園</t>
  </si>
  <si>
    <t>明日葉保育園第三戸塚園</t>
  </si>
  <si>
    <t>明日葉保育園第二戸塚園</t>
  </si>
  <si>
    <t>明日葉保育園綱島園</t>
  </si>
  <si>
    <t>明日葉保育園鶴見園</t>
  </si>
  <si>
    <t>明日葉保育園長津田園</t>
  </si>
  <si>
    <t>明日葉保育園東戸塚園</t>
  </si>
  <si>
    <t>明日葉保育園戸塚西口園</t>
  </si>
  <si>
    <t>株式会社アソシエ・インターナショナル</t>
  </si>
  <si>
    <t>内山　惠介</t>
  </si>
  <si>
    <t>アソシエふれあいの丘保育園</t>
  </si>
  <si>
    <t>東京都目黒区目黒３－１１－３　ＡＩビル３Ｆ</t>
  </si>
  <si>
    <t>株式会社アピカル</t>
  </si>
  <si>
    <t>濱元　篤子</t>
  </si>
  <si>
    <t>あーす保育園保土ケ谷</t>
  </si>
  <si>
    <t>福岡県福岡市中央区六本松２－１２－２５</t>
  </si>
  <si>
    <t>あーす保育園鶴見中央</t>
  </si>
  <si>
    <t>株式会社アミー</t>
  </si>
  <si>
    <t>福島　顕揚</t>
  </si>
  <si>
    <t>アミー保育園　三ツ沢園</t>
  </si>
  <si>
    <t>東京都港区虎ノ門五丁目１３番１号</t>
  </si>
  <si>
    <t>アミ―保育園　高島園</t>
  </si>
  <si>
    <t>株式会社アリスナーサリー</t>
  </si>
  <si>
    <t>アリス保育園</t>
  </si>
  <si>
    <t>神奈川県横浜市都筑区大丸３番２５号</t>
  </si>
  <si>
    <t>株式会社アンティー</t>
  </si>
  <si>
    <t>渡辺　智子</t>
  </si>
  <si>
    <t>光の園保育園</t>
  </si>
  <si>
    <t>神奈川県横浜市港北区菊名６－１５－１４</t>
  </si>
  <si>
    <t>光の園アンティー保育園</t>
  </si>
  <si>
    <t>光の園第二保育園本園</t>
  </si>
  <si>
    <t>光の園保育園分園</t>
  </si>
  <si>
    <t>光の園第二保育園分園</t>
  </si>
  <si>
    <t>光の園アンティー保育園分園</t>
  </si>
  <si>
    <t>株式会社いそべ</t>
  </si>
  <si>
    <t>磯部　正剛</t>
  </si>
  <si>
    <t>たんぽぽ保育園</t>
  </si>
  <si>
    <t>神奈川県横浜市港北区大倉山２－１１－２０</t>
  </si>
  <si>
    <t>たんぽぽ保育園　分園</t>
  </si>
  <si>
    <t>株式会社エンゼルベア</t>
  </si>
  <si>
    <t>和田　和枝</t>
  </si>
  <si>
    <t>エンゼルベアあざみ野保育園</t>
  </si>
  <si>
    <t>神奈川県横浜市青葉区新石川１－１３－１</t>
  </si>
  <si>
    <t>エンゼルベア青葉台保育園</t>
  </si>
  <si>
    <t>株式会社オレンジプラネット</t>
  </si>
  <si>
    <t>フェアリーテイルつばさ</t>
  </si>
  <si>
    <t>埼玉県さいたま市浦和区高砂二丁目４番６号市民文化センタービル４階</t>
  </si>
  <si>
    <t>フェアリーテイルみらい</t>
  </si>
  <si>
    <t>フェアリーテイルつばさ分園　</t>
  </si>
  <si>
    <t>株式会社キッズフォレ</t>
  </si>
  <si>
    <t>松原　慶子</t>
  </si>
  <si>
    <t>キッズフォレ長津田</t>
  </si>
  <si>
    <t>神奈川県横浜市都筑区中川中央１－２１－７</t>
  </si>
  <si>
    <t>キッズフォレ東山田</t>
  </si>
  <si>
    <t>キッズフォレセンター北</t>
  </si>
  <si>
    <t>ＫＩＤＳＦＯＲＥ　ＡＣＡＤＥＭＹ</t>
  </si>
  <si>
    <t>株式会社クオリス</t>
  </si>
  <si>
    <t>雨田　武史</t>
  </si>
  <si>
    <t>クオリスキッズ鴨居駅前保育園</t>
  </si>
  <si>
    <t>クオリスキッズ港南中央保育園</t>
  </si>
  <si>
    <t>クオリスキッズ上大岡駅前保育園</t>
  </si>
  <si>
    <t>株式会社グリーンネット</t>
  </si>
  <si>
    <t>鈴木　奔生</t>
  </si>
  <si>
    <t>横濱あんじゅ保育園</t>
  </si>
  <si>
    <t>神奈川県横浜市旭区本宿町３３番地</t>
  </si>
  <si>
    <t>株式会社グローバルキッズ</t>
  </si>
  <si>
    <t>中正　雄一</t>
  </si>
  <si>
    <t>グローバルキッズ白楽園</t>
  </si>
  <si>
    <t>東京都千代田区富士見二丁目１４番３６号</t>
  </si>
  <si>
    <t>グローバルキッズ白根保育園</t>
  </si>
  <si>
    <t>グローバルキッズ下田町園</t>
  </si>
  <si>
    <t>グローバルキッズ綱島園</t>
  </si>
  <si>
    <t>グローバルキッズ日吉園</t>
  </si>
  <si>
    <t>グローバルキッズ十日市場園</t>
  </si>
  <si>
    <t>グローバルキッズ藤が丘園</t>
  </si>
  <si>
    <t>グローバルキッズあざみ野園</t>
  </si>
  <si>
    <t>グローバルキッズ都筑ふれあいの丘園</t>
  </si>
  <si>
    <t>グローバルキッズ戸塚園</t>
  </si>
  <si>
    <t>グローバルキッズ戸塚第二保育園</t>
  </si>
  <si>
    <t>グローバルキッズ戸塚吉田町保育園</t>
  </si>
  <si>
    <t>グローバルキッズ新子安保育園</t>
  </si>
  <si>
    <t>グローバルキッズたまプラーザ保育園</t>
  </si>
  <si>
    <t>グローバルキッズ市が尾園</t>
  </si>
  <si>
    <t>グローバルキッズ大口園</t>
  </si>
  <si>
    <t>グローバルキッズ南万騎が原園</t>
  </si>
  <si>
    <t>グローバルキッズ菊名園</t>
  </si>
  <si>
    <t>グローバルキッズ上大岡園</t>
  </si>
  <si>
    <t>グローバルキッズ磯子保育園</t>
  </si>
  <si>
    <t>グローバルキッズ美しが丘保育園</t>
  </si>
  <si>
    <t>グローバルキッズ新子安第二保育園</t>
  </si>
  <si>
    <t>グローバルキッズ子安駅前保育園</t>
  </si>
  <si>
    <t>東京都千代田区富士見町二丁目１４番３６号</t>
  </si>
  <si>
    <t>グローバルキッズ大倉山園</t>
  </si>
  <si>
    <t>グローバルキッズ日吉五丁目園</t>
  </si>
  <si>
    <t>グローバルキッズ三ツ境園</t>
  </si>
  <si>
    <t>株式会社ケイ・キッズエイト</t>
  </si>
  <si>
    <t>小島　尚子</t>
  </si>
  <si>
    <t>はなまる保育園</t>
  </si>
  <si>
    <t>横浜市港北区綱島東一丁目１３番２号</t>
  </si>
  <si>
    <t>株式会社コイシカワ</t>
  </si>
  <si>
    <t>諸川　淳護</t>
  </si>
  <si>
    <t>こころキッズ</t>
  </si>
  <si>
    <t>東京都小平市鈴木町１－１６２－２</t>
  </si>
  <si>
    <t>株式会社ゴーエスト</t>
  </si>
  <si>
    <t>高堀　雄一郎</t>
  </si>
  <si>
    <t>メリーポピンズ東神奈川ルーム</t>
  </si>
  <si>
    <t>東京都渋谷区渋谷１－２－５　ＭＦＰＲ渋谷ビル１３階</t>
  </si>
  <si>
    <t>まめどくれっしゅ</t>
  </si>
  <si>
    <t>株式会社コージーファーマシー</t>
  </si>
  <si>
    <t>高橋　一成</t>
  </si>
  <si>
    <t>やすらぎ保育園</t>
  </si>
  <si>
    <t>神奈川県横浜市南区万世町２－３８－１</t>
  </si>
  <si>
    <t>株式会社こどもの森</t>
  </si>
  <si>
    <t>久芳　敬裕</t>
  </si>
  <si>
    <t>駒岡こども園</t>
  </si>
  <si>
    <t>東京都国分寺市光町２－５－１</t>
  </si>
  <si>
    <t>日吉こども園</t>
  </si>
  <si>
    <t>鴨居こども園</t>
  </si>
  <si>
    <t>十日市場こども園</t>
  </si>
  <si>
    <t>ヴィラ十日市場こども園</t>
  </si>
  <si>
    <t>長津田こども園</t>
  </si>
  <si>
    <t>中山こども園</t>
  </si>
  <si>
    <t>鴨居北こども園</t>
  </si>
  <si>
    <t>東戸塚こども園</t>
  </si>
  <si>
    <t>中川こども園</t>
  </si>
  <si>
    <t>星川こども園</t>
  </si>
  <si>
    <t>菊名こども園</t>
  </si>
  <si>
    <t>ヴィラ東戸塚こども園</t>
  </si>
  <si>
    <t>ヴィラ日吉こども園</t>
  </si>
  <si>
    <t>綱島こども園</t>
  </si>
  <si>
    <t>株式会社コビーアンドアソシエイツ</t>
  </si>
  <si>
    <t>コビープリスクールなかまちだい</t>
  </si>
  <si>
    <t>千葉県野田市中野台５６４‐２</t>
  </si>
  <si>
    <t>コビープリスクールつなしま</t>
  </si>
  <si>
    <t>コビープリスクールかたくら</t>
  </si>
  <si>
    <t>株式会社コミニティハウス</t>
  </si>
  <si>
    <t>横田　綾子</t>
  </si>
  <si>
    <t>ラフ・クルー元町保育園</t>
  </si>
  <si>
    <t>東京都渋谷区千駄ヶ谷３－６０－５</t>
  </si>
  <si>
    <t>ラフ・クルー星川保育園</t>
  </si>
  <si>
    <t>株式会社スマイルクルー</t>
  </si>
  <si>
    <t>岡田　純一</t>
  </si>
  <si>
    <t>おひさますまいる保育園</t>
  </si>
  <si>
    <t>神奈川県横浜市西区平沼１－１３－１４</t>
  </si>
  <si>
    <t>株式会社スマイル保育園</t>
  </si>
  <si>
    <t>山本　和之</t>
  </si>
  <si>
    <t>ビアレ横浜スマイル保育園</t>
  </si>
  <si>
    <t>神奈川県横浜市金沢区泥亀１－２８　Ｄ－１０５</t>
  </si>
  <si>
    <t>とみおかスマイル保育園</t>
  </si>
  <si>
    <t>株式会社ダーウィンこどもアカデミー</t>
  </si>
  <si>
    <t>竹内　英雄</t>
  </si>
  <si>
    <t>蒔田ひまわり保育園</t>
  </si>
  <si>
    <t>神奈川県横浜市南区花之木町２‐２６</t>
  </si>
  <si>
    <t>株式会社タスク・フォースミテラ</t>
  </si>
  <si>
    <t>永井　美穂</t>
  </si>
  <si>
    <t>ポポラー横浜和田町園</t>
  </si>
  <si>
    <t>大阪府大阪市北区中之島６－２－４０</t>
  </si>
  <si>
    <t>株式会社チャイルドランド</t>
  </si>
  <si>
    <t>飯倉　妃美子</t>
  </si>
  <si>
    <t>エンジェルプラネット</t>
  </si>
  <si>
    <t>川崎市多摩区菅一丁目６番２５号</t>
  </si>
  <si>
    <t>株式会社ディアローグ</t>
  </si>
  <si>
    <t>取締役</t>
  </si>
  <si>
    <t>井口　智明</t>
  </si>
  <si>
    <t>花月園前ここわ保育園</t>
  </si>
  <si>
    <t>東京都渋谷区渋谷３－８－１２　渋谷第一生命ビルディング７階</t>
  </si>
  <si>
    <t>株式会社テノ．コーポレーション</t>
  </si>
  <si>
    <t>吉野　晴彦</t>
  </si>
  <si>
    <t>ほっぺるランド横浜岡野</t>
  </si>
  <si>
    <t>福岡県福岡市博多区上呉服町１０番１０号　呉服町ビジネスセンター５階</t>
  </si>
  <si>
    <t>株式会社テンダーラビングケアサービス</t>
  </si>
  <si>
    <t>柚上　啓子</t>
  </si>
  <si>
    <t>テンダーラビング保育園綱島東</t>
  </si>
  <si>
    <t>株式会社ナーサリープラットフォーム</t>
  </si>
  <si>
    <t>みなとみらいくばがさ保育園</t>
  </si>
  <si>
    <t>東京都港区虎ノ門１－１２－１</t>
  </si>
  <si>
    <t>きゃんばす子安台保育園</t>
  </si>
  <si>
    <t>きゃんばす東神奈川保育園</t>
  </si>
  <si>
    <t>株式会社にこにこ</t>
  </si>
  <si>
    <t>中薗　輝</t>
  </si>
  <si>
    <t>末吉にこにこ保育園</t>
  </si>
  <si>
    <t>神奈川県横浜市鶴見区下末吉１－１７－１８</t>
  </si>
  <si>
    <t>株式会社ニチイ学館</t>
  </si>
  <si>
    <t>森　信介</t>
  </si>
  <si>
    <t>ニチイキッズ美しが丘保育園</t>
  </si>
  <si>
    <t>東京都千代田区神田駿河台２丁目９番地</t>
  </si>
  <si>
    <t>ニチイキッズ東戸塚保育園</t>
  </si>
  <si>
    <t>ニチイキッズさくら本郷台保育園</t>
  </si>
  <si>
    <t>株式会社ばんびーな</t>
  </si>
  <si>
    <t>小林　千里</t>
  </si>
  <si>
    <t>保育園ばんびーな</t>
  </si>
  <si>
    <t>川崎市幸区南幸町２－９</t>
  </si>
  <si>
    <t>株式会社ピエロタ</t>
  </si>
  <si>
    <t>新美　康明</t>
  </si>
  <si>
    <t>ピッコリーノ保育園</t>
  </si>
  <si>
    <t>東京都中央区銀座７－１３－２２</t>
  </si>
  <si>
    <t>株式会社プチ・ナーサリー</t>
  </si>
  <si>
    <t>プチ・ナーサリー弘明寺</t>
  </si>
  <si>
    <t>東京都府中市浅間町三丁目１８番１号</t>
  </si>
  <si>
    <t>株式会社プリンプリンＲＯＯＭ</t>
  </si>
  <si>
    <t>米澤　秀子</t>
  </si>
  <si>
    <t>保育室プリンプリンＲＯＯＭ　本園</t>
  </si>
  <si>
    <t>横浜市港北区綱島西３－９－１２</t>
  </si>
  <si>
    <t>保育室プリンプリンＲＯＯＭ　分園</t>
  </si>
  <si>
    <t>株式会社ブレストインターナショナル</t>
  </si>
  <si>
    <t>渡部　琢磨</t>
  </si>
  <si>
    <t>ぶれすと尻手ほいくえん</t>
  </si>
  <si>
    <t>神奈川県横浜市鶴見区元宮一丁目９番４４号</t>
  </si>
  <si>
    <t>ぶれすと綱島ほいくえん</t>
  </si>
  <si>
    <t>ぶれすと新横浜ほいくえん</t>
  </si>
  <si>
    <t>ぶれすと綱島二階ほいくえん</t>
  </si>
  <si>
    <t>株式会社フレンド楽器</t>
  </si>
  <si>
    <t>作間　孝男</t>
  </si>
  <si>
    <t>フレンド金沢文庫保育園</t>
  </si>
  <si>
    <t>神奈川県横浜市金沢区釜利谷東２－１４－１１</t>
  </si>
  <si>
    <t>株式会社プロケア</t>
  </si>
  <si>
    <t>秋山　登史子</t>
  </si>
  <si>
    <t>ちゃいれっく東戸塚駅前保育園</t>
  </si>
  <si>
    <t>東京都新宿区高田馬場１丁目３０番４号　３０山京ビル３階</t>
  </si>
  <si>
    <t>ちゃいれっく前田町保育園</t>
  </si>
  <si>
    <t>ちゃいれっく戸塚保育園</t>
  </si>
  <si>
    <t>株式会社ベネッセスタイルケア</t>
  </si>
  <si>
    <t>ベネッセ　日吉保育園</t>
  </si>
  <si>
    <t>東京都新宿区西新宿２－３－１新宿モノリスビル</t>
  </si>
  <si>
    <t>ベネッセ　矢向保育園</t>
  </si>
  <si>
    <t>ベネッセ　本郷台保育園</t>
  </si>
  <si>
    <t>ベネッセ　市ヶ尾駅前保育園</t>
  </si>
  <si>
    <t>ベネッセ　青葉台保育園</t>
  </si>
  <si>
    <t>ベネッセ　保土ケ谷保育園</t>
  </si>
  <si>
    <t>ベネッセ　綱島台保育園</t>
  </si>
  <si>
    <t>ベネッセ　新横浜保育園</t>
  </si>
  <si>
    <t>ベネッセ　東戸塚保育園</t>
  </si>
  <si>
    <t>ベネッセ　菊名保育園</t>
  </si>
  <si>
    <t>ポピンズナーサリースクール馬車道</t>
  </si>
  <si>
    <t>ポピンズナーサリースクール片倉町</t>
  </si>
  <si>
    <t>ポピンズナーサリースクールみなとみらい</t>
  </si>
  <si>
    <t>ポピンズナーサリースクール横浜</t>
  </si>
  <si>
    <t>ポピンズナーサリースクール小机</t>
  </si>
  <si>
    <t>ポピンズナーサリースクールセンター南</t>
  </si>
  <si>
    <t>ポピンズナーサリースクール鶴見</t>
  </si>
  <si>
    <t>ポピンズナーサリースクール十日市場駅前</t>
  </si>
  <si>
    <t>ポピンズナーサリースクールたまプラーザ</t>
  </si>
  <si>
    <t>ポピンズナーサリースクール平沼橋</t>
  </si>
  <si>
    <t>ポピンズナーサリースクール綱島</t>
  </si>
  <si>
    <t>東京都渋谷区広尾５－６－６　広尾プラザ５階</t>
  </si>
  <si>
    <t>ポピンズナーサリースクール横浜十日市場</t>
  </si>
  <si>
    <t>ポピンズナーサリースクールあざみ野</t>
  </si>
  <si>
    <t>ポピンズナーサリースクール片倉町駅前</t>
  </si>
  <si>
    <t>株式会社ポ－レ</t>
  </si>
  <si>
    <t>小西　慎一郎</t>
  </si>
  <si>
    <t>ぽれぽれ保育園藤が丘</t>
  </si>
  <si>
    <t>東京都府中市本町２－５－２４</t>
  </si>
  <si>
    <t>株式会社マイ・ハート</t>
  </si>
  <si>
    <t>福居　恵子</t>
  </si>
  <si>
    <t>マイ・ハート綱島東保育園</t>
  </si>
  <si>
    <t>神奈川県横浜市西区紅葉ヶ丘５３番地</t>
  </si>
  <si>
    <t>マイ・ハート紅葉ヶ丘保育園</t>
  </si>
  <si>
    <t>株式会社マミーズエンジェル</t>
  </si>
  <si>
    <t>小川　博</t>
  </si>
  <si>
    <t>マミーズエンジェル金沢文庫駅前保育園</t>
  </si>
  <si>
    <t>東京都渋谷区渋谷１－１４－１４－４Ｆ</t>
  </si>
  <si>
    <t>株式会社みらい</t>
  </si>
  <si>
    <t>飯野　慰子</t>
  </si>
  <si>
    <t>さくらの郷みらい保育園</t>
  </si>
  <si>
    <t>神奈川県横浜市緑区鴨居４－５２－１５</t>
  </si>
  <si>
    <t>さくらの郷みらい保育園分園</t>
  </si>
  <si>
    <t>株式会社みらいく</t>
  </si>
  <si>
    <t>浅井　秀樹</t>
  </si>
  <si>
    <t>みらいく日吉本町園</t>
  </si>
  <si>
    <t>埼玉県川越市脇田本町１４－１２</t>
  </si>
  <si>
    <t>みらいく高田園</t>
  </si>
  <si>
    <t>みらいく矢上園</t>
  </si>
  <si>
    <t>株式会社モード・プランニング・ジャパン</t>
  </si>
  <si>
    <t>村越　秀男</t>
  </si>
  <si>
    <t>横浜矢向雲母保育園</t>
  </si>
  <si>
    <t>東京都中央区銀座７丁目１６－１２　Ｇ－７ビルディング</t>
  </si>
  <si>
    <t>横浜大口雲母保育園</t>
  </si>
  <si>
    <t>横浜東戸塚雲母保育園</t>
  </si>
  <si>
    <t>株式会社ルーチェ</t>
  </si>
  <si>
    <t>太田　明子</t>
  </si>
  <si>
    <t>ルーチェ保育園　鶴見</t>
  </si>
  <si>
    <t>東京都渋谷区恵比寿西２－４－５星ビル４階</t>
  </si>
  <si>
    <t>株式会社育成会</t>
  </si>
  <si>
    <t>丸山　朋美</t>
  </si>
  <si>
    <t>育美保育園</t>
  </si>
  <si>
    <t>神奈川県横浜市港南区港南台７丁目４２－３０</t>
  </si>
  <si>
    <t>株式会社横濱山手教育研究所</t>
  </si>
  <si>
    <t>大多和　満</t>
  </si>
  <si>
    <t>横浜山手モンテッソーリ保育園</t>
  </si>
  <si>
    <t>神奈川県横浜市鶴見区豊岡町３８番７号</t>
  </si>
  <si>
    <t>株式会社我喜大笑</t>
  </si>
  <si>
    <t>尾﨑　卓治</t>
  </si>
  <si>
    <t>保育園夢未来二俣川園</t>
  </si>
  <si>
    <t>東京都千代田区神田駿河台一丁目７番１０号　ＹＫ駿河台ビル４階</t>
  </si>
  <si>
    <t>株式会社学研ココファン・ナーサリー</t>
  </si>
  <si>
    <t>山崎　知恵</t>
  </si>
  <si>
    <t>Ｇａｋｋｅｎほいくえん　日吉本町</t>
  </si>
  <si>
    <t>東京都品川区西五反田２－１１－８学研ビル７Ｆ</t>
  </si>
  <si>
    <t>Ｇａｋｋｅｎほいくえん　二ツ橋</t>
  </si>
  <si>
    <t>Ｇａｋｋｅｎほいくえん　矢向</t>
  </si>
  <si>
    <t>Ｇａｋｋｅｎほいくえん　片倉</t>
  </si>
  <si>
    <t>Ｇａｋｋｅｎほいくえん　反町</t>
  </si>
  <si>
    <t>Ｇａｋｋｅｎほいくえん　綱島</t>
  </si>
  <si>
    <t>株式会社極真会館メディカルマネジメント</t>
  </si>
  <si>
    <t>今西　俊彦</t>
  </si>
  <si>
    <t>キッズラディ</t>
  </si>
  <si>
    <t>神奈川県横浜市港北区大豆戸町６３９番地２</t>
  </si>
  <si>
    <t>株式会社空のはね</t>
  </si>
  <si>
    <t>田中　章生</t>
  </si>
  <si>
    <t>うみのくに保育園とつか</t>
  </si>
  <si>
    <t>東京都品川区戸越６丁目１４番地４号古川ビル１Ｆ</t>
  </si>
  <si>
    <t>うみのくに保育園きくな</t>
  </si>
  <si>
    <t>株式会社薫学園</t>
  </si>
  <si>
    <t>佐藤　和彦</t>
  </si>
  <si>
    <t>横浜みなみ薫保育園</t>
  </si>
  <si>
    <t>神奈川県横浜市南区山王町４－２５</t>
  </si>
  <si>
    <t>株式会社港南台保育センター</t>
  </si>
  <si>
    <t>港南台保育センター</t>
  </si>
  <si>
    <t>株式会社俊英館</t>
  </si>
  <si>
    <t>田村　幸之</t>
  </si>
  <si>
    <t>横浜すきっぷ保育園</t>
  </si>
  <si>
    <t>東京都板橋区小茂根４－９－２</t>
  </si>
  <si>
    <t>尻手すきっぷ保育園</t>
  </si>
  <si>
    <t>横浜岡野すきっぷ保育園</t>
  </si>
  <si>
    <t>小学館アカデミーまいた保育園</t>
  </si>
  <si>
    <t>小学館アカデミーかみおおおか保育園</t>
  </si>
  <si>
    <t>小学館アカデミーかみながや保育園</t>
  </si>
  <si>
    <t>小学館アカデミーひよし保育園</t>
  </si>
  <si>
    <t>小学館アカデミーたまプラーザ保育園</t>
  </si>
  <si>
    <t>小学館アカデミーつなしま保育園</t>
  </si>
  <si>
    <t>小学館アカデミーなかやま保育園</t>
  </si>
  <si>
    <t>小学館アカデミーりょくえんとし保育園</t>
  </si>
  <si>
    <t>株式会社木下の保育</t>
  </si>
  <si>
    <t>木下の保育園　綱島東</t>
  </si>
  <si>
    <t>熊地　昌治</t>
  </si>
  <si>
    <t>木下の保育園センター南</t>
  </si>
  <si>
    <t>木下の保育園日吉</t>
  </si>
  <si>
    <t>木下の保育園　たまプラーザ</t>
  </si>
  <si>
    <t>木下の保育園　江ヶ崎</t>
  </si>
  <si>
    <t>木下の保育園　本牧</t>
  </si>
  <si>
    <t>木下の保育園　山下町</t>
  </si>
  <si>
    <t>株式会社理究</t>
  </si>
  <si>
    <t>米田　正人</t>
  </si>
  <si>
    <t>パレット保育園・長津田</t>
  </si>
  <si>
    <t>神奈川県横浜市西区高島２－１４－１７</t>
  </si>
  <si>
    <t>パレット保育園・たまプラーザ</t>
  </si>
  <si>
    <t>パレット保育園・綱島</t>
  </si>
  <si>
    <t>パレット保育園・高田</t>
  </si>
  <si>
    <t>パレット保育園・センター南</t>
  </si>
  <si>
    <t>パレット保育園・大豆戸</t>
  </si>
  <si>
    <t>パレット保育園・牛久保西</t>
  </si>
  <si>
    <t>パレット保育園・妙蓮寺</t>
  </si>
  <si>
    <t>パレット保育園・綱島分園</t>
  </si>
  <si>
    <t>パレット保育園・大倉山</t>
  </si>
  <si>
    <t>横浜市西区高島二丁目１４番１７号</t>
  </si>
  <si>
    <t>企業組合スカイ・ウイング</t>
  </si>
  <si>
    <t>川村　保恵</t>
  </si>
  <si>
    <t>保育園スカイ・ウイング</t>
  </si>
  <si>
    <t>神奈川県横浜市鶴見区鶴見中央五丁目１１番８号</t>
  </si>
  <si>
    <t>京急サービス株式会社</t>
  </si>
  <si>
    <t>取締役社長</t>
  </si>
  <si>
    <t>京急キッズランド井土ケ谷駅保育園</t>
  </si>
  <si>
    <t>神奈川県横浜市西区高島一丁目２番８号</t>
  </si>
  <si>
    <t>京急キッズランド黄金町保育園</t>
  </si>
  <si>
    <t>京急キッズランド上永谷保育園</t>
  </si>
  <si>
    <t>京急キッズランド上大岡保育園</t>
  </si>
  <si>
    <t>京急キッズランド金沢文庫保育園</t>
  </si>
  <si>
    <t>京急キッズランド新高島保育園</t>
  </si>
  <si>
    <t>杉田幼児園</t>
  </si>
  <si>
    <t>公益財団法人横浜ＹＭＣＡ</t>
  </si>
  <si>
    <t>工藤　誠一</t>
  </si>
  <si>
    <t>ＹＭＣＡ東かながわ保育園</t>
  </si>
  <si>
    <t>神奈川県横浜市中区常盤町１－７</t>
  </si>
  <si>
    <t>ＹＭＣＡ山手台保育園アルク</t>
  </si>
  <si>
    <t>公益財団法人神奈川県労働福祉協会</t>
  </si>
  <si>
    <t>ことぶき保育園</t>
  </si>
  <si>
    <t>神奈川県横浜市中区寿町１－４かながわ労働プラザ７Ｆ</t>
  </si>
  <si>
    <t>つくし愛児園</t>
  </si>
  <si>
    <t>合同会社ＴＡＩＳＥＴＳＵ</t>
  </si>
  <si>
    <t>代表者員</t>
  </si>
  <si>
    <t>高橋　雪乃</t>
  </si>
  <si>
    <t>たいせつ保育園</t>
  </si>
  <si>
    <t>神奈川県横浜市神奈川区二ツ谷町６‐３</t>
  </si>
  <si>
    <t>実遊有限会社</t>
  </si>
  <si>
    <t>松永　美知子</t>
  </si>
  <si>
    <t>実遊中央保育園</t>
  </si>
  <si>
    <t>横浜市鶴見区鶴見中央二丁目１６－２７</t>
  </si>
  <si>
    <t>社会福祉法人 みどり会</t>
  </si>
  <si>
    <t>山﨑　隆史</t>
  </si>
  <si>
    <t>きらら子どもの家</t>
  </si>
  <si>
    <t>神奈川県厚木市戸室３－３－１１</t>
  </si>
  <si>
    <t>きらら保育園</t>
  </si>
  <si>
    <t>かのん保育園</t>
  </si>
  <si>
    <t>社会福祉法人　七葉会</t>
  </si>
  <si>
    <t>齋藤　譲栄</t>
  </si>
  <si>
    <t>ことは保育園</t>
  </si>
  <si>
    <t>神奈川県横浜市戸塚区柏尾町７４２</t>
  </si>
  <si>
    <t>社会福祉法人　漆原清和会</t>
  </si>
  <si>
    <t>漆原　弘</t>
  </si>
  <si>
    <t>旭あじさい保育園</t>
  </si>
  <si>
    <t>神奈川県横浜市旭区川井本町１５４番地６</t>
  </si>
  <si>
    <t>社会福祉法人　木花咲耶会</t>
  </si>
  <si>
    <t>吉田　俊和</t>
  </si>
  <si>
    <t>浅間幼育園</t>
  </si>
  <si>
    <t>神奈川県横浜市西区浅間町１－４４－１</t>
  </si>
  <si>
    <t>迫田　健太郎</t>
  </si>
  <si>
    <t>ChaCha Children Kakinokidai</t>
  </si>
  <si>
    <t>埼玉県入間市小谷田上ノ台６４</t>
  </si>
  <si>
    <t>社会福祉法人ＩＣＡ</t>
  </si>
  <si>
    <t>山本　隆義</t>
  </si>
  <si>
    <t>市場保育園</t>
  </si>
  <si>
    <t>神奈川県横浜市鶴見区市場東中町１２－２７</t>
  </si>
  <si>
    <t>わくわくの森保育園</t>
  </si>
  <si>
    <t>市場保育園分園おひさま</t>
  </si>
  <si>
    <t>社会福祉法人あおい会</t>
  </si>
  <si>
    <t>伊藤　弓子</t>
  </si>
  <si>
    <t>鶴見ルーナ保育園</t>
  </si>
  <si>
    <t>神奈川県横浜市保土ヶ谷区星川２丁目１８－１</t>
  </si>
  <si>
    <t>星川ルーナ保育園</t>
  </si>
  <si>
    <t>森のルーナ保育園</t>
  </si>
  <si>
    <t>りとる・ルーナ保育園</t>
  </si>
  <si>
    <t>社会福祉法人あおぞら</t>
  </si>
  <si>
    <t>あおぞら第２保育園</t>
  </si>
  <si>
    <t>神奈川県横浜市神奈川区六角橋５－３５－１５</t>
  </si>
  <si>
    <t>あおぞら保育園</t>
  </si>
  <si>
    <t>あおぞら谷津保育園</t>
  </si>
  <si>
    <t>あおぞら菅田保育園</t>
  </si>
  <si>
    <t>社会福祉法人あおば</t>
  </si>
  <si>
    <t>川上　恵治</t>
  </si>
  <si>
    <t>都筑ひよこ保育園</t>
  </si>
  <si>
    <t>神奈川県横浜市都筑区加賀原１－２２－３０</t>
  </si>
  <si>
    <t>社会福祉法人アドベンチスト福祉会</t>
  </si>
  <si>
    <t>村本　英邦</t>
  </si>
  <si>
    <t>シャローム三育保育園</t>
  </si>
  <si>
    <t>神奈川県横浜市旭区上川井町１９８８</t>
  </si>
  <si>
    <t>横浜そらいろ保育園</t>
  </si>
  <si>
    <t>横浜市泉区緑園五丁目２９番地５</t>
  </si>
  <si>
    <t>社会福祉法人あらぐさ会</t>
  </si>
  <si>
    <t>辻村　久江</t>
  </si>
  <si>
    <t>新杉田のびのび保育園</t>
  </si>
  <si>
    <t>神奈川県横浜市戸塚区舞岡町９９２</t>
  </si>
  <si>
    <t>わかば保育園</t>
  </si>
  <si>
    <t>笹下保育園</t>
  </si>
  <si>
    <t>社会福祉法人イクソス会</t>
  </si>
  <si>
    <t>松川　和義</t>
  </si>
  <si>
    <t>いいじまルーテル保育園</t>
  </si>
  <si>
    <t>神奈川県横浜市栄区小菅ヶ谷２－２６－３</t>
  </si>
  <si>
    <t>つづきルーテル保育園</t>
  </si>
  <si>
    <t>大船ルーテル保育園</t>
  </si>
  <si>
    <t>とつかルーテル保育園</t>
  </si>
  <si>
    <t>社会福祉法人いずみ</t>
  </si>
  <si>
    <t>中村　秀信</t>
  </si>
  <si>
    <t>いずみ反町保育園</t>
  </si>
  <si>
    <t>横浜市神奈川区泉町２－６</t>
  </si>
  <si>
    <t>いずみ東白楽保育園</t>
  </si>
  <si>
    <t>いずみ青葉台保育園</t>
  </si>
  <si>
    <t>いずみ松本町保育園</t>
  </si>
  <si>
    <t>いずみ反町保育園分園</t>
  </si>
  <si>
    <t>いずみ反町公園保育園</t>
  </si>
  <si>
    <t>社会福祉法人いずみ苗場の会</t>
  </si>
  <si>
    <t>飯川　賢</t>
  </si>
  <si>
    <t>苗場保育園</t>
  </si>
  <si>
    <t>神奈川県横浜市泉区緑園４－４</t>
  </si>
  <si>
    <t>緑園なえば保育園</t>
  </si>
  <si>
    <t>俣野保育園</t>
  </si>
  <si>
    <t>緑園なえば保育園あかちゃんのいえ</t>
  </si>
  <si>
    <t>社会福祉法人くすの樹会</t>
  </si>
  <si>
    <t>中尾　良秀</t>
  </si>
  <si>
    <t>銀杏保育園</t>
  </si>
  <si>
    <t>福岡県飯塚市横田６４４－４</t>
  </si>
  <si>
    <t>銀杏保育園　胡桃館</t>
  </si>
  <si>
    <t>社会福祉法人くっくあゆみの会</t>
  </si>
  <si>
    <t>河内　博和</t>
  </si>
  <si>
    <t>くっくおさんぽ保育園</t>
  </si>
  <si>
    <t>神奈川県横浜市港北区日吉６－１－７</t>
  </si>
  <si>
    <t>くっくおさんぽ保育園大倉山</t>
  </si>
  <si>
    <t>くっくおさんぽ保育園ふとお</t>
  </si>
  <si>
    <t>社会福祉法人くるみ保育園</t>
  </si>
  <si>
    <t>田中　俊雄</t>
  </si>
  <si>
    <t>くるみ保育園</t>
  </si>
  <si>
    <t>神奈川県横浜市泉区下和泉５－１８－１５</t>
  </si>
  <si>
    <t>社会福祉法人コスモス福祉会</t>
  </si>
  <si>
    <t>脇山　祐治</t>
  </si>
  <si>
    <t>港北コスモス保育園</t>
  </si>
  <si>
    <t>神奈川県横浜市港北区新吉田東五丁目７８番２４号</t>
  </si>
  <si>
    <t>大曽根コスモス保育園</t>
  </si>
  <si>
    <t>社会福祉法人ささやま福祉会</t>
  </si>
  <si>
    <t>小寺　春人</t>
  </si>
  <si>
    <t>笹山保育園</t>
  </si>
  <si>
    <t>横浜市保土ケ谷区上菅田町９５１番地１５</t>
  </si>
  <si>
    <t>社会福祉法人さつき福祉会</t>
  </si>
  <si>
    <t>﨑村　英樹</t>
  </si>
  <si>
    <t>宮崎県串間市大字北方７３５８番２</t>
  </si>
  <si>
    <t>社会福祉法人しののめ会</t>
  </si>
  <si>
    <t>槇　あつみ</t>
  </si>
  <si>
    <t>しののめ並木保育園</t>
  </si>
  <si>
    <t>神奈川県横浜市金沢区平潟町１７－１</t>
  </si>
  <si>
    <t>聖星保育園</t>
  </si>
  <si>
    <t>オルタスそらいろ</t>
  </si>
  <si>
    <t>しののめ保育園</t>
  </si>
  <si>
    <t>ひかりとたねの保育園</t>
  </si>
  <si>
    <t>社会福祉法人シャローム会</t>
  </si>
  <si>
    <t>木田　仁逸</t>
  </si>
  <si>
    <t>シャローム保育園</t>
  </si>
  <si>
    <t>神奈川県横浜市青葉区あざみ野３－１１－２７</t>
  </si>
  <si>
    <t>社会福祉法人しらとり台保育園</t>
  </si>
  <si>
    <t>佐野　健一</t>
  </si>
  <si>
    <t>しらとり台保育園さつきが丘</t>
  </si>
  <si>
    <t>神奈川県横浜市青葉区しらとり台１７－５８</t>
  </si>
  <si>
    <t>第二しらとり台保育園</t>
  </si>
  <si>
    <t>しらとり台保育園</t>
  </si>
  <si>
    <t>しらとり台保育園　青葉台</t>
  </si>
  <si>
    <t>しらとり台保育園つつじが丘</t>
  </si>
  <si>
    <t>社会福祉法人すぎのこ福祉会</t>
  </si>
  <si>
    <t>瀬川　謙二郎</t>
  </si>
  <si>
    <t>六ツ川西保育園</t>
  </si>
  <si>
    <t>社会福祉法人すくすくどろんこの会</t>
  </si>
  <si>
    <t>綿貫　善弘</t>
  </si>
  <si>
    <t>空と杜の保育園かんだいじ</t>
  </si>
  <si>
    <t>千葉県野田市山崎字北中地１９５２</t>
  </si>
  <si>
    <t>社会福祉法人そだちの杜</t>
  </si>
  <si>
    <t>玉沢　寛</t>
  </si>
  <si>
    <t>ひびき井土ヶ谷保育園</t>
  </si>
  <si>
    <t>神奈川県横浜市神奈川区金港町７番６号</t>
  </si>
  <si>
    <t>ひびき保育園</t>
  </si>
  <si>
    <t>ひびき金港町保育園</t>
  </si>
  <si>
    <t>社会福祉法人たかね福祉会</t>
  </si>
  <si>
    <t>高根　澄子</t>
  </si>
  <si>
    <t>市が尾こどものいえ保育園</t>
  </si>
  <si>
    <t>東京都町田市山崎町２１６０－４</t>
  </si>
  <si>
    <t>社会福祉法人ちとせ会</t>
  </si>
  <si>
    <t>通木　光男</t>
  </si>
  <si>
    <t>ちとせ保育園</t>
  </si>
  <si>
    <t>神奈川県横浜市旭区今川町６０－２</t>
  </si>
  <si>
    <t>鶴ヶ峰保育園</t>
  </si>
  <si>
    <t>社会福祉法人ちとせ交友会</t>
  </si>
  <si>
    <t>山口　哲史</t>
  </si>
  <si>
    <t>グリーンポート桜木町保育園</t>
  </si>
  <si>
    <t>東京都千代田区二番町７－５</t>
  </si>
  <si>
    <t>日吉ちとせ保育園</t>
  </si>
  <si>
    <t>社会福祉法人つくしんぼの会</t>
  </si>
  <si>
    <t>つくしんぼ保育園</t>
  </si>
  <si>
    <t>神奈川県横浜市港南区港南４－２－６</t>
  </si>
  <si>
    <t>港南つくしんぼ保育園</t>
  </si>
  <si>
    <t>笹下南つくしんぼ保育園</t>
  </si>
  <si>
    <t>社会福祉法人つくし会</t>
  </si>
  <si>
    <t>本田　和代</t>
  </si>
  <si>
    <t>キッズビレッジつくし保育園</t>
  </si>
  <si>
    <t>神奈川県横浜市旭区笹野台４－１１－１９</t>
  </si>
  <si>
    <t>社会福祉法人どろんこ会</t>
  </si>
  <si>
    <t>高堀　愛香</t>
  </si>
  <si>
    <t>Ｐ’ｓスマイル保育園</t>
  </si>
  <si>
    <t>東京都渋谷区渋谷一丁目２番５号　ＭＦＰＲ渋谷ビル１３階</t>
  </si>
  <si>
    <t>鶴見どろんこ保育園</t>
  </si>
  <si>
    <t>新羽どろんこ保育園</t>
  </si>
  <si>
    <t>大豆戸どろんこ保育園</t>
  </si>
  <si>
    <t>美しが丘どろんこ保育園</t>
  </si>
  <si>
    <t>東寺尾どろんこ保育園</t>
  </si>
  <si>
    <t>馬場どろんこ保育園</t>
  </si>
  <si>
    <t>社会福祉法人なずな</t>
  </si>
  <si>
    <t>河野　小枝子</t>
  </si>
  <si>
    <t>森の樹保育園</t>
  </si>
  <si>
    <t>神奈川県横浜市港北区大倉山１－２２－５</t>
  </si>
  <si>
    <t>社会福祉法人なつめの会</t>
  </si>
  <si>
    <t>川端　ゆり佳</t>
  </si>
  <si>
    <t>プチアンジュ保育園</t>
  </si>
  <si>
    <t>神奈川県横浜市保土ケ谷区今井町５０２番地５</t>
  </si>
  <si>
    <t>エルアンジュ保育園</t>
  </si>
  <si>
    <t>川島保育園</t>
  </si>
  <si>
    <t>エルアンジュ保育園分園</t>
  </si>
  <si>
    <t>社会福祉法人ねむの樹</t>
  </si>
  <si>
    <t>ねむの樹　北寺尾保育園</t>
  </si>
  <si>
    <t>神奈川県横浜市鶴見区北寺尾６－７－６</t>
  </si>
  <si>
    <t>ねむの樹　元宮保育園</t>
  </si>
  <si>
    <t>社会福祉法人のぞみ</t>
  </si>
  <si>
    <t>松浦　夛惠子</t>
  </si>
  <si>
    <t>みつる保育園</t>
  </si>
  <si>
    <t>神奈川県横浜市鶴見区本町通４－１７５－３</t>
  </si>
  <si>
    <t>社会福祉法人のびのび愛児会</t>
  </si>
  <si>
    <t>中澤　久</t>
  </si>
  <si>
    <t>中田保育園</t>
  </si>
  <si>
    <t>神奈川県横浜市泉区中田西３－３３－６</t>
  </si>
  <si>
    <t>社会福祉法人バオバブ保育の会</t>
  </si>
  <si>
    <t>和田　秀一</t>
  </si>
  <si>
    <t>バオバブ霧が丘保育園</t>
  </si>
  <si>
    <t>東京都多摩市一の宮１－２０－３</t>
  </si>
  <si>
    <t>社会福祉法人はとの会</t>
  </si>
  <si>
    <t>瀬沼　幹太</t>
  </si>
  <si>
    <t>鳩の森愛の詩　宮沢保育園</t>
  </si>
  <si>
    <t>横浜市泉区新橋町７６５－３</t>
  </si>
  <si>
    <t>鳩の森愛の詩あすなろ保育園</t>
  </si>
  <si>
    <t>鳩の森愛の詩保育園</t>
  </si>
  <si>
    <t>鳩の森愛の詩瀬谷保育園</t>
  </si>
  <si>
    <t>あすなろ保育園ちいさなおうち</t>
  </si>
  <si>
    <t>社会福祉法人パピーランド</t>
  </si>
  <si>
    <t>江渕　武雄</t>
  </si>
  <si>
    <t>えぶちにしや園</t>
  </si>
  <si>
    <t>神奈川県横浜市保土ヶ谷区西谷三丁目１５番１８号</t>
  </si>
  <si>
    <t>えぶち保育園</t>
  </si>
  <si>
    <t>えぶち保育園分園</t>
  </si>
  <si>
    <t>えがお園（えぶちにしや園　分園）</t>
  </si>
  <si>
    <t>社会福祉法人ピアッツァ</t>
  </si>
  <si>
    <t>田口　威</t>
  </si>
  <si>
    <t>和田愛児園</t>
  </si>
  <si>
    <t>神奈川県横浜市保土ヶ谷区和田２－１６－１３</t>
  </si>
  <si>
    <t>社会福祉法人ひよこの会</t>
  </si>
  <si>
    <t>藤田　千賀子</t>
  </si>
  <si>
    <t>エミールの森ひばり保育園</t>
  </si>
  <si>
    <t>神奈川県横浜市栄区小山台１－３３－１０</t>
  </si>
  <si>
    <t>エミールの森ひよこ保育園</t>
  </si>
  <si>
    <t>社会福祉法人フィロス</t>
  </si>
  <si>
    <t>本多　功</t>
  </si>
  <si>
    <t>ゆめの樹保育園ほどがや</t>
  </si>
  <si>
    <t>愛知県名古屋市守山区吉根太鼓ケ根３２３１番２９</t>
  </si>
  <si>
    <t>社会福祉法人ぷらいむキッズ</t>
  </si>
  <si>
    <t>谷澤　満</t>
  </si>
  <si>
    <t>やまた保育園</t>
  </si>
  <si>
    <t>神奈川県横浜市都筑区東山田町３４９－２</t>
  </si>
  <si>
    <t>社会福祉法人ベルノホーム</t>
  </si>
  <si>
    <t>鈴野　茂男</t>
  </si>
  <si>
    <t>領家キッズ保育園</t>
  </si>
  <si>
    <t>神奈川県横浜市泉区領家１－１０</t>
  </si>
  <si>
    <t>社会福祉法人マハ・マヤ会</t>
  </si>
  <si>
    <t>渡井　美智子</t>
  </si>
  <si>
    <t>マヤ保育園</t>
  </si>
  <si>
    <t>神奈川県横浜市旭区市沢町８７４－４</t>
  </si>
  <si>
    <t>社会福祉法人マルタ会</t>
  </si>
  <si>
    <t>李　明忠</t>
  </si>
  <si>
    <t>打越保育園</t>
  </si>
  <si>
    <t>神奈川県横浜市中区打越３９</t>
  </si>
  <si>
    <t>社会福祉法人みどりのこみち会</t>
  </si>
  <si>
    <t>千葉　桂介</t>
  </si>
  <si>
    <t>霞台保育園</t>
  </si>
  <si>
    <t>神奈川県横浜市保土ヶ谷区霞台４１－５</t>
  </si>
  <si>
    <t>霞台保育園分園さくらんぼ</t>
  </si>
  <si>
    <t>社会福祉法人みらい</t>
  </si>
  <si>
    <t>松崎　啓祐</t>
  </si>
  <si>
    <t>中希望が丘保育園</t>
  </si>
  <si>
    <t>神奈川県横浜市鶴見区生麦４－５－１１</t>
  </si>
  <si>
    <t>ヨコハマさくら保育園</t>
  </si>
  <si>
    <t>ヨコハマきぼう保育園</t>
  </si>
  <si>
    <t>ヨコハマみらい保育園</t>
  </si>
  <si>
    <t>駒岡げんきっず保育園</t>
  </si>
  <si>
    <t>相模原市緑区橋本８‐４‐４</t>
  </si>
  <si>
    <t>社会福祉法人みわの会</t>
  </si>
  <si>
    <t>木下　眞佐子</t>
  </si>
  <si>
    <t>ＭＩＷＡあかね台光の子保育園</t>
  </si>
  <si>
    <t>東京都江東区豊洲２－５－３－１０１アーバンドックパークシティ豊洲ＣＯＵＲＴ－Ｃ</t>
  </si>
  <si>
    <t>社会福祉法人ももの会</t>
  </si>
  <si>
    <t>岸本　孝男</t>
  </si>
  <si>
    <t>ののはな保育園</t>
  </si>
  <si>
    <t>神奈川県横浜市戸塚区戸塚町３４１７</t>
  </si>
  <si>
    <t>芙蓉保育園</t>
  </si>
  <si>
    <t>南戸塚保育園</t>
  </si>
  <si>
    <t>もも保育園</t>
  </si>
  <si>
    <t>丘の上保育園</t>
  </si>
  <si>
    <t>社会福祉法人ゆめ和</t>
  </si>
  <si>
    <t>井坂　直人</t>
  </si>
  <si>
    <t>ゆめ和ほいくえん</t>
  </si>
  <si>
    <t>神奈川県横浜市金沢区柳町１－１３</t>
  </si>
  <si>
    <t>ゆめ和柳町ほいくえん</t>
  </si>
  <si>
    <t>社会福祉法人よしみ会</t>
  </si>
  <si>
    <t>中辻　祥代</t>
  </si>
  <si>
    <t>ちぐさのもり保育園</t>
  </si>
  <si>
    <t>大阪府堺市中区大野芝町６６－１</t>
  </si>
  <si>
    <t>社会福祉法人ル・プリ</t>
  </si>
  <si>
    <t>宮内　眞治</t>
  </si>
  <si>
    <t>ビーンズ保育園</t>
  </si>
  <si>
    <t>神奈川県横浜市旭区金が谷５５０</t>
  </si>
  <si>
    <t>かさまの杜保育園</t>
  </si>
  <si>
    <t>杜ちゃいるど園</t>
  </si>
  <si>
    <t>社会福祉法人レインボー保育園</t>
  </si>
  <si>
    <t>齊藤　和子</t>
  </si>
  <si>
    <t>レインボー保育園</t>
  </si>
  <si>
    <t>神奈川県横浜市戸塚区上矢部町２０３０－４</t>
  </si>
  <si>
    <t>社会福祉法人わおわお福祉会</t>
  </si>
  <si>
    <t>大川　榮男</t>
  </si>
  <si>
    <t>わおわお保育園</t>
  </si>
  <si>
    <t>神奈川県横浜市鶴見区駒岡４－２１－１２</t>
  </si>
  <si>
    <t>わおわおセンター北保育園</t>
  </si>
  <si>
    <t>わおわお仲町台保育園</t>
  </si>
  <si>
    <t>わおわお大倉山保育園</t>
  </si>
  <si>
    <t>わおわお東寺尾保育園</t>
  </si>
  <si>
    <t>わおわお江ヶ崎保育園</t>
  </si>
  <si>
    <t>わおわお大倉山保育園分園</t>
  </si>
  <si>
    <t>社会福祉法人愛</t>
  </si>
  <si>
    <t>大沼　和美</t>
  </si>
  <si>
    <t>保育園こりす</t>
  </si>
  <si>
    <t>神奈川県横浜市神奈川区菅田町１７６１－１</t>
  </si>
  <si>
    <t>社会福祉法人愛育会</t>
  </si>
  <si>
    <t>丸岡　夏子</t>
  </si>
  <si>
    <t>横浜文化保育園</t>
  </si>
  <si>
    <t>神奈川県横浜市泉区上飯田４６１３</t>
  </si>
  <si>
    <t>社会福祉法人愛幸会</t>
  </si>
  <si>
    <t>佐藤　豊毅</t>
  </si>
  <si>
    <t>港南ひまわり保育園</t>
  </si>
  <si>
    <t>神奈川県横浜市港南区丸山台２－４１－６７</t>
  </si>
  <si>
    <t>社会福祉法人愛成会</t>
  </si>
  <si>
    <t>佐々木　哲</t>
  </si>
  <si>
    <t>三春台保育園</t>
  </si>
  <si>
    <t>青森県弘前市大字豊原一丁目１番地３</t>
  </si>
  <si>
    <t>社会福祉法人葵友会</t>
  </si>
  <si>
    <t>伊東　一輝</t>
  </si>
  <si>
    <t>オハナ上永谷保育園</t>
  </si>
  <si>
    <t>神奈川県横浜市青葉区元石川３６９７－１</t>
  </si>
  <si>
    <t>オハナ新羽保育園</t>
  </si>
  <si>
    <t>オハナ鶴ヶ峰保育園</t>
  </si>
  <si>
    <t>オハナ鶴見保育園</t>
  </si>
  <si>
    <t>オハナ新羽保育園分園</t>
  </si>
  <si>
    <t>社会福祉法人育祐会</t>
  </si>
  <si>
    <t>達家　孝紹</t>
  </si>
  <si>
    <t>金剛保育園</t>
  </si>
  <si>
    <t>神奈川県横浜市磯子区岡村５－３－２０</t>
  </si>
  <si>
    <t>社会福祉法人浦島保育園</t>
  </si>
  <si>
    <t>上郎　雄行</t>
  </si>
  <si>
    <t>浦島保育園</t>
  </si>
  <si>
    <t>神奈川県横浜市神奈川区亀住町４ー１１</t>
  </si>
  <si>
    <t>浦島保育園ジュニア</t>
  </si>
  <si>
    <t>社会福祉法人横浜ＹＭＣＡ福祉会</t>
  </si>
  <si>
    <t>佐竹　博</t>
  </si>
  <si>
    <t>金沢八景ＹＭＣＡ保育園</t>
  </si>
  <si>
    <t>ＹＭＣＡマナ保育園</t>
  </si>
  <si>
    <t>ＹＭＣＡとつか乳児保育園</t>
  </si>
  <si>
    <t>社会福祉法人横浜かがやき会</t>
  </si>
  <si>
    <t>久永　幸男</t>
  </si>
  <si>
    <t>そよかぜ保育園</t>
  </si>
  <si>
    <t>神奈川県横浜市緑区鴨居一丁目１３－３</t>
  </si>
  <si>
    <t>社会福祉法人横浜クレッシュ</t>
  </si>
  <si>
    <t>清水　髙子</t>
  </si>
  <si>
    <t>平沼保育園</t>
  </si>
  <si>
    <t>神奈川県横浜市西区浜松町１３－６</t>
  </si>
  <si>
    <t>社会福祉法人横浜愛児会</t>
  </si>
  <si>
    <t>相良　信子</t>
  </si>
  <si>
    <t>いちょう保育園</t>
  </si>
  <si>
    <t>神奈川県横浜市泉区上飯田町３２２０－８</t>
  </si>
  <si>
    <t>社会福祉法人横浜育愛会</t>
  </si>
  <si>
    <t>籾山　宣</t>
  </si>
  <si>
    <t>瀬谷中央保育園</t>
  </si>
  <si>
    <t>神奈川県横浜市瀬谷区橋戸１－３５－２８</t>
  </si>
  <si>
    <t>横浜あさひ中央保育園</t>
  </si>
  <si>
    <t>社会福祉法人横浜鶴声会</t>
  </si>
  <si>
    <t>晝間　靖裕</t>
  </si>
  <si>
    <t>えみ保育園</t>
  </si>
  <si>
    <t>神奈川県横浜市鶴見区獅子ヶ谷２丁目１５番１８号</t>
  </si>
  <si>
    <t>社会福祉法人横浜道友会</t>
  </si>
  <si>
    <t>岩崎　秀一</t>
  </si>
  <si>
    <t>くすのき保育園</t>
  </si>
  <si>
    <t>神奈川県横浜市戸塚区上矢部町６１９－１０</t>
  </si>
  <si>
    <t>くすのき第二保育園</t>
  </si>
  <si>
    <t>社会福祉法人横浜婦人クラブ愛児園</t>
  </si>
  <si>
    <t>石橋　節子</t>
  </si>
  <si>
    <t>横浜ナーサリー</t>
  </si>
  <si>
    <t>神奈川県横浜市磯子区丸山１－１７－１７</t>
  </si>
  <si>
    <t>社会福祉法人横浜悠久会</t>
  </si>
  <si>
    <t>畠山　隆司</t>
  </si>
  <si>
    <t>洋光台保育園</t>
  </si>
  <si>
    <t>神奈川県横浜市保土ヶ谷区西久保１１４－２５０</t>
  </si>
  <si>
    <t>昴保育園</t>
  </si>
  <si>
    <t>支部長</t>
  </si>
  <si>
    <t>正木　義博</t>
  </si>
  <si>
    <t>わかくさ保育園</t>
  </si>
  <si>
    <t>神奈川県横浜市神奈川区西神奈川１丁目１３番地１０</t>
  </si>
  <si>
    <t>会長</t>
  </si>
  <si>
    <t>岡　章太郎</t>
  </si>
  <si>
    <t>上大岡ゆう保育園</t>
  </si>
  <si>
    <t>神奈川県横浜市西区岡野２－１５－６</t>
  </si>
  <si>
    <t>社会福祉法人恩賜財団神奈川県同胞援護会</t>
  </si>
  <si>
    <t>戸塚愛児園</t>
  </si>
  <si>
    <t>金沢愛児園</t>
  </si>
  <si>
    <t>社会福祉法人花園会</t>
  </si>
  <si>
    <t>鈴木　範雄</t>
  </si>
  <si>
    <t>花園保育園ベビーホーム</t>
  </si>
  <si>
    <t>神奈川県横浜市鶴見区生麦５－８－１６</t>
  </si>
  <si>
    <t>社会福祉法人貴静会</t>
  </si>
  <si>
    <t>小山　貴好</t>
  </si>
  <si>
    <t>ゆうぽーと保育園</t>
  </si>
  <si>
    <t>東京都町田市常盤町２９７０－１</t>
  </si>
  <si>
    <t>社会福祉法人久遠園</t>
  </si>
  <si>
    <t>福澤　邦康</t>
  </si>
  <si>
    <t>洋光台中央福澤保育センター</t>
  </si>
  <si>
    <t>神奈川県横浜市緑区東本郷４－２５－１４</t>
  </si>
  <si>
    <t>第二福澤保育センター</t>
  </si>
  <si>
    <t>福澤保育センター</t>
  </si>
  <si>
    <t>横浜茅ケ崎保育園</t>
  </si>
  <si>
    <t>社会福祉法人久良岐母子福祉会</t>
  </si>
  <si>
    <t>長井　晶子</t>
  </si>
  <si>
    <t>くらき永田保育園</t>
  </si>
  <si>
    <t>神奈川県横浜市南区中里３－２３－１</t>
  </si>
  <si>
    <t>久良岐保育園</t>
  </si>
  <si>
    <t>社会福祉法人共に生きる会</t>
  </si>
  <si>
    <t>寺田　啓</t>
  </si>
  <si>
    <t>川和保育園</t>
  </si>
  <si>
    <t>神奈川県横浜市都筑区川和町８９０－２</t>
  </si>
  <si>
    <t>社会福祉法人桑の実会</t>
  </si>
  <si>
    <t>濱野　賢一</t>
  </si>
  <si>
    <t>Ｊキッズプラネット鶴見保育園</t>
  </si>
  <si>
    <t>埼玉県所沢市東挟山ヶ丘６－２８３５－２</t>
  </si>
  <si>
    <t>桑の実鶴見保育園</t>
  </si>
  <si>
    <t>社会福祉法人恵寿福祉会</t>
  </si>
  <si>
    <t>藤本　ふみ</t>
  </si>
  <si>
    <t>ゆうゆうきっず横浜</t>
  </si>
  <si>
    <t>ゆうゆうきっず新子安</t>
  </si>
  <si>
    <t>社会福祉法人恵泉会</t>
  </si>
  <si>
    <t>石丸　よう子</t>
  </si>
  <si>
    <t>あゆみ保育園</t>
  </si>
  <si>
    <t>神奈川県横浜市旭区鶴ヶ峰二丁目５番２３</t>
  </si>
  <si>
    <t>あゆみ保育園　鶴見</t>
  </si>
  <si>
    <t>あゆみ保育園第２</t>
  </si>
  <si>
    <t>あゆみキッズ保育園</t>
  </si>
  <si>
    <t>社会福祉法人恵友福祉会</t>
  </si>
  <si>
    <t>鎌田　豊</t>
  </si>
  <si>
    <t>ゆたか保育園</t>
  </si>
  <si>
    <t>神奈川県横浜市瀬谷区瀬谷１－１－３</t>
  </si>
  <si>
    <t>社会福祉法人元気の泉</t>
  </si>
  <si>
    <t>大橋　節子</t>
  </si>
  <si>
    <t>大倉山元気の泉保育園</t>
  </si>
  <si>
    <t>愛媛県宇和島市伊吹町馬場４１８－３</t>
  </si>
  <si>
    <t>社会福祉法人御霊神社保育園</t>
  </si>
  <si>
    <t>御霊神社保育園</t>
  </si>
  <si>
    <t>神奈川県横浜市泉区中田北３－４２－２</t>
  </si>
  <si>
    <t>社会福祉法人公正会</t>
  </si>
  <si>
    <t>齋藤　智範</t>
  </si>
  <si>
    <t>のぞみ保育園</t>
  </si>
  <si>
    <t>神奈川県横浜市泉区池の谷３９０１－１</t>
  </si>
  <si>
    <t>社会福祉法人幸友会</t>
  </si>
  <si>
    <t>新鶴見はなかご保育園</t>
  </si>
  <si>
    <t>神奈川県横浜市鶴見区江ヶ崎町１７－８</t>
  </si>
  <si>
    <t>横山　真理枝</t>
  </si>
  <si>
    <t>鶴見中央はなかご保育園</t>
  </si>
  <si>
    <t>横浜市鶴見区江ヶ崎町１７－８</t>
  </si>
  <si>
    <t>社会福祉法人済聖会</t>
  </si>
  <si>
    <t>宮川　幹生</t>
  </si>
  <si>
    <t>ブライト保育園横浜佐江戸</t>
  </si>
  <si>
    <t>愛知県名古屋市中村区名駅１－１－４</t>
  </si>
  <si>
    <t>ブライト保育園横浜綱島</t>
  </si>
  <si>
    <t>ブライト保育園横浜日吉</t>
  </si>
  <si>
    <t>ブライト保育園横浜松見町</t>
  </si>
  <si>
    <t>社会福祉法人三篠会</t>
  </si>
  <si>
    <t>酒井　亮介</t>
  </si>
  <si>
    <t>末吉いづみ保育園</t>
  </si>
  <si>
    <t>広島県広島市安佐北区小河原町１２８１</t>
  </si>
  <si>
    <t>社会福祉法人山王平成会</t>
  </si>
  <si>
    <t>長谷川　貴勇</t>
  </si>
  <si>
    <t>西柴保育園</t>
  </si>
  <si>
    <t>秋田県秋田市御所野地蔵田２－９－６</t>
  </si>
  <si>
    <t>阿久和保育園</t>
  </si>
  <si>
    <t>上永谷西保育園</t>
  </si>
  <si>
    <t>秋田県秋田市御所野地蔵田二丁目９番６号</t>
  </si>
  <si>
    <t>社会福祉法人山善福祉会</t>
  </si>
  <si>
    <t>並木第二保育園</t>
  </si>
  <si>
    <t>大阪府茨木市東太田三丁目８‐３</t>
  </si>
  <si>
    <t>社会福祉法人山百合会</t>
  </si>
  <si>
    <t>安達　和世</t>
  </si>
  <si>
    <t>小山保育園</t>
  </si>
  <si>
    <t>横浜市緑区中山１丁目２１番５号</t>
  </si>
  <si>
    <t>ペガサス新横浜保育園</t>
  </si>
  <si>
    <t>ペガサスベビー保育園</t>
  </si>
  <si>
    <t>ペガサス夜間保育園</t>
  </si>
  <si>
    <t>やまゆり中山保育園</t>
  </si>
  <si>
    <t>やまゆり中山保育園分園</t>
  </si>
  <si>
    <t>社会福祉法人若竹会</t>
  </si>
  <si>
    <t>尾崎　千代</t>
  </si>
  <si>
    <t>瀬谷愛児園</t>
  </si>
  <si>
    <t>神奈川県横浜市瀬谷区相沢７－２３－１</t>
  </si>
  <si>
    <t>社会福祉法人若里</t>
  </si>
  <si>
    <t>わかさと保育園</t>
  </si>
  <si>
    <t>福井県おおい町石山２０‐１４</t>
  </si>
  <si>
    <t>みゆさと保育園</t>
  </si>
  <si>
    <t>社会福祉法人寿広福祉会</t>
  </si>
  <si>
    <t>中嶌　和子</t>
  </si>
  <si>
    <t>滝ヶ谷保育園</t>
  </si>
  <si>
    <t>茨城県常総市新石下１０３１</t>
  </si>
  <si>
    <t>社会福祉法人秀峰会</t>
  </si>
  <si>
    <t>櫻井　大</t>
  </si>
  <si>
    <t>つくし保育園　センター南</t>
  </si>
  <si>
    <t>神奈川県横浜市旭区下川井町３６０番地</t>
  </si>
  <si>
    <t>つくし保育園　東戸塚</t>
  </si>
  <si>
    <t>つくし保育園　上大岡</t>
  </si>
  <si>
    <t>つくし保育園　戸塚</t>
  </si>
  <si>
    <t>社会福祉法人春献美会</t>
  </si>
  <si>
    <t>山本　一隆</t>
  </si>
  <si>
    <t>おおくらやまえきまえのぞみ保育園</t>
  </si>
  <si>
    <t>神奈川県川崎市麻生区はるひ野２ー７ー１</t>
  </si>
  <si>
    <t>社会福祉法人春明会</t>
  </si>
  <si>
    <t>西津　やす子</t>
  </si>
  <si>
    <t>白幡フレール保育園</t>
  </si>
  <si>
    <t>神奈川県横浜市青葉区新石川２－９－６</t>
  </si>
  <si>
    <t>青葉フレール保育園</t>
  </si>
  <si>
    <t>フレール保育園</t>
  </si>
  <si>
    <t>社会福祉法人諸岳会</t>
  </si>
  <si>
    <t>渡邊　啓司</t>
  </si>
  <si>
    <t>總持寺保育園</t>
  </si>
  <si>
    <t>神奈川県横浜市鶴見区鶴見２－１－１</t>
  </si>
  <si>
    <t>總持寺本町通保育園</t>
  </si>
  <si>
    <t>社会福祉法人将友会</t>
  </si>
  <si>
    <t>前田　徹一</t>
  </si>
  <si>
    <t>たけやまの森保育園</t>
  </si>
  <si>
    <t>熊本県葦北郡芦北町大字芦北２０３９番地</t>
  </si>
  <si>
    <t>社会福祉法人小桜会</t>
  </si>
  <si>
    <t>工藤　隆司</t>
  </si>
  <si>
    <t>小桜愛児園</t>
  </si>
  <si>
    <t>神奈川県横浜市青葉区あざみ野１丁目３２番地６</t>
  </si>
  <si>
    <t>中川小桜愛児園</t>
  </si>
  <si>
    <t>たまプラーザ小桜愛児園</t>
  </si>
  <si>
    <t>社会福祉法人尚徳福祉会</t>
  </si>
  <si>
    <t>谷本　要</t>
  </si>
  <si>
    <t>日野保育園</t>
  </si>
  <si>
    <t>鳥取県米子市榎原１８８９－６</t>
  </si>
  <si>
    <t>生麦保育園</t>
  </si>
  <si>
    <t>境木保育園</t>
  </si>
  <si>
    <t>保土ケ谷保育園</t>
  </si>
  <si>
    <t>社会福祉法人松緑会</t>
  </si>
  <si>
    <t>小倉　徹</t>
  </si>
  <si>
    <t>松みどり保育所</t>
  </si>
  <si>
    <t>神奈川県横浜市戸塚区原宿５丁目３０番１号</t>
  </si>
  <si>
    <t>社会福祉法人祥泉福祉会</t>
  </si>
  <si>
    <t>竹田　法俊</t>
  </si>
  <si>
    <t>りんどう保育園</t>
  </si>
  <si>
    <t>神奈川県横浜市青葉区みたけ台３２－１４</t>
  </si>
  <si>
    <t>社会福祉法人伸こう福祉会</t>
  </si>
  <si>
    <t>高田　益江</t>
  </si>
  <si>
    <t>キディ石川町・横浜</t>
  </si>
  <si>
    <t>神奈川県横浜市栄区公田町１０２０－５</t>
  </si>
  <si>
    <t>キディ大倉山・横浜</t>
  </si>
  <si>
    <t>社会福祉法人伸愛会</t>
  </si>
  <si>
    <t>吉原　誠</t>
  </si>
  <si>
    <t>ＳＵＮはるかぜ保育園</t>
  </si>
  <si>
    <t>神奈川県横浜市港南区日野８丁目３１番３６号</t>
  </si>
  <si>
    <t>上大岡はるかぜ保育園</t>
  </si>
  <si>
    <t>港南はるかぜ保育園</t>
  </si>
  <si>
    <t>旭はるかぜ保育園</t>
  </si>
  <si>
    <t>屏風ヶ浦はるかぜ保育園</t>
  </si>
  <si>
    <t>大岡はるかぜ保育園</t>
  </si>
  <si>
    <t>社会福祉法人新治保育園</t>
  </si>
  <si>
    <t>小林　勝</t>
  </si>
  <si>
    <t>新治保育園</t>
  </si>
  <si>
    <t>神奈川県横浜市緑区新治町７０１</t>
  </si>
  <si>
    <t>社会福祉法人新緑会</t>
  </si>
  <si>
    <t>杉澤　末子</t>
  </si>
  <si>
    <t>芹が谷ぴよっこ保育園</t>
  </si>
  <si>
    <t>神奈川県横浜市金沢区堀口１９－３</t>
  </si>
  <si>
    <t>金沢ぴよっこ保育園</t>
  </si>
  <si>
    <t>社会福祉法人真愛</t>
  </si>
  <si>
    <t>池田　恵賜</t>
  </si>
  <si>
    <t>ふぁみりーさぽーと　のあ</t>
  </si>
  <si>
    <t>横浜市栄区公田町４２４－２３</t>
  </si>
  <si>
    <t>社会福祉法人神奈川県匡済会</t>
  </si>
  <si>
    <t>渡邊　俊郎</t>
  </si>
  <si>
    <t>大倉山保育園</t>
  </si>
  <si>
    <t>神奈川県横浜市泉区和泉町６１８１－２</t>
  </si>
  <si>
    <t>寿福祉センター保育所</t>
  </si>
  <si>
    <t>新山下二丁目保育所</t>
  </si>
  <si>
    <t>社会福祉法人神奈川県社会福祉事業団</t>
  </si>
  <si>
    <t>河原　達也</t>
  </si>
  <si>
    <t>みなみひの保育園</t>
  </si>
  <si>
    <t>神奈川県横浜市中区北仲通３－３３</t>
  </si>
  <si>
    <t>屏風ヶ浦保育園</t>
  </si>
  <si>
    <t>屏風ゆめの森保育園</t>
  </si>
  <si>
    <t>社会福祉法人神奈川厚生福祉会</t>
  </si>
  <si>
    <t>土師　幸子</t>
  </si>
  <si>
    <t>合歓の木保育園</t>
  </si>
  <si>
    <t>神奈川県横浜市保土ケ谷区明神台５－１</t>
  </si>
  <si>
    <t>明神台保育園</t>
  </si>
  <si>
    <t>社会福祉法人神奈川労働福祉協会</t>
  </si>
  <si>
    <t>足立　まこと</t>
  </si>
  <si>
    <t>小鳩保育園</t>
  </si>
  <si>
    <t>神奈川県横浜市神奈川区神奈川本町２１－１１</t>
  </si>
  <si>
    <t>上永谷保育園</t>
  </si>
  <si>
    <t>矢向保育園</t>
  </si>
  <si>
    <t>かながわ保育園</t>
  </si>
  <si>
    <t>小鳩保育園分園</t>
  </si>
  <si>
    <t>社会福祉法人親正会</t>
  </si>
  <si>
    <t>佐藤　紘之進</t>
  </si>
  <si>
    <t>桜ケ丘保育園</t>
  </si>
  <si>
    <t>神奈川県横浜市保土ヶ谷区新桜ヶ丘１－３４－１９</t>
  </si>
  <si>
    <t>社会福祉法人仁成会</t>
  </si>
  <si>
    <t>生稲　悦男</t>
  </si>
  <si>
    <t>尚花愛児園</t>
  </si>
  <si>
    <t>神奈川県横浜市港北区綱島西２－１５－８</t>
  </si>
  <si>
    <t>第二尚花愛児園</t>
  </si>
  <si>
    <t>社会福祉法人水の会</t>
  </si>
  <si>
    <t>小林　信子</t>
  </si>
  <si>
    <t>北六浦いちい保育園</t>
  </si>
  <si>
    <t>北海道札幌市中央区南３条西１丁目１番１号</t>
  </si>
  <si>
    <t>名瀬いちい保育園</t>
  </si>
  <si>
    <t>社会福祉法人翠峰会</t>
  </si>
  <si>
    <t>理事兼施設長</t>
  </si>
  <si>
    <t>大庭　良治</t>
  </si>
  <si>
    <t>うちゅう保育園やました</t>
  </si>
  <si>
    <t>神奈川県横浜市神奈川区上反町1-10-5</t>
  </si>
  <si>
    <t>社会福祉法人成和会</t>
  </si>
  <si>
    <t>日高　和子</t>
  </si>
  <si>
    <t>野庭保育園</t>
  </si>
  <si>
    <t>宮崎県宮崎市佐土原町下田島２１４８７番地２０</t>
  </si>
  <si>
    <t>社会福祉法人星槎</t>
  </si>
  <si>
    <t>長田　理英子</t>
  </si>
  <si>
    <t>ティンクル瀬谷保育園</t>
  </si>
  <si>
    <t>神奈川県川崎市宮前区野川２２５２－６</t>
  </si>
  <si>
    <t>社会福祉法人晴翔会</t>
  </si>
  <si>
    <t>村松　美智子</t>
  </si>
  <si>
    <t>六ツ川台保育園</t>
  </si>
  <si>
    <t>神奈川県相模原市中央区光が丘3－2－1</t>
  </si>
  <si>
    <t>青葉保育園</t>
  </si>
  <si>
    <t>社会福祉法人清賢会</t>
  </si>
  <si>
    <t>中山　賢一</t>
  </si>
  <si>
    <t>池辺保育園</t>
  </si>
  <si>
    <t>神奈川県横浜市都筑区池辺町２８８５</t>
  </si>
  <si>
    <t>社会福祉法人清香会</t>
  </si>
  <si>
    <t>大江　恵子</t>
  </si>
  <si>
    <t>横浜りとるぱんぷきんず</t>
  </si>
  <si>
    <t>福岡県豊前市八屋１５３７－１</t>
  </si>
  <si>
    <t>社会福祉法人清心福祉会</t>
  </si>
  <si>
    <t>青木　訓行</t>
  </si>
  <si>
    <t>わらべシーサイド保育園</t>
  </si>
  <si>
    <t>東京都八王子市左入町３７３番地１</t>
  </si>
  <si>
    <t>わらべ細谷戸保育園</t>
  </si>
  <si>
    <t>社会福祉法人清正会</t>
  </si>
  <si>
    <t>清水　満正</t>
  </si>
  <si>
    <t>まきが原愛児園</t>
  </si>
  <si>
    <t>神奈川県横浜市旭区万騎が原３番地</t>
  </si>
  <si>
    <t>社会福祉法人聖徳会</t>
  </si>
  <si>
    <t>菱川　慧昭</t>
  </si>
  <si>
    <t>神ノ木保育園</t>
  </si>
  <si>
    <t>神奈川県横浜市神奈川区七島町１６３</t>
  </si>
  <si>
    <t>聖徳保育園</t>
  </si>
  <si>
    <t>白幡保育園</t>
  </si>
  <si>
    <t>おおつな保育園</t>
  </si>
  <si>
    <t>西寺尾保育園</t>
  </si>
  <si>
    <t>おおつな森の保育園</t>
  </si>
  <si>
    <t>社会福祉法人聖母会</t>
  </si>
  <si>
    <t>塩塚　俊子</t>
  </si>
  <si>
    <t>聖母の園保育園</t>
  </si>
  <si>
    <t>東京都新宿区中落合２－５－１</t>
  </si>
  <si>
    <t>加藤　肇一</t>
  </si>
  <si>
    <t>西谷保育園</t>
  </si>
  <si>
    <t>神奈川県横浜市保土ヶ谷区西谷三丁目２５番３２号</t>
  </si>
  <si>
    <t>梅の木保育園</t>
  </si>
  <si>
    <t>西谷保育園分園　きらり保育園</t>
  </si>
  <si>
    <t>社会福祉法人誠幸会</t>
  </si>
  <si>
    <t>鈴木　太郎</t>
  </si>
  <si>
    <t>泉の郷保育園いずみ</t>
  </si>
  <si>
    <t>横浜市泉区上飯田町２０８３－１</t>
  </si>
  <si>
    <t>泉の郷保育園なかだ</t>
  </si>
  <si>
    <t>泉の郷保育園いずみ分園</t>
  </si>
  <si>
    <t>社会福祉法人誠惠会</t>
  </si>
  <si>
    <t>菱山　米子</t>
  </si>
  <si>
    <t>ひまわり愛児園</t>
  </si>
  <si>
    <t>神奈川県横浜市旭区金が谷５２１</t>
  </si>
  <si>
    <t>社会福祉法人石狩友愛福祉会</t>
  </si>
  <si>
    <t>杉田保育園</t>
  </si>
  <si>
    <t>北海道石狩市花川南８条３丁目１５３番地３</t>
  </si>
  <si>
    <t>清水ヶ丘保育園</t>
  </si>
  <si>
    <t>社会福祉法人赤い鳥保育会</t>
  </si>
  <si>
    <t>桑戸　大雄</t>
  </si>
  <si>
    <t>あかいとり保育園</t>
  </si>
  <si>
    <t>長崎県雲仙市千々石町乙２２６－１</t>
  </si>
  <si>
    <t>社会福祉法人倉敷福徳会</t>
  </si>
  <si>
    <t>小谷　浩二</t>
  </si>
  <si>
    <t>横浜小谷かなりや保育園</t>
  </si>
  <si>
    <t>岡山県倉敷市福井２０５</t>
  </si>
  <si>
    <t>社会福祉法人相愛会</t>
  </si>
  <si>
    <t>福島　巌</t>
  </si>
  <si>
    <t>新桜ケ丘保育園</t>
  </si>
  <si>
    <t>長崎県雲仙市国見町土黒庚３５７</t>
  </si>
  <si>
    <t>善部保育園</t>
  </si>
  <si>
    <t>戸塚ほしの木保育園</t>
  </si>
  <si>
    <t>社会福祉法人大宙</t>
  </si>
  <si>
    <t>井上　ま津江</t>
  </si>
  <si>
    <t>根岸星の子保育園</t>
  </si>
  <si>
    <t>神奈川県横浜市磯子区東町１９－３３</t>
  </si>
  <si>
    <t>西町星の子保育園</t>
  </si>
  <si>
    <t>原町星の子保育園</t>
  </si>
  <si>
    <t>社会福祉法人大和まほろば福祉会</t>
  </si>
  <si>
    <t>矢田　尚士</t>
  </si>
  <si>
    <t>戸塚せせらぎ保育園</t>
  </si>
  <si>
    <t>社会福祉法人中川福祉会</t>
  </si>
  <si>
    <t>青木　明</t>
  </si>
  <si>
    <t>つづき保育園</t>
  </si>
  <si>
    <t>神奈川県横浜市都筑区南山田町４７００</t>
  </si>
  <si>
    <t>中川保育園</t>
  </si>
  <si>
    <t>社会福祉法人長幼会</t>
  </si>
  <si>
    <t>水野　恭一</t>
  </si>
  <si>
    <t>すくすく保育園</t>
  </si>
  <si>
    <t>神奈川県横浜市都筑区大棚町７４－１２</t>
  </si>
  <si>
    <t>横浜みなとみらい保育園</t>
  </si>
  <si>
    <t>千丸台保育園</t>
  </si>
  <si>
    <t>社会福祉法人鶴見あけぼの会</t>
  </si>
  <si>
    <t>熊谷　豊壽</t>
  </si>
  <si>
    <t>鶴見あけぼの保育園</t>
  </si>
  <si>
    <t>神奈川県横浜市鶴見区鶴見中央１－１８－１０</t>
  </si>
  <si>
    <t>矢向あけぼの保育園</t>
  </si>
  <si>
    <t>社会福祉法人鶴見乳幼児福祉センター</t>
  </si>
  <si>
    <t>神保　修治</t>
  </si>
  <si>
    <t>駒岡保育園</t>
  </si>
  <si>
    <t>神奈川県横浜市鶴見区鶴見１－３－１６</t>
  </si>
  <si>
    <t>入船の森保育園</t>
  </si>
  <si>
    <t>鶴見乳幼児福祉センター保育園</t>
  </si>
  <si>
    <t>社会福祉法人天理</t>
  </si>
  <si>
    <t>深谷　忠道</t>
  </si>
  <si>
    <t>めばえ横浜保育園</t>
  </si>
  <si>
    <t>奈良県天理市別所町７１５－３</t>
  </si>
  <si>
    <t>社会福祉法人土と愛</t>
  </si>
  <si>
    <t>村木　みつえ</t>
  </si>
  <si>
    <t>土と愛　子供の家保育所</t>
  </si>
  <si>
    <t>神奈川県横浜市旭区上白根２－９－１８</t>
  </si>
  <si>
    <t>土と愛　子供の家保育所第２</t>
  </si>
  <si>
    <t>社会福祉法人東京愛成会</t>
  </si>
  <si>
    <t>東京都大田区池上３－２９－８</t>
  </si>
  <si>
    <t>あっぷる保育園鶴ヶ峰</t>
  </si>
  <si>
    <t>あっぷるキッズ青葉台</t>
  </si>
  <si>
    <t>あっぷる滝頭保育園</t>
  </si>
  <si>
    <t>社会福祉法人東漸保育園</t>
  </si>
  <si>
    <t>森岡　隆冲</t>
  </si>
  <si>
    <t>東漸保育園</t>
  </si>
  <si>
    <t>神奈川県横浜市鶴見区栄町通３－３３－１６</t>
  </si>
  <si>
    <t>社会福祉法人同塵会</t>
  </si>
  <si>
    <t>松井　住仁</t>
  </si>
  <si>
    <t>鶴見すずらん保育園</t>
  </si>
  <si>
    <t>神奈川県横浜市港南区下永谷４－２１－１０</t>
  </si>
  <si>
    <t>チェリーガーデン保育園</t>
  </si>
  <si>
    <t>赤い屋根保育園</t>
  </si>
  <si>
    <t>社会福祉法人徳風会</t>
  </si>
  <si>
    <t>稲垣　泰子</t>
  </si>
  <si>
    <t>羽沢保育園</t>
  </si>
  <si>
    <t>神奈川県横浜市神奈川区羽沢町７２５</t>
  </si>
  <si>
    <t>めぐみ保育園</t>
  </si>
  <si>
    <t>社会福祉法人篤星会</t>
  </si>
  <si>
    <t>小星　彰</t>
  </si>
  <si>
    <t>星の子白根保育園</t>
  </si>
  <si>
    <t>神奈川県相模原市緑区相原２－１４－７</t>
  </si>
  <si>
    <t>社会福祉法人二本の桜</t>
  </si>
  <si>
    <t>小川　泰夫</t>
  </si>
  <si>
    <t>トキワ保育園</t>
  </si>
  <si>
    <t>神奈川県横浜市西区東久保町３４－１０</t>
  </si>
  <si>
    <t>社会福祉法人虹の会</t>
  </si>
  <si>
    <t>金子　敏明</t>
  </si>
  <si>
    <t>上の原保育園</t>
  </si>
  <si>
    <t>神奈川県横浜市旭区小高町１０４番５</t>
  </si>
  <si>
    <t>社会福祉法人乳児保護協会</t>
  </si>
  <si>
    <t>武藤　春光</t>
  </si>
  <si>
    <t>睦町保育園</t>
  </si>
  <si>
    <t>横浜市南区睦町１丁目５番１号</t>
  </si>
  <si>
    <t>白百合愛児園</t>
  </si>
  <si>
    <t>社会福祉法人梅の香り</t>
  </si>
  <si>
    <t>杉原　紳元</t>
  </si>
  <si>
    <t>岡村幼児園</t>
  </si>
  <si>
    <t>横浜市磯子区岡村二丁目１３番１１号</t>
  </si>
  <si>
    <t>社会福祉法人博愛福祉会</t>
  </si>
  <si>
    <t>福田　博幸</t>
  </si>
  <si>
    <t>たまプラーザもみじ保育園</t>
  </si>
  <si>
    <t>神奈川県横浜市青葉区松風台１８－１０</t>
  </si>
  <si>
    <t>藤が丘もみじ保育センター</t>
  </si>
  <si>
    <t>もみじ保育園</t>
  </si>
  <si>
    <t>もみじ第二保育園</t>
  </si>
  <si>
    <t>社会福祉法人博栄福祉会</t>
  </si>
  <si>
    <t>吉川　昇</t>
  </si>
  <si>
    <t>青砥どんぐり保育園</t>
  </si>
  <si>
    <t>神奈川県座間市東原１丁目６番３０号</t>
  </si>
  <si>
    <t>社会福祉法人白梅福祉会</t>
  </si>
  <si>
    <t>倉山　郁一</t>
  </si>
  <si>
    <t>白梅いずみ保育園</t>
  </si>
  <si>
    <t>神奈川県横浜市泉区中田南五丁目６－２０</t>
  </si>
  <si>
    <t>白梅保育園</t>
  </si>
  <si>
    <t>社会福祉法人白百合会</t>
  </si>
  <si>
    <t>柿原　建男</t>
  </si>
  <si>
    <t>上末吉白百合保育園</t>
  </si>
  <si>
    <t>神奈川県横浜市神奈川区亀住町９－５</t>
  </si>
  <si>
    <t>西川島保育園</t>
  </si>
  <si>
    <t>丸山台保育園</t>
  </si>
  <si>
    <t>白百合乳児保育園</t>
  </si>
  <si>
    <t>第二白百合乳児保育園</t>
  </si>
  <si>
    <t>社会福祉法人白峰会</t>
  </si>
  <si>
    <t>平野　建次</t>
  </si>
  <si>
    <t>高風保育園</t>
  </si>
  <si>
    <t>神奈川県横浜市南区平楽１３３</t>
  </si>
  <si>
    <t>白峰保育園</t>
  </si>
  <si>
    <t>中村愛児園</t>
  </si>
  <si>
    <t>社会福祉法人美希福祉会</t>
  </si>
  <si>
    <t>原　弘毅</t>
  </si>
  <si>
    <t>小さな足あと保育園</t>
  </si>
  <si>
    <t>神奈川県横浜市南区宿町４丁目７５番地１</t>
  </si>
  <si>
    <t>社会福祉法人不易創造館</t>
  </si>
  <si>
    <t>下瀬谷保育園</t>
  </si>
  <si>
    <t>大阪府和泉市松尾寺町１５２５番地の５</t>
  </si>
  <si>
    <t>社会福祉法人風の遊育舎</t>
  </si>
  <si>
    <t>澤口　勇人</t>
  </si>
  <si>
    <t>よこはま風の遊育園</t>
  </si>
  <si>
    <t>秋田県秋田市土崎港西３丁目８番２８号</t>
  </si>
  <si>
    <t>社会福祉法人平成会</t>
  </si>
  <si>
    <t>白石　玲子</t>
  </si>
  <si>
    <t>たかた保育園</t>
  </si>
  <si>
    <t>神奈川県横浜市港北区新吉田東６－１７－３</t>
  </si>
  <si>
    <t>社会福祉法人歩育の会</t>
  </si>
  <si>
    <t>中村　宣子</t>
  </si>
  <si>
    <t>森の台保育園</t>
  </si>
  <si>
    <t>神奈川県横浜市緑区台村町６３３－１</t>
  </si>
  <si>
    <t>たまプラーザ　こどもの詩保育園</t>
  </si>
  <si>
    <t>わかばの森保育園</t>
  </si>
  <si>
    <t>社会福祉法人母子育成会</t>
  </si>
  <si>
    <t>深瀬　亮一</t>
  </si>
  <si>
    <t>白楽あいいく保育園</t>
  </si>
  <si>
    <t>神奈川県川崎市川崎区本町１－１－１</t>
  </si>
  <si>
    <t>社会福祉法人芳浄会</t>
  </si>
  <si>
    <t>岡　千里</t>
  </si>
  <si>
    <t>別所保育園</t>
  </si>
  <si>
    <t>神奈川県横浜市南区別所２－１４－１０</t>
  </si>
  <si>
    <t>社会福祉法人豊会</t>
  </si>
  <si>
    <t>岩田　力</t>
  </si>
  <si>
    <t>柏尾スマイル保育園</t>
  </si>
  <si>
    <t>神奈川県横浜市南区六ツ川三丁目７７番地の７</t>
  </si>
  <si>
    <t>六ツ川みどり保育園</t>
  </si>
  <si>
    <t>社会福祉法人睦福祉会</t>
  </si>
  <si>
    <t>木村　俊郎</t>
  </si>
  <si>
    <t>中尾保育園</t>
  </si>
  <si>
    <t>大分県玖珠郡玖珠町大字太田２６６－１</t>
  </si>
  <si>
    <t>社会福祉法人夢工房</t>
  </si>
  <si>
    <t>滝澤　功治</t>
  </si>
  <si>
    <t>ゆめいろ保育園</t>
  </si>
  <si>
    <t>兵庫県芦屋市東芦屋町６番１０号</t>
  </si>
  <si>
    <t>日吉夢保育園</t>
  </si>
  <si>
    <t>よこはま夢保育園</t>
  </si>
  <si>
    <t>社会福祉法人明真会</t>
  </si>
  <si>
    <t>沢田　工子</t>
  </si>
  <si>
    <t>みなみマーノ保育園</t>
  </si>
  <si>
    <t>神奈川県横浜市南区浦舟町３－４４－３</t>
  </si>
  <si>
    <t>港南台保育園</t>
  </si>
  <si>
    <t>社会福祉法人明徳福祉会</t>
  </si>
  <si>
    <t>明徳二俣川保育園</t>
  </si>
  <si>
    <t>横浜市金沢区釜利谷南４－２９－４</t>
  </si>
  <si>
    <t>明徳釜利谷保育園</t>
  </si>
  <si>
    <t>めいとく保育園</t>
  </si>
  <si>
    <t>社会福祉法人毛里田睦会</t>
  </si>
  <si>
    <t>長谷川　俊道</t>
  </si>
  <si>
    <t>北寺尾むつみ保育園</t>
  </si>
  <si>
    <t>群馬県太田市矢田堀町３８８－３</t>
  </si>
  <si>
    <t>北寺尾第二むつみ保育園</t>
  </si>
  <si>
    <t>社会福祉法人柳下福祉会</t>
  </si>
  <si>
    <t>柳下　洋一</t>
  </si>
  <si>
    <t>やまゆり保育園</t>
  </si>
  <si>
    <t>神奈川県横浜市栄区鍛冶ヶ谷町３２３</t>
  </si>
  <si>
    <t>社会福祉法人遊育会</t>
  </si>
  <si>
    <t>丹羽　勝子</t>
  </si>
  <si>
    <t>マーマしのはら保育園</t>
  </si>
  <si>
    <t>神奈川県横浜市港北区篠原町９７４－２５</t>
  </si>
  <si>
    <t>マーマセンター北保育園</t>
  </si>
  <si>
    <t>マーマしのはら西保育園</t>
  </si>
  <si>
    <t>社会福祉法人翼友会</t>
  </si>
  <si>
    <t>間山　昭</t>
  </si>
  <si>
    <t>ナーサリーつるみ</t>
  </si>
  <si>
    <t>秋田県秋田市飯島飯田１－１２－４０</t>
  </si>
  <si>
    <t>社会福祉法人龍吟会</t>
  </si>
  <si>
    <t>梅田　保彦</t>
  </si>
  <si>
    <t>横浜ルンビニー保育園</t>
  </si>
  <si>
    <t>神奈川県横浜市泉区新橋町１１７５番１</t>
  </si>
  <si>
    <t>社会福祉法人龍美</t>
  </si>
  <si>
    <t>斜森　喜美子</t>
  </si>
  <si>
    <t>ハートの森保育園</t>
  </si>
  <si>
    <t>東京都町田市南つくし野２－１７－１</t>
  </si>
  <si>
    <t>社会福祉法人緑風福祉会</t>
  </si>
  <si>
    <t>寺田　隆昭</t>
  </si>
  <si>
    <t>寺山保育園</t>
  </si>
  <si>
    <t>神奈川県横浜市緑区寺山町３５１</t>
  </si>
  <si>
    <t>みどり寺山保育園</t>
  </si>
  <si>
    <t>社会福祉法人和枝福祉会</t>
  </si>
  <si>
    <t>桜井　和典</t>
  </si>
  <si>
    <t>みどりさくら保育園</t>
  </si>
  <si>
    <t>神奈川県横浜市緑区北八朔町１７７７－６</t>
  </si>
  <si>
    <t>社会福祉法人和泉福祉会</t>
  </si>
  <si>
    <t>今田　安紀</t>
  </si>
  <si>
    <t>ふたば保育園</t>
  </si>
  <si>
    <t>神奈川県横浜市泉区和泉町１３６８</t>
  </si>
  <si>
    <t>勝田保育園</t>
  </si>
  <si>
    <t>ナーサリー横浜ポートサイド</t>
  </si>
  <si>
    <t>ナーサリーつづき</t>
  </si>
  <si>
    <t>竹内　圭介</t>
  </si>
  <si>
    <t>サンキッズ荏田西保育園</t>
  </si>
  <si>
    <t>平塚市田村２‐１１‐５</t>
  </si>
  <si>
    <t>社会福祉法人黎明会</t>
  </si>
  <si>
    <t>松野　茂</t>
  </si>
  <si>
    <t>金沢ふたば保育園</t>
  </si>
  <si>
    <t>神奈川県横浜市金沢区富岡東２－１－１４</t>
  </si>
  <si>
    <t>宗教法人永林寺</t>
  </si>
  <si>
    <t>代表役員</t>
  </si>
  <si>
    <t>原田　泰明</t>
  </si>
  <si>
    <t>かつら愛児園</t>
  </si>
  <si>
    <t>神奈川県横浜市栄区公田町４８５</t>
  </si>
  <si>
    <t>宗教法人大光寺</t>
  </si>
  <si>
    <t>須藤　哲乗</t>
  </si>
  <si>
    <t>南愛児園</t>
  </si>
  <si>
    <t>神奈川県横浜市南区南太田２－７－２１</t>
  </si>
  <si>
    <t>宗教法人日枝大神</t>
  </si>
  <si>
    <t>吉田　正人</t>
  </si>
  <si>
    <t>日枝幼児園</t>
  </si>
  <si>
    <t>神奈川県横浜市磯子区磯子４－３－１１</t>
  </si>
  <si>
    <t>宗教法人日本基督教団横浜菊名教会</t>
  </si>
  <si>
    <t>法人代表役員</t>
  </si>
  <si>
    <t>愛澤　豊重</t>
  </si>
  <si>
    <t>菊名愛児園</t>
  </si>
  <si>
    <t>神奈川県横浜市港北区菊名４－６－１</t>
  </si>
  <si>
    <t>宗教法人利正寺</t>
  </si>
  <si>
    <t>住職</t>
  </si>
  <si>
    <t>利正寺保育園</t>
  </si>
  <si>
    <t>神奈川県横浜市西区久保町３－１３</t>
  </si>
  <si>
    <t>園長</t>
  </si>
  <si>
    <t>山元町保育園</t>
  </si>
  <si>
    <t>森幼児園</t>
  </si>
  <si>
    <t>前田　哲次</t>
  </si>
  <si>
    <t>アイン松本町保育園</t>
  </si>
  <si>
    <t>愛知県名古屋市名東区一社４－１６５</t>
  </si>
  <si>
    <t>アイン高島台保育園</t>
  </si>
  <si>
    <t>アイン金沢文庫保育園</t>
  </si>
  <si>
    <t>アイン能見台駅前保育園</t>
  </si>
  <si>
    <t>アイン弘明寺保育園</t>
  </si>
  <si>
    <t>アイン三枚町保育園</t>
  </si>
  <si>
    <t>代表</t>
  </si>
  <si>
    <t>むつみ愛児園</t>
  </si>
  <si>
    <t>東京リトルメイト株式会社</t>
  </si>
  <si>
    <t>阪井　祐基子</t>
  </si>
  <si>
    <t>なあな保育園</t>
  </si>
  <si>
    <t>神奈川県横浜市港北区樽町３－６－１２</t>
  </si>
  <si>
    <t>東京建物キッズ株式会社</t>
  </si>
  <si>
    <t>高橋　健一郎</t>
  </si>
  <si>
    <t>おはよう保育園　花咲町</t>
  </si>
  <si>
    <t>東京都中央区日本橋室町４－３－１８</t>
  </si>
  <si>
    <t>特定非営利活動法人　上大岡ラビット保育園</t>
  </si>
  <si>
    <t>松本　美奈子</t>
  </si>
  <si>
    <t>上大岡ラビット保育園</t>
  </si>
  <si>
    <t>神奈川県横浜市南区別所２丁目８番１号　Ｂｅｅメルビル</t>
  </si>
  <si>
    <t>特定非営利活動法人おおぞら</t>
  </si>
  <si>
    <t>斎藤　由紀子</t>
  </si>
  <si>
    <t>おおぞらひまわり保育園</t>
  </si>
  <si>
    <t>神奈川県横浜市戸塚区汲沢町１１８</t>
  </si>
  <si>
    <t>特定非営利活動法人かもめあゆみの会</t>
  </si>
  <si>
    <t>灰谷　薫</t>
  </si>
  <si>
    <t>かもめ保育園</t>
  </si>
  <si>
    <t>神奈川県横浜市鶴見区鶴見中央５－２－７</t>
  </si>
  <si>
    <t>特定非営利活動法人きずなの会</t>
  </si>
  <si>
    <t>大井　和子</t>
  </si>
  <si>
    <t>つばさ保育園</t>
  </si>
  <si>
    <t>神奈川県横浜市港南区大久保１－２０－３９</t>
  </si>
  <si>
    <t>港南台つばさ保育園</t>
  </si>
  <si>
    <t>つばさ保育園分園</t>
  </si>
  <si>
    <t>特定非営利活動法人キッズポケット</t>
  </si>
  <si>
    <t>津川　ハル子</t>
  </si>
  <si>
    <t>キッズポケット保育園</t>
  </si>
  <si>
    <t>神奈川県横浜市西区浅間町１－１７－５</t>
  </si>
  <si>
    <t>キッズポケット木の葉保育園</t>
  </si>
  <si>
    <t>特定非営利活動法人グランディール</t>
  </si>
  <si>
    <t>大川内　美知子</t>
  </si>
  <si>
    <t>立場エンゼル保育園</t>
  </si>
  <si>
    <t>神奈川県横浜市神奈川区神奈川本町１２－６</t>
  </si>
  <si>
    <t>エンゼルおおぞら保育園</t>
  </si>
  <si>
    <t>エンゼル保育園</t>
  </si>
  <si>
    <t>特定非営利活動法人こぶしの会</t>
  </si>
  <si>
    <t>守屋　玉恵</t>
  </si>
  <si>
    <t>日吉みんなの保育園</t>
  </si>
  <si>
    <t>神奈川県横浜市港北区日吉２－９－６</t>
  </si>
  <si>
    <t>下田みんなの保育園</t>
  </si>
  <si>
    <t>日吉みんなの保育園分園</t>
  </si>
  <si>
    <t>特定非営利活動法人さくらんぼ</t>
  </si>
  <si>
    <t>伊藤　保子</t>
  </si>
  <si>
    <t>ネスト瀬谷</t>
  </si>
  <si>
    <t>神奈川県横浜市瀬谷区三ツ境１７番地１</t>
  </si>
  <si>
    <t>保育室「ネスト」</t>
  </si>
  <si>
    <t>特定非営利活動法人たんぽぽ会</t>
  </si>
  <si>
    <t>紺野　広巳</t>
  </si>
  <si>
    <t>三ツ境たんぽぽ保育園</t>
  </si>
  <si>
    <t>横浜市旭区笹野台二丁目９番２８号</t>
  </si>
  <si>
    <t>特定非営利活動法人つばき駅前保育園</t>
  </si>
  <si>
    <t>神奈川県横浜市港北区大倉山一丁目４番５号</t>
  </si>
  <si>
    <t>特定非営利活動法人ノエル</t>
  </si>
  <si>
    <t>大山　房子</t>
  </si>
  <si>
    <t>聖保育園</t>
  </si>
  <si>
    <t>神奈川県横浜市港北区大倉山３－４１－１７</t>
  </si>
  <si>
    <t>聖保育園第二</t>
  </si>
  <si>
    <t>聖保育園分園</t>
  </si>
  <si>
    <t>特定非営利活動法人びーのびーの</t>
  </si>
  <si>
    <t>奥山　千鶴子</t>
  </si>
  <si>
    <t>ちいさなたね保育園</t>
  </si>
  <si>
    <t>神奈川県横浜市港北区篠原北１丁目２番１８号</t>
  </si>
  <si>
    <t>特定非営利活動法人プレスクールあおば</t>
  </si>
  <si>
    <t>佐藤　和久</t>
  </si>
  <si>
    <t>プレスクールあおば</t>
  </si>
  <si>
    <t>神奈川県横浜市青葉区青葉台１－１８－１３</t>
  </si>
  <si>
    <t>特定非営利活動法人みどり会</t>
  </si>
  <si>
    <t>理事長　</t>
  </si>
  <si>
    <t>本間　正</t>
  </si>
  <si>
    <t>小雀みどり保育園</t>
  </si>
  <si>
    <t>神奈川県横浜市戸塚区小雀町８７６－４</t>
  </si>
  <si>
    <t>戸塚みどり保育園</t>
  </si>
  <si>
    <t>特定非営利活動法人みどり乳児園</t>
  </si>
  <si>
    <t>佐藤　兼子</t>
  </si>
  <si>
    <t>みどり乳児園</t>
  </si>
  <si>
    <t>神奈川県横浜市青葉区青葉台１－２９－１５</t>
  </si>
  <si>
    <t>特定非営利活動法人ムーミンの会</t>
  </si>
  <si>
    <t>中川　節男</t>
  </si>
  <si>
    <t>あそびの杜保育園</t>
  </si>
  <si>
    <t>横浜市西区浜松町１０番１０号</t>
  </si>
  <si>
    <t>ムーミン保育園</t>
  </si>
  <si>
    <t>ろぜっと保育園</t>
  </si>
  <si>
    <t>あそびの杜保育園分園</t>
  </si>
  <si>
    <t>特定非営利活動法人メモリーの会</t>
  </si>
  <si>
    <t>佐藤　展明</t>
  </si>
  <si>
    <t>メモリー保育園</t>
  </si>
  <si>
    <t>神奈川県横浜市戸塚区舞岡町６４７－４</t>
  </si>
  <si>
    <t>特定非営利活動法人もあなキッズ自然楽校</t>
  </si>
  <si>
    <t>関山　隆一</t>
  </si>
  <si>
    <t>めーぷる保育園</t>
  </si>
  <si>
    <t>神奈川県横浜市都筑区中川中央一丁目３９番１１号</t>
  </si>
  <si>
    <t>特定非営利活動法人育援会</t>
  </si>
  <si>
    <t>山本　肇</t>
  </si>
  <si>
    <t>星川もえぎ保育園</t>
  </si>
  <si>
    <t>神奈川県横浜市保土ケ谷区天王町２－４６－８　シアトルハウス１Ｆ</t>
  </si>
  <si>
    <t>特定非営利活動法人横浜草の実会</t>
  </si>
  <si>
    <t>土屋　まき子</t>
  </si>
  <si>
    <t>シープ保育所</t>
  </si>
  <si>
    <t>神奈川県横浜市都筑区新栄町２１－１２</t>
  </si>
  <si>
    <t>特定非営利活動法人市ヶ尾保育園</t>
  </si>
  <si>
    <t>内城　幸子</t>
  </si>
  <si>
    <t>市ヶ尾保育園</t>
  </si>
  <si>
    <t>神奈川県横浜市青葉区市ケ尾町５２４－１５</t>
  </si>
  <si>
    <t>特定非営利活動法人森のエルマー保育園</t>
  </si>
  <si>
    <t>伊藤　祐二</t>
  </si>
  <si>
    <t>森のエルマー保育園</t>
  </si>
  <si>
    <t>神奈川県横浜市港北区新吉田東３－６－３３</t>
  </si>
  <si>
    <t>特定非営利活動法人竹の会</t>
  </si>
  <si>
    <t>加藤　潤</t>
  </si>
  <si>
    <t>たけのこ永田東保育園</t>
  </si>
  <si>
    <t>神奈川県横浜市南区永田東３－３－１０</t>
  </si>
  <si>
    <t>特定非営利活動法人桃の木保育園</t>
  </si>
  <si>
    <t>宮澤　博美</t>
  </si>
  <si>
    <t>桃の木保育園</t>
  </si>
  <si>
    <t>神奈川県横浜市西区中央２－４２－１５</t>
  </si>
  <si>
    <t>特定非営利活動法人南幸保育園</t>
  </si>
  <si>
    <t>中村　淑子</t>
  </si>
  <si>
    <t>櫻南幸保育園</t>
  </si>
  <si>
    <t>神奈川県横浜市西区南幸二丁目６番２号</t>
  </si>
  <si>
    <t>伊勢佐木町保育園</t>
  </si>
  <si>
    <t>神奈川県横浜市中区弥生町４ー３９ー２</t>
  </si>
  <si>
    <t>和久津　肇</t>
  </si>
  <si>
    <t>ケンパ高田</t>
  </si>
  <si>
    <t>東京都三鷹市井の頭２－１４－６</t>
  </si>
  <si>
    <t>福田　雄次郎</t>
  </si>
  <si>
    <t>ダイアナ保育園</t>
  </si>
  <si>
    <t>埼玉県熊谷市小江川１３９６</t>
  </si>
  <si>
    <t>北友建設株式会社</t>
  </si>
  <si>
    <t>石井　一也</t>
  </si>
  <si>
    <t>リトルスカラー妙蓮寺保育園</t>
  </si>
  <si>
    <t>神奈川県横浜市港北区菊名１－１７－７</t>
  </si>
  <si>
    <t>有限会社　みつばち保育園</t>
  </si>
  <si>
    <t>三浦　則子</t>
  </si>
  <si>
    <t>みつばち保育園</t>
  </si>
  <si>
    <t>神奈川県横浜市鶴見区潮田町３－１３７－５</t>
  </si>
  <si>
    <t>有限会社ＫＢＣ</t>
  </si>
  <si>
    <t>丸尾　康子</t>
  </si>
  <si>
    <t>鶴見ポケット保育園</t>
  </si>
  <si>
    <t>神奈川県横浜市鶴見区生麦３－７－１１</t>
  </si>
  <si>
    <t>市場ポケット保育園</t>
  </si>
  <si>
    <t>生麦ポケット保育園</t>
  </si>
  <si>
    <t>有限会社Ｍサポート</t>
  </si>
  <si>
    <t>塩崎　雅子</t>
  </si>
  <si>
    <t>すいとぴー保育園</t>
  </si>
  <si>
    <t>東京都江東区木場５－８－３</t>
  </si>
  <si>
    <t>有限会社アルファ薬局</t>
  </si>
  <si>
    <t>上村　弘</t>
  </si>
  <si>
    <t>岩間保育園</t>
  </si>
  <si>
    <t>神奈川県横浜市保土ケ谷区西久保町１８－４</t>
  </si>
  <si>
    <t>有限会社ウェルテックサンワ</t>
  </si>
  <si>
    <t>太田　和子</t>
  </si>
  <si>
    <t>ペガサスわくわくランド</t>
  </si>
  <si>
    <t>神奈川県横浜市磯子区森２－１３－１６</t>
  </si>
  <si>
    <t>有限会社おひさま</t>
  </si>
  <si>
    <t>加藤　光胤</t>
  </si>
  <si>
    <t>大岡おひさま保育園</t>
  </si>
  <si>
    <t>神奈川県横浜市磯子区磯子３－１１－２０</t>
  </si>
  <si>
    <t>磯子おひさま保育園</t>
  </si>
  <si>
    <t>横浜おひさま保育園</t>
  </si>
  <si>
    <t>有限会社クラウン</t>
  </si>
  <si>
    <t>クラウン保育園</t>
  </si>
  <si>
    <t>神奈川県横浜市中区宮川町３丁目６９番地</t>
  </si>
  <si>
    <t>有限会社グランメール</t>
  </si>
  <si>
    <t>濱田　さわ子</t>
  </si>
  <si>
    <t>こあらっこはうす　ル・ソレイユ</t>
  </si>
  <si>
    <t>横浜市鶴見区矢向二丁目７番１２号</t>
  </si>
  <si>
    <t>有限会社ドゥーラ</t>
  </si>
  <si>
    <t>小川　和代</t>
  </si>
  <si>
    <t>なかまちっこ園</t>
  </si>
  <si>
    <t>神奈川県横浜市神奈川区神大寺４－１０－９－１</t>
  </si>
  <si>
    <t>なかまちっこ　じゃんぷ園</t>
  </si>
  <si>
    <t>なかまちっこ　ゆめ園</t>
  </si>
  <si>
    <t>有限会社トライアングル・スマイル</t>
  </si>
  <si>
    <t>猪浦　香織</t>
  </si>
  <si>
    <t>トライアングル　スマイル</t>
  </si>
  <si>
    <t>横浜市鶴見区鶴見中央４丁目２８番７号ヴィラリッツ鶴見中央２階</t>
  </si>
  <si>
    <t>有限会社ブリッジマネジメントサービス</t>
  </si>
  <si>
    <t>豊岡ひまわり保育園</t>
  </si>
  <si>
    <t>神奈川県横浜市鶴見区豊岡町３５－２６</t>
  </si>
  <si>
    <t>有限会社ベビーステーション</t>
  </si>
  <si>
    <t>村上　吉光</t>
  </si>
  <si>
    <t>さんさん森の保育園センター南</t>
  </si>
  <si>
    <t>東京都品川区北品川一丁目８番１１号</t>
  </si>
  <si>
    <t>有限会社ルミエール企画</t>
  </si>
  <si>
    <t>原　紀夫</t>
  </si>
  <si>
    <t>ＣＯＳＭＯＳ保育園</t>
  </si>
  <si>
    <t>神奈川県横浜市港南区日野５－１－１８</t>
  </si>
  <si>
    <t>有限会社ワイズオウル</t>
  </si>
  <si>
    <t>吉原　公二</t>
  </si>
  <si>
    <t>池辺おひさま保育園</t>
  </si>
  <si>
    <t>神奈川県横浜市都筑区池辺町２３６０番地</t>
  </si>
  <si>
    <t>認定こども園（幼保連携型）</t>
  </si>
  <si>
    <t>しんよしだこども園</t>
  </si>
  <si>
    <t>社会福祉法人種の会</t>
  </si>
  <si>
    <t>片山　雄基</t>
  </si>
  <si>
    <t>つどいの森もみの木こども園</t>
  </si>
  <si>
    <t>兵庫県神戸市灘区摩耶海岸通２－３－１４</t>
  </si>
  <si>
    <t>学校法人捜真バプテスト学園</t>
  </si>
  <si>
    <t>小野　慈美</t>
  </si>
  <si>
    <t>認定こども園捜真幼稚園</t>
  </si>
  <si>
    <t>神奈川県横浜市神奈川区栗田谷４２－４３</t>
  </si>
  <si>
    <t>学校法人関東学院</t>
  </si>
  <si>
    <t>関東学院のびのびのば園</t>
  </si>
  <si>
    <t>神奈川県横浜市金沢区六浦東一丁目５０番１号</t>
  </si>
  <si>
    <t>関東学院六浦こども園</t>
  </si>
  <si>
    <t>学校法人宮田学園</t>
  </si>
  <si>
    <t>宮田　要</t>
  </si>
  <si>
    <t>認定こども園三陽幼稚園・三陽保育園</t>
  </si>
  <si>
    <t>神奈川県横浜市青葉区上谷本町７２２</t>
  </si>
  <si>
    <t>学校法人鎌田学園</t>
  </si>
  <si>
    <t>鎌田　康夫</t>
  </si>
  <si>
    <t>神奈川県横浜市瀬谷区東野台３８</t>
  </si>
  <si>
    <t>学校法人山王台学園</t>
  </si>
  <si>
    <t>神奈川県横浜市南区永田山王台３８－３８</t>
  </si>
  <si>
    <t>学校法人北見学園</t>
  </si>
  <si>
    <t>村田　晃</t>
  </si>
  <si>
    <t>神奈川県横浜市港南区港南３－３５－２０</t>
  </si>
  <si>
    <t>学校法人八ッ橋学園</t>
  </si>
  <si>
    <t>篠﨑　眞由美</t>
  </si>
  <si>
    <t>認定こども園やつはしキッズ　八ッ橋幼稚園</t>
  </si>
  <si>
    <t>神奈川県横浜市旭区中希望が丘１９６</t>
  </si>
  <si>
    <t>認定こども園エクレス</t>
  </si>
  <si>
    <t>学校法人渡辺学園</t>
  </si>
  <si>
    <t>渡邉　英則</t>
  </si>
  <si>
    <t>ゆうゆうのもり幼保園</t>
  </si>
  <si>
    <t>神奈川県横浜市都筑区早渕３－３５－２５</t>
  </si>
  <si>
    <t>学校法人森学園</t>
  </si>
  <si>
    <t>森　久夫</t>
  </si>
  <si>
    <t>神奈川県横浜市栄区上之町２９－１</t>
  </si>
  <si>
    <t>学校法人若草学園</t>
  </si>
  <si>
    <t>長瀬　丈洋</t>
  </si>
  <si>
    <t>神奈川県横浜市栄区元大橋２－３２－３</t>
  </si>
  <si>
    <t>学校法人南学園</t>
  </si>
  <si>
    <t>幼保連携型認定こども園　南幼稚園</t>
  </si>
  <si>
    <t>神奈川県横浜市戸塚区深谷町４５６－６</t>
  </si>
  <si>
    <t>幼保連携型認定こども園岸根こども園</t>
  </si>
  <si>
    <t>認定こども園峯岡幼稚園</t>
  </si>
  <si>
    <t>うちゅうこども園やまて</t>
  </si>
  <si>
    <t>神奈川県横浜市神奈川区上反町１－１０－５</t>
  </si>
  <si>
    <t>うちゅうこども園たんまち</t>
  </si>
  <si>
    <t>学校法人翠伸学園</t>
  </si>
  <si>
    <t>神奈川県横浜市泉区新橋町１１０１－５</t>
  </si>
  <si>
    <t>学校法人湘南やまゆり学園</t>
  </si>
  <si>
    <t>小山　真史</t>
  </si>
  <si>
    <t>神奈川県茅ヶ崎市円蔵２３５０</t>
  </si>
  <si>
    <t>学校法人友遊学園</t>
  </si>
  <si>
    <t>川島　佐和子</t>
  </si>
  <si>
    <t>なかよしこども園</t>
  </si>
  <si>
    <t>神奈川県横浜市泉区下和泉３－２７－１１</t>
  </si>
  <si>
    <t>学校法人横浜二ツ橋愛隣学園</t>
  </si>
  <si>
    <t>梅澤　忠実</t>
  </si>
  <si>
    <t>神奈川県横浜市瀬谷区二ツ橋町１４４</t>
  </si>
  <si>
    <t>学校法人平成学園</t>
  </si>
  <si>
    <t>石井　和則</t>
  </si>
  <si>
    <t>認定こども園はらのこ　原幼稚園</t>
  </si>
  <si>
    <t>神奈川県横浜市瀬谷区阿久和西３－３６－６</t>
  </si>
  <si>
    <t>学校法人二俣川学園</t>
  </si>
  <si>
    <t>二宮　英一</t>
  </si>
  <si>
    <t>認定こども園二俣川幼稚園</t>
  </si>
  <si>
    <t>神奈川県横浜市旭区今川町１６－１</t>
  </si>
  <si>
    <t>学校法人須藤学園</t>
  </si>
  <si>
    <t>須藤　伊佐夫</t>
  </si>
  <si>
    <t>横浜市栄区飯島町２１５８</t>
  </si>
  <si>
    <t>横浜市金沢区釜利谷南２丁目２‐４</t>
  </si>
  <si>
    <t>学校法人希望ヶ丘学園</t>
  </si>
  <si>
    <t>横浜市旭区東希望が丘１７</t>
  </si>
  <si>
    <t>学校法人中野学院</t>
  </si>
  <si>
    <t>認定こども園　オーセルわかば幼稚園</t>
  </si>
  <si>
    <t>横浜市旭区若葉台１丁目７‐１</t>
  </si>
  <si>
    <t>学校法人愛光学園</t>
  </si>
  <si>
    <t>幼保連携型認定こども園　みなみ幼稚園</t>
  </si>
  <si>
    <t>横浜市瀬谷区阿久和南４丁目１６‐１</t>
  </si>
  <si>
    <t>学校法人和泉中央学園</t>
  </si>
  <si>
    <t>認定こども園泉ヶ丘幼稚園</t>
  </si>
  <si>
    <t>横浜市泉区和泉が丘三丁目９番１号</t>
  </si>
  <si>
    <t>学校法人和泉学園</t>
  </si>
  <si>
    <t>認定こども園いづみ幼稚園</t>
  </si>
  <si>
    <t>横浜市泉区和泉町３６７５</t>
  </si>
  <si>
    <t>学校法人宝田学園</t>
  </si>
  <si>
    <t>認定こども園　明成幼稚園</t>
  </si>
  <si>
    <t>横浜市泉区和泉中央南三丁目２番５６号</t>
  </si>
  <si>
    <t>学校法人内藤学園</t>
  </si>
  <si>
    <t>認定こども園　上飯田幼稚園</t>
  </si>
  <si>
    <t>横浜市泉区上飯田町２１０６</t>
  </si>
  <si>
    <t>学校法人下飯田学園</t>
  </si>
  <si>
    <t>横浜市泉区下飯田町８９２</t>
  </si>
  <si>
    <t>学校法人宮の台幼稚園</t>
  </si>
  <si>
    <t>認定こども園　宮の台幼稚園</t>
  </si>
  <si>
    <t>横浜市泉区中田北３丁目２９‐１</t>
  </si>
  <si>
    <t>学校法人ひまわり学園</t>
  </si>
  <si>
    <t>金子　禎</t>
  </si>
  <si>
    <t>幼保連携型認定こども園　ひまわり幼稚園</t>
  </si>
  <si>
    <t>横浜市戸塚区戸塚町５１１８</t>
  </si>
  <si>
    <t>学校法人横濱中華學院</t>
  </si>
  <si>
    <t>羅　鴻健</t>
  </si>
  <si>
    <t>横濱中華幼保園</t>
  </si>
  <si>
    <t>神奈川県横浜市中区山下町１４２番地</t>
  </si>
  <si>
    <t>学校法人横浜赤穂学園</t>
  </si>
  <si>
    <t>安藤　茂男</t>
  </si>
  <si>
    <t>幼保連携型認定こども園　森が丘幼稚園</t>
  </si>
  <si>
    <t>神奈川県横浜市港南区笹下１－１１－１６</t>
  </si>
  <si>
    <t>学校法人白井学院</t>
  </si>
  <si>
    <t>白井　雅人</t>
  </si>
  <si>
    <t>認定こども園　あざみ野白ゆり幼稚園</t>
  </si>
  <si>
    <t>神奈川県横浜市青葉区大場町２３１番地</t>
  </si>
  <si>
    <t>学校法人星槎こども園</t>
  </si>
  <si>
    <t>宮澤　幸子</t>
  </si>
  <si>
    <t>幼保連携型認定こども園　青葉台幼稚園</t>
  </si>
  <si>
    <t>神奈川県横浜市青葉区榎が丘５－１</t>
  </si>
  <si>
    <t>学校法人湘南ふれあい学園</t>
  </si>
  <si>
    <t>幼保連携型認定こども園みどり幼稚園</t>
  </si>
  <si>
    <t>横浜市戸塚区上品濃１６－４８</t>
  </si>
  <si>
    <t>学校法人小多喜学園</t>
  </si>
  <si>
    <t>幼保連携型認定こども園　あさひ台幼稚園</t>
  </si>
  <si>
    <t>神奈川県座間市相模が丘３丁目６６‐２９</t>
  </si>
  <si>
    <t>社会福祉法人守破離</t>
  </si>
  <si>
    <t>小笠原　文孝</t>
  </si>
  <si>
    <t>あきば幼保連携型認定こども園</t>
  </si>
  <si>
    <t>宮崎県宮崎市江平東町１番２号</t>
  </si>
  <si>
    <t>川井宿幼保連携型認定こども園</t>
  </si>
  <si>
    <t>小規模保育事業（A型）</t>
  </si>
  <si>
    <t>徳育ナーサリー山下公園</t>
  </si>
  <si>
    <t>おおきくなぁ～れ　プチベベ保育室</t>
  </si>
  <si>
    <t>学校法人横浜アイリス学園</t>
  </si>
  <si>
    <t>木元　茂</t>
  </si>
  <si>
    <t>新町あいりす保育園</t>
  </si>
  <si>
    <t>神奈川県横浜市神奈川区白幡上町１７－２６</t>
  </si>
  <si>
    <t>阿久和キッズ</t>
  </si>
  <si>
    <t>ゆめの実保育園</t>
  </si>
  <si>
    <t>スターチャイルド≪藤が丘小規模保育所≫</t>
  </si>
  <si>
    <t>グローバルキッズ綱島ＳＳＴ保育園</t>
  </si>
  <si>
    <t>森おひさま保育園</t>
  </si>
  <si>
    <t>みらいつぼみ保育園</t>
  </si>
  <si>
    <t>ニチイキッズ桜木町保育園</t>
  </si>
  <si>
    <t>桑の実馬場保育園</t>
  </si>
  <si>
    <t>尚花ぞうさん保育室</t>
  </si>
  <si>
    <t>おおぞらどんぐり保育室</t>
  </si>
  <si>
    <t>小規模保育事業（B型）</t>
  </si>
  <si>
    <t>鳩の森愛の詩とことこ保育園</t>
  </si>
  <si>
    <t>アネラ保育室</t>
  </si>
  <si>
    <t>キッズパートナー大倉山</t>
  </si>
  <si>
    <t>キッズパートナー平沼橋</t>
  </si>
  <si>
    <t>キッズパートナー日吉</t>
  </si>
  <si>
    <t>キッズパートナー井土ヶ谷</t>
  </si>
  <si>
    <t>キッズパートナー横浜楠町</t>
  </si>
  <si>
    <t>キッズパートナー新子安</t>
  </si>
  <si>
    <t>キッズパートナー東白楽</t>
  </si>
  <si>
    <t>キッズパートナーみなとみらい第２</t>
  </si>
  <si>
    <t>キッズパートナー綱島</t>
  </si>
  <si>
    <t>キッズパートナー横浜市役所</t>
  </si>
  <si>
    <t>佐伯　元</t>
  </si>
  <si>
    <t>はまっこ乳児ルーム</t>
  </si>
  <si>
    <t>神奈川県横浜市戸塚区矢部町２０７１</t>
  </si>
  <si>
    <t>小規模保育施設はまっこ</t>
  </si>
  <si>
    <t>中田駅前　はまっこ保育園</t>
  </si>
  <si>
    <t>すまいる保育園</t>
  </si>
  <si>
    <t>すまいるセンターみなみ保育園</t>
  </si>
  <si>
    <t>にこにこすまいる園</t>
  </si>
  <si>
    <t>すまいるおおふな保育園</t>
  </si>
  <si>
    <t>一般社団法人スターチス</t>
  </si>
  <si>
    <t>小林　弥生</t>
  </si>
  <si>
    <t>スターチス日吉保育園</t>
  </si>
  <si>
    <t>東京都江東区豊洲２－５－１－４２０１</t>
  </si>
  <si>
    <t>横濱あんじゅ小規模保育園</t>
  </si>
  <si>
    <t>汐見台第二愛育園</t>
  </si>
  <si>
    <t>東戸塚赤ちゃん保育園</t>
  </si>
  <si>
    <t>えんがわ</t>
  </si>
  <si>
    <t>キッズアミ</t>
  </si>
  <si>
    <t>ハニービー保育園</t>
  </si>
  <si>
    <t>スマイルビー保育園</t>
  </si>
  <si>
    <t>ミアヘルサ保育園ひびき江田</t>
  </si>
  <si>
    <t>ミアヘルサ保育園ひびき市が尾</t>
  </si>
  <si>
    <t>Ｐｏｃｏ　ａ　Ｐｏｃｏ保育園</t>
  </si>
  <si>
    <t>りとる・ピッピ</t>
  </si>
  <si>
    <t>大場りとる・ピッピ</t>
  </si>
  <si>
    <t>中田いちご保育園</t>
  </si>
  <si>
    <t>北寺尾むつみ小規模保育施設</t>
  </si>
  <si>
    <t>北寺尾４丁目むつみ小規模保育施設</t>
  </si>
  <si>
    <t>アミー保育室　本牧原</t>
  </si>
  <si>
    <t>リトルスカラー新子安保育園</t>
  </si>
  <si>
    <t>ベビーぽけっと松風台</t>
  </si>
  <si>
    <t>クオリスキッズ上大岡西保育園</t>
  </si>
  <si>
    <t>ＮＰＯ法人メリーユー</t>
  </si>
  <si>
    <t>栁　牧子</t>
  </si>
  <si>
    <t>保育ルームキューティー北山田</t>
  </si>
  <si>
    <t>神奈川県横浜市都筑区北山田１－８－１３グリーンパーク１Ｆ</t>
  </si>
  <si>
    <t>保育ルームキューティーユー</t>
  </si>
  <si>
    <t>特定非営利活動法人ＷｏｏＭｏｏ</t>
  </si>
  <si>
    <t>宮下　美代子</t>
  </si>
  <si>
    <t>ぽかぽか保育園</t>
  </si>
  <si>
    <t>神奈川県横浜市南区三春台１２６</t>
  </si>
  <si>
    <t>橋本　りえ</t>
  </si>
  <si>
    <t>家庭的保育室　マリン</t>
  </si>
  <si>
    <t>神奈川県横浜市金沢区六浦南５－１－１２</t>
  </si>
  <si>
    <t>特定非営利活動法人ベイキッズ</t>
  </si>
  <si>
    <t>前橋　智映子</t>
  </si>
  <si>
    <t>ベイキッズ　あおぞら保育園</t>
  </si>
  <si>
    <t>神奈川県横浜市保土ヶ谷区上菅田町１５９０－１ザ・ピースプレイス横浜２０８号</t>
  </si>
  <si>
    <t>ベイキッズおひさま保育園</t>
  </si>
  <si>
    <t>ベイキッズひまわり保育園</t>
  </si>
  <si>
    <t>ベイキッズ星の森保育園</t>
  </si>
  <si>
    <t>ベイキッズ　なのはな保育園</t>
  </si>
  <si>
    <t>ベイキッズ　おりーぶ保育園</t>
  </si>
  <si>
    <t>ネストぽぽ</t>
  </si>
  <si>
    <t>ネストうーたん</t>
  </si>
  <si>
    <t>はぐ＠ねすと</t>
  </si>
  <si>
    <t>てぃんく２＠ねすと</t>
  </si>
  <si>
    <t>田島　淳子</t>
  </si>
  <si>
    <t>三色えのぐの保育園</t>
  </si>
  <si>
    <t>神奈川県横浜市鶴見区菅沢町８－１</t>
  </si>
  <si>
    <t>特定非営利活動法人おれんじハウス</t>
  </si>
  <si>
    <t>中陳　亮太</t>
  </si>
  <si>
    <t>おれんじハウス西戸部保育園</t>
  </si>
  <si>
    <t>神奈川県横浜市神奈川区栄町１－１９　グレイス横浜ポートシティ１階</t>
  </si>
  <si>
    <t>おれんじハウス二俣川保育園</t>
  </si>
  <si>
    <t>おれんじハウス横浜駅前保育園</t>
  </si>
  <si>
    <t>おれんじハウス星川保育園</t>
  </si>
  <si>
    <t>おれんじハウス鶴見保育園</t>
  </si>
  <si>
    <t>有限会社　マザースペース</t>
  </si>
  <si>
    <t>岡部　義郎</t>
  </si>
  <si>
    <t>ピノキオ保育園十日市場園</t>
  </si>
  <si>
    <t>神奈川県横浜市緑区十日市場８１３－５</t>
  </si>
  <si>
    <t>有限会社フューチャー</t>
  </si>
  <si>
    <t>水村　宏史</t>
  </si>
  <si>
    <t>ニコニコ保育園</t>
  </si>
  <si>
    <t>神奈川県横浜市港南区丸山台三丁目１１番１号　平井ビル１－Ｃ</t>
  </si>
  <si>
    <t>特定非営利活動法人ピアわらべ</t>
  </si>
  <si>
    <t>秋元　秘路子</t>
  </si>
  <si>
    <t>保育室ピア・ピア</t>
  </si>
  <si>
    <t>神奈川県横浜市保土ケ谷区星川１－２５－１３</t>
  </si>
  <si>
    <t>ちゃいれっく　上白根保育室</t>
  </si>
  <si>
    <t>ちゃいれっく　並木二丁目保育室</t>
  </si>
  <si>
    <t>ちゃいれっく平戸町保育室</t>
  </si>
  <si>
    <t>特定非営利活動法人クオリティワールド</t>
  </si>
  <si>
    <t>井上　惠子</t>
  </si>
  <si>
    <t>チームナーサリーＢｉｇＨｕｇ</t>
  </si>
  <si>
    <t>神奈川県横浜市港南区日野南１－１１－１６</t>
  </si>
  <si>
    <t>チームナーサリーＢｉｇＨｕｇ南太田</t>
  </si>
  <si>
    <t>チームナーサリーＢｉｇＨｕｇ２</t>
  </si>
  <si>
    <t>社会福祉法人十愛療育会</t>
  </si>
  <si>
    <t>立花　正人</t>
  </si>
  <si>
    <t>保育室　ひかり</t>
  </si>
  <si>
    <t>神奈川県横浜市港南区港南台４－６－２０</t>
  </si>
  <si>
    <t>山田　範子</t>
  </si>
  <si>
    <t>パレット家庭的保育室　なないろ</t>
  </si>
  <si>
    <t>神奈川県横浜市青葉区市ヶ尾町１１６７－３　メゾンラフォーレ１０５</t>
  </si>
  <si>
    <t>港北こども園合同会社</t>
  </si>
  <si>
    <t>山本　幸代</t>
  </si>
  <si>
    <t>港北こども園</t>
  </si>
  <si>
    <t>横浜市港北区大豆戸町３６５－１　石井ビル３Ｆ</t>
  </si>
  <si>
    <t>特定非営利活動法人さくら保育室</t>
  </si>
  <si>
    <t>山本　千草</t>
  </si>
  <si>
    <t>さくら保育室</t>
  </si>
  <si>
    <t>神奈川県横浜市青葉区美しが丘４－５５－８</t>
  </si>
  <si>
    <t>東戸塚もえぎ保育室</t>
  </si>
  <si>
    <t>西区中央もえぎ保育室</t>
  </si>
  <si>
    <t>天王町駅前もえぎ保育園</t>
  </si>
  <si>
    <t>特定非営利活動法人Ｌｕｃｅ</t>
  </si>
  <si>
    <t>高木　文音</t>
  </si>
  <si>
    <t>Ｌｕｃｅ陽だまりの家保育園</t>
  </si>
  <si>
    <t>神奈川県横浜市都筑区勝田南２－４－１７</t>
  </si>
  <si>
    <t>Ｌｕｃｅ陽だまりの家保育園綱島</t>
  </si>
  <si>
    <t>特定非営利活動法人外出サポートセンター</t>
  </si>
  <si>
    <t>安藤　暢美</t>
  </si>
  <si>
    <t>ハッピーシーズ保育園</t>
  </si>
  <si>
    <t>東京都町田市成瀬台３－３７－６</t>
  </si>
  <si>
    <t>ハッピーシーズりんご園</t>
  </si>
  <si>
    <t>ハッピーシーズくるみ園</t>
  </si>
  <si>
    <t>特定非営利活動法人ちゅーりっぷ</t>
  </si>
  <si>
    <t>渡辺　ひとみ</t>
  </si>
  <si>
    <t>ちゅーりっぷハウス</t>
  </si>
  <si>
    <t>神奈川県横浜市港南区東永谷１－１９－７</t>
  </si>
  <si>
    <t>ちゅーりっぷキッズ</t>
  </si>
  <si>
    <t>社会福祉法人中日会</t>
  </si>
  <si>
    <t>山田　茂樹</t>
  </si>
  <si>
    <t>保育ルーム　岸根公園前</t>
  </si>
  <si>
    <t>愛知県名古屋市中区丸の内３－８－１４</t>
  </si>
  <si>
    <t>保育ルーム山下公園</t>
  </si>
  <si>
    <t>特定非営利活動法人ともにあゆむ</t>
  </si>
  <si>
    <t>露木　幸一</t>
  </si>
  <si>
    <t>マーヤ保育園</t>
  </si>
  <si>
    <t>神奈川県横浜市泉区上飯田町２１９８－１</t>
  </si>
  <si>
    <t>特定非営利活動法人きっずあいりす</t>
  </si>
  <si>
    <t>前田　はるみ</t>
  </si>
  <si>
    <t>あいりす　新山下保育室</t>
  </si>
  <si>
    <t>神奈川県横浜市中区新山下３－１５新山下ベイシティ２号棟１０６</t>
  </si>
  <si>
    <t>あいりす　本牧保育室</t>
  </si>
  <si>
    <t>マムプレナー株式会社</t>
  </si>
  <si>
    <t>内田　早苗</t>
  </si>
  <si>
    <t>みどりひよこ園</t>
  </si>
  <si>
    <t>横浜市緑区十日市場町８０１番８－２０７</t>
  </si>
  <si>
    <t>ＮＰＯ法人愛恵会</t>
  </si>
  <si>
    <t>今野　嗣世</t>
  </si>
  <si>
    <t>保育所マナマナハウス</t>
  </si>
  <si>
    <t>神奈川県横浜市緑区鴨居１－４－６　ベテル３Ｆ</t>
  </si>
  <si>
    <t>ウェスレアン・ホーリネス教団</t>
  </si>
  <si>
    <t>小寺　徹</t>
  </si>
  <si>
    <t>東京都台東区柳橋２丁目２２番３号</t>
  </si>
  <si>
    <t>社会福祉法人千里会</t>
  </si>
  <si>
    <t>二宮　浩</t>
  </si>
  <si>
    <t>ピッコロ・グランデ新横浜</t>
  </si>
  <si>
    <t>神奈川県横浜市港北区新横浜１丁目２２番４</t>
  </si>
  <si>
    <t>ドットファム株式会社</t>
  </si>
  <si>
    <t>諏訪　博徳</t>
  </si>
  <si>
    <t>小規模保育事業ＭＩＲＡｉｏ新横浜</t>
  </si>
  <si>
    <t>横浜市港北区新横浜３丁目１２番４　エクステ新横浜ビル１階</t>
  </si>
  <si>
    <t>株式会社あおぞら</t>
  </si>
  <si>
    <t>岩本　拓也</t>
  </si>
  <si>
    <t>あおぞらみらい保育園</t>
  </si>
  <si>
    <t>横浜市金沢区瀬戸１９－６</t>
  </si>
  <si>
    <t>合同会社つづきチャイルドケア</t>
  </si>
  <si>
    <t>新原　晋</t>
  </si>
  <si>
    <t>保育園みんなのおうち</t>
  </si>
  <si>
    <t>神奈川県横浜市都筑区大丸１６番２１－４０３号</t>
  </si>
  <si>
    <t>あーす保育園戸塚</t>
  </si>
  <si>
    <t>あーす保育園戸塚Ａｎｎｅｘ</t>
  </si>
  <si>
    <t>ウスイホーム株式会社</t>
  </si>
  <si>
    <t>+Ｕすくすくキッズ園</t>
  </si>
  <si>
    <t>横須賀市久里浜２丁目２番３号</t>
  </si>
  <si>
    <t>原内　洋輔</t>
  </si>
  <si>
    <t>横浜シュタイナー保育園</t>
  </si>
  <si>
    <t>神奈川県横浜市神奈川区松ヶ丘３番地１４号</t>
  </si>
  <si>
    <t>東神奈川ひかり保育園</t>
  </si>
  <si>
    <t>スリーシーズ株式会社</t>
  </si>
  <si>
    <t>キャリー保育園なかまちだい</t>
  </si>
  <si>
    <t>東京都港区芝大門１－１６－４</t>
  </si>
  <si>
    <t>キャリー保育園桜木町</t>
  </si>
  <si>
    <t>株式会社三光商事</t>
  </si>
  <si>
    <t>山室　晴嗣</t>
  </si>
  <si>
    <t>ピノキオ幼児舎センター南園</t>
  </si>
  <si>
    <t>東京都世田谷区駒沢２－４６－１１－１０１</t>
  </si>
  <si>
    <t>上大岡ラビット保育園ＴＷＩＮＳ</t>
  </si>
  <si>
    <t>株式会社　十色舎</t>
  </si>
  <si>
    <t>福井　渉</t>
  </si>
  <si>
    <t>といろきっず中山保育園</t>
  </si>
  <si>
    <t>神奈川県横浜市青葉区美しが丘５丁目２－４</t>
  </si>
  <si>
    <t>といろきっず美しが丘保育園</t>
  </si>
  <si>
    <t>といろきっず田奈保育園</t>
  </si>
  <si>
    <t>といろきっずたまプラーザ保育園</t>
  </si>
  <si>
    <t>といろきっず青葉台保育園</t>
  </si>
  <si>
    <t>学校法人池水学園</t>
  </si>
  <si>
    <t>池水　明彦</t>
  </si>
  <si>
    <t>芸術の森保育園</t>
  </si>
  <si>
    <t>鹿児島県指宿市十二町２３３８番地５</t>
  </si>
  <si>
    <t>旭ローズ保育園</t>
  </si>
  <si>
    <t>ＧＦＢ合同会社</t>
  </si>
  <si>
    <t>塩沢　節子</t>
  </si>
  <si>
    <t>日吉チューリップルーム</t>
  </si>
  <si>
    <t>神奈川県川崎市宮前区宮前平２－９－２３</t>
  </si>
  <si>
    <t>西寺尾チューリップルーム</t>
  </si>
  <si>
    <t>戸塚チューリップ保育園</t>
  </si>
  <si>
    <t>社会福祉法人地域サポート虹</t>
  </si>
  <si>
    <t>チューリップ保育室</t>
  </si>
  <si>
    <t>横浜市栄区桂町74-17　サンパレス本郷台107</t>
  </si>
  <si>
    <t>なないろ保育室</t>
  </si>
  <si>
    <t>こころベイビー</t>
  </si>
  <si>
    <t>特定非営利活動法人ひまわりの会</t>
  </si>
  <si>
    <t>伊藤　真</t>
  </si>
  <si>
    <t>ひまわり中山駅前保育園</t>
  </si>
  <si>
    <t>神奈川県横浜市緑区森の台１８番Ｅ－２０３号</t>
  </si>
  <si>
    <t>竹の子共同保育園</t>
  </si>
  <si>
    <t>株式会社日本教育振興会</t>
  </si>
  <si>
    <t>小川　敬子</t>
  </si>
  <si>
    <t>ユニコーン・キッズクラブ</t>
  </si>
  <si>
    <t>230-0025</t>
  </si>
  <si>
    <t>坂田　亮子</t>
  </si>
  <si>
    <t>サクラフェリーチェ保育園</t>
  </si>
  <si>
    <t>神奈川県横浜市泉区中田北１－１－２７</t>
  </si>
  <si>
    <t>株式会社ライフらび</t>
  </si>
  <si>
    <t>小澤　純平</t>
  </si>
  <si>
    <t>立場らびっと保育園</t>
  </si>
  <si>
    <t>神奈川県横浜市保土ケ谷区仏向町８４５－１コンフォール仏向町３棟４０５号</t>
  </si>
  <si>
    <t>東戸塚らびっと保育園</t>
  </si>
  <si>
    <t>鶴見ハート保育園</t>
  </si>
  <si>
    <t>しおつるばしハート保育園</t>
  </si>
  <si>
    <t>鶴見中央ハート保育園</t>
  </si>
  <si>
    <t>たいせつ横浜ポートサイド保育園</t>
  </si>
  <si>
    <t>株式会社ファイン</t>
  </si>
  <si>
    <t>木下　邦昭</t>
  </si>
  <si>
    <t>ほんもくはら保育園</t>
  </si>
  <si>
    <t>神奈川県横浜市中区本牧和田１１－１７</t>
  </si>
  <si>
    <t>株式会社くじら保育園</t>
  </si>
  <si>
    <t>伊藤　龍也</t>
  </si>
  <si>
    <t>くじら保育園</t>
  </si>
  <si>
    <t>神奈川県横浜市港北区下田町５－２９－２３下田ビル１Ｆ</t>
  </si>
  <si>
    <t>株式会社三春情報センター</t>
  </si>
  <si>
    <t>春木　磨碑露</t>
  </si>
  <si>
    <t>ふれあいの家　にこにこ保育園</t>
  </si>
  <si>
    <t>神奈川県横浜市港南区日野８－８－１１</t>
  </si>
  <si>
    <t>特定非営利活動法人わいわいＫｉｄｓ</t>
  </si>
  <si>
    <t>石井　曜子</t>
  </si>
  <si>
    <t>わいわいＫｉｄｓつつじが丘保育室</t>
  </si>
  <si>
    <t>神奈川県横浜市青葉区すみよし台９番地２６</t>
  </si>
  <si>
    <t>株式会社京進</t>
  </si>
  <si>
    <t>京進のほいくえんＨＯＰＰＡ反町園</t>
  </si>
  <si>
    <t>京都府京都市下京区烏丸通五条下る大坂町３８２－１</t>
  </si>
  <si>
    <t>京進のほいくえんＨＯＰＰＡ青葉台園</t>
  </si>
  <si>
    <t>天才キッズクラブ楽遊館綱島園</t>
  </si>
  <si>
    <t>特定非営利活動法人かもめ</t>
  </si>
  <si>
    <t>竹山　茂</t>
  </si>
  <si>
    <t>東戸塚かもめ保育園</t>
  </si>
  <si>
    <t>神奈川県横浜市戸塚区品野町５１５－１ニューシティ東戸塚南の街２－１０４</t>
  </si>
  <si>
    <t>東戸塚かもめ第２保育園</t>
  </si>
  <si>
    <t>東戸塚かもめ第３保育園</t>
  </si>
  <si>
    <t>東戸塚かもめ第４保育園</t>
  </si>
  <si>
    <t>株式会社センター</t>
  </si>
  <si>
    <t>中村　竜士</t>
  </si>
  <si>
    <t>江田ひまわり保育園</t>
  </si>
  <si>
    <t>神奈川県横浜市中区太田町６－７９　アブソルート横浜馬車道ビル３０４</t>
  </si>
  <si>
    <t>たまプラーザぽんた保育園</t>
  </si>
  <si>
    <t>あざみ野ひだまり保育園</t>
  </si>
  <si>
    <t>根岸すみれ保育園</t>
  </si>
  <si>
    <t>こどもの国ほしぞら保育園</t>
  </si>
  <si>
    <t>鶴見なのはな保育園</t>
  </si>
  <si>
    <t>鶴見ぬくもり保育園</t>
  </si>
  <si>
    <t>東戸塚みもざ保育園</t>
  </si>
  <si>
    <t>瀬谷そらいろ保育園</t>
  </si>
  <si>
    <t>ＮＰＯ法人ＫＩＤ</t>
  </si>
  <si>
    <t>ＳＵＮＮＹ　ＫＩＤ保育園</t>
  </si>
  <si>
    <t>神奈川県横浜市神奈川区大口通８０　ＮＳＫハイツ大口１―Ⅾ</t>
  </si>
  <si>
    <t>株式会社SmileWeather</t>
  </si>
  <si>
    <t>蓬田　則之</t>
  </si>
  <si>
    <t>ジャンプ保育園</t>
  </si>
  <si>
    <t>神奈川県横浜市港北区日吉本町３－３３－１６－１０１</t>
  </si>
  <si>
    <t>おんぷ保育園</t>
  </si>
  <si>
    <t>フェアリーテイルそら</t>
  </si>
  <si>
    <t>株式会社ＷＩＴＨ</t>
  </si>
  <si>
    <t>新井　実</t>
  </si>
  <si>
    <t>保育所まぁむあざみ野園</t>
  </si>
  <si>
    <t>埼玉県川口市飯塚１－２－１６</t>
  </si>
  <si>
    <t>おはよう保育園　横浜根岸</t>
  </si>
  <si>
    <t>株式会社サンフラワー</t>
  </si>
  <si>
    <t>濱田　朋彦</t>
  </si>
  <si>
    <t>鶴見サンフラワー保育園</t>
  </si>
  <si>
    <t>東京都中央区日本橋小伝馬町４番１号　井門小伝馬町ビル８階</t>
  </si>
  <si>
    <t>根岸サンフラワー保育園</t>
  </si>
  <si>
    <t>株式会社モシーモ</t>
  </si>
  <si>
    <t>東　由賀子</t>
  </si>
  <si>
    <t>もしもしのほし日吉保育園</t>
  </si>
  <si>
    <t>東京都中央区築地７丁目２－１３　ＲＩＮＧＯビル</t>
  </si>
  <si>
    <t>キッズラボ菊名園</t>
  </si>
  <si>
    <t>株式会社フォーハンズ</t>
  </si>
  <si>
    <t>熱海　正宏</t>
  </si>
  <si>
    <t>みんなのほいくえんａｔとつか</t>
  </si>
  <si>
    <t>東京都渋谷区渋谷２－２１－１　渋谷ヒカリエ１７階</t>
  </si>
  <si>
    <t>株式会社キューピールーム</t>
  </si>
  <si>
    <t>中島　裕美</t>
  </si>
  <si>
    <t>きゅーぴーるーむ大倉山園</t>
  </si>
  <si>
    <t>東京都豊島区西池袋三丁目２１番１３-１７０４</t>
  </si>
  <si>
    <t>宗教法人正光寺</t>
  </si>
  <si>
    <t>髙橋　寿光</t>
  </si>
  <si>
    <t>正光寺保育園吉田町園</t>
  </si>
  <si>
    <t>東京都北区岩淵町３２－１１</t>
  </si>
  <si>
    <t>有田　友香</t>
  </si>
  <si>
    <t>stellar education garden 阿久和小規模保育園</t>
  </si>
  <si>
    <t>東京都江戸川区東葛西５－３７－１６</t>
  </si>
  <si>
    <t>株式会社みらいつばさ</t>
  </si>
  <si>
    <t>野崎　良高</t>
  </si>
  <si>
    <t>みらいつばさ新杉田保育園</t>
  </si>
  <si>
    <t>東京都福生市熊川１６８９－４５</t>
  </si>
  <si>
    <t>ＳＡＩＬ　ＫＩＤ保育園</t>
  </si>
  <si>
    <t>ＳＡＦＡＲＩ　ＫＩＤ保育園</t>
  </si>
  <si>
    <t>亀山　洋子</t>
  </si>
  <si>
    <t>保育園ころころキッズガーデン</t>
  </si>
  <si>
    <t>横浜市中区末吉町４ー８３　ベルハウス伊勢佐木１０１号室</t>
  </si>
  <si>
    <t>特定非営利活動法人ファゼール・ボン</t>
  </si>
  <si>
    <t>馬場　健太</t>
  </si>
  <si>
    <t>馬場保育室</t>
  </si>
  <si>
    <t>横浜市保土ケ谷区桜ケ丘２－４５－２</t>
  </si>
  <si>
    <t>ババナーサリー（Ｂａｂａｎｕｒｓｅｒｙ）</t>
  </si>
  <si>
    <t>ばばほいくしつ綱島</t>
  </si>
  <si>
    <t>特定非営利活動法人すずらんチャイルドケア</t>
  </si>
  <si>
    <t>太田　祥子</t>
  </si>
  <si>
    <t>すずらん二俣川保育園</t>
  </si>
  <si>
    <t>横浜市旭区さちが丘３－４北上ビル１階</t>
  </si>
  <si>
    <t>特定非営利活動法人ソレイユ</t>
  </si>
  <si>
    <t>金子　実希</t>
  </si>
  <si>
    <t>あさひすまいる保育園</t>
  </si>
  <si>
    <t>横浜市旭区鶴ヶ峰本町二丁目４６番１号ＢＦハイツ２－Ｂ号室</t>
  </si>
  <si>
    <t>特定非営利活動法人　横浜ノーベル保育園</t>
  </si>
  <si>
    <t>中村　久徳</t>
  </si>
  <si>
    <t>横浜ノーベル保育園</t>
  </si>
  <si>
    <t>横浜市神奈川区西神奈川１－１１－３　レーベンハイム東白楽２階</t>
  </si>
  <si>
    <t>小山　秀一</t>
  </si>
  <si>
    <t>マームゆりかご　かもい保育園</t>
  </si>
  <si>
    <t>神奈川県横浜市旭区中白根１－３１－７</t>
  </si>
  <si>
    <t>マームゆりかご　ながつた保育園</t>
  </si>
  <si>
    <t>たまプラーザ・ベビーリー乳幼児室</t>
  </si>
  <si>
    <t>横浜市青葉区美しが丘一丁目６番地５　コメールビル２階</t>
  </si>
  <si>
    <t>特定非営利活動法人自立</t>
  </si>
  <si>
    <t>ロビン小規模保育園</t>
  </si>
  <si>
    <t>横浜市鶴見区北寺尾五丁目７番２０号</t>
  </si>
  <si>
    <t>一般社団法人いわはら</t>
  </si>
  <si>
    <t>岩原　典子</t>
  </si>
  <si>
    <t>岩原保育室</t>
  </si>
  <si>
    <t>横浜市磯子区杉田１－６－８</t>
  </si>
  <si>
    <t>株式会社ままのて</t>
  </si>
  <si>
    <t>近藤　集子</t>
  </si>
  <si>
    <t>小さな保育園　ままのて</t>
  </si>
  <si>
    <t>横浜市緑区台村町６２０番地４</t>
  </si>
  <si>
    <t>株式会社ＨＩＭＡＷＡＲＩ</t>
  </si>
  <si>
    <t>小嶋　実</t>
  </si>
  <si>
    <t>中田ひまわり保育室</t>
  </si>
  <si>
    <t>横浜市泉区中田東４－５１－６</t>
  </si>
  <si>
    <t>有限会社松岡</t>
  </si>
  <si>
    <t>松岡　淑</t>
  </si>
  <si>
    <t>シェ・ママン保育室</t>
  </si>
  <si>
    <t>神奈川県横浜市保土ケ谷区権太坂１－９－５</t>
  </si>
  <si>
    <t>株式会社ティーエス</t>
  </si>
  <si>
    <t>石川　雅史</t>
  </si>
  <si>
    <t>尻手スマイル保育園</t>
  </si>
  <si>
    <t>東京都港区白金台５－４－３</t>
  </si>
  <si>
    <t>合同会社グローアップ</t>
  </si>
  <si>
    <t>田島　義久</t>
  </si>
  <si>
    <t>マームゆりかごおおふな保育園</t>
  </si>
  <si>
    <t>横浜市瀬谷区相沢二丁目２番３号</t>
  </si>
  <si>
    <t>アイムワン株式会社</t>
  </si>
  <si>
    <t>岩室　雅彦</t>
  </si>
  <si>
    <t>マミングステーション</t>
  </si>
  <si>
    <t>横浜市金沢区能見台通１－５</t>
  </si>
  <si>
    <t>株式会社ＮｏｕＲｉＳＨ</t>
  </si>
  <si>
    <t>千葉　明子</t>
  </si>
  <si>
    <t>Ｍａｐｌｅ　Ｎｕｒｓｅｒｙ　ＷＥＳＴ</t>
  </si>
  <si>
    <t>横浜市西区戸部本町４４－１０</t>
  </si>
  <si>
    <t>株式会社レガーロ</t>
  </si>
  <si>
    <t>きらぼし保育園</t>
  </si>
  <si>
    <t>横浜市神奈川区金港町８番地８</t>
  </si>
  <si>
    <t>合同会社Ａｓａ　Ｃｏｒｐｏｒａｔｉｏｎ</t>
  </si>
  <si>
    <t>佐藤　千景</t>
  </si>
  <si>
    <t>鶴見Ａｓａ保育園</t>
  </si>
  <si>
    <t>神奈川県横浜市鶴見区尻手１－４－４１</t>
  </si>
  <si>
    <t>医療法人社団敬和会</t>
  </si>
  <si>
    <t>平松　智裕</t>
  </si>
  <si>
    <t>ル・ボワ保育園</t>
  </si>
  <si>
    <t>神奈川県横浜市中区千歳町１－２</t>
  </si>
  <si>
    <t>特定非営利活動法人鶴見保育の会</t>
  </si>
  <si>
    <t>山崎　和子</t>
  </si>
  <si>
    <t>ひだまりの保育園</t>
  </si>
  <si>
    <t>横浜市鶴見区鶴見中央４－７－１５－１階</t>
  </si>
  <si>
    <t>株式会社リカバリータイムズ</t>
  </si>
  <si>
    <t>石田　輝樹</t>
  </si>
  <si>
    <t>ひまわりニコニコ保育園</t>
  </si>
  <si>
    <t>神奈川県横浜市鶴見区駒岡５－１７－３２－１階</t>
  </si>
  <si>
    <t>株式会社おおきくなあれ</t>
  </si>
  <si>
    <t>浦　ひとみ</t>
  </si>
  <si>
    <t>矢向つぼみ保育園</t>
  </si>
  <si>
    <t>神奈川県横浜市鶴見区矢向３－３－２１</t>
  </si>
  <si>
    <t>株式会社フラッフィー</t>
  </si>
  <si>
    <t>國分　雅枝</t>
  </si>
  <si>
    <t>フラッフィー小規模保育園</t>
  </si>
  <si>
    <t>神奈川県横浜市鶴見区北寺尾五丁目８－１６－１</t>
  </si>
  <si>
    <t>有限会社パステル</t>
  </si>
  <si>
    <t>堀井　淳子</t>
  </si>
  <si>
    <t>京浜保育園パステル</t>
  </si>
  <si>
    <t>神奈川県横浜市神奈川区西大口２８番地</t>
  </si>
  <si>
    <t>株式会社Ｊｏｌｉ　Ｃｏｅｕｒ</t>
  </si>
  <si>
    <t>川﨑　恵理</t>
  </si>
  <si>
    <t>のぞみ山手駅前保育園</t>
  </si>
  <si>
    <t>神奈川県横浜市中区立野７５番地８</t>
  </si>
  <si>
    <t>パナマリア株式会社</t>
  </si>
  <si>
    <t>内田　洋子</t>
  </si>
  <si>
    <t>パナマリア保育園弘明寺園</t>
  </si>
  <si>
    <t>神奈川県横浜市磯子区岡村１－１７－２７</t>
  </si>
  <si>
    <t>株式会社アイジャンクション</t>
  </si>
  <si>
    <t>伊集院　正行</t>
  </si>
  <si>
    <t>ルリ保育園　日吉</t>
  </si>
  <si>
    <t>神奈川県横浜市港北区箕輪町２－３－７　日吉ロイヤルマンション店舗４</t>
  </si>
  <si>
    <t>アンダンテ株式会社</t>
  </si>
  <si>
    <t>畠山　大志郎</t>
  </si>
  <si>
    <t>ぱぷりか保育園　戸塚</t>
  </si>
  <si>
    <t>神奈川県横浜市港北区新横浜２－６－１３　７階</t>
  </si>
  <si>
    <t>ぱぷりか保育園　鶴ヶ峰</t>
  </si>
  <si>
    <t>保育室テック・テックＲＯＯＭ</t>
  </si>
  <si>
    <t>特定非営利活動法人ミリミリケイキ</t>
  </si>
  <si>
    <t>重田　ひとみ</t>
  </si>
  <si>
    <t>コアの木保育園</t>
  </si>
  <si>
    <t>横浜市戸塚区矢部町７４番地グランデール戸塚２－Ａ</t>
  </si>
  <si>
    <t>株式会社アーモ</t>
  </si>
  <si>
    <t>根本　淑子</t>
  </si>
  <si>
    <t>保育室アーモ</t>
  </si>
  <si>
    <t>神奈川県横浜市港南区港南台４-７-２９　サウスポートヒルズＡ-２０３</t>
  </si>
  <si>
    <t>一般社団法人スマイルキッズ</t>
  </si>
  <si>
    <t>佐藤　勉</t>
  </si>
  <si>
    <t>保育園スマイルキッズ二俣川駅前</t>
  </si>
  <si>
    <t>神奈川県横浜市旭区さちが丘１４５-２　オーバーヒルズ１番館１階</t>
  </si>
  <si>
    <t>一般社団法人Ｈ＆Ｐ</t>
  </si>
  <si>
    <t>林　聡志</t>
  </si>
  <si>
    <t>東戸塚わかば保育園</t>
  </si>
  <si>
    <t>神奈川県横浜市栄区若竹町５－１４</t>
  </si>
  <si>
    <t>有限会社蘭春</t>
  </si>
  <si>
    <t>仲町台もみのき保育室</t>
  </si>
  <si>
    <t>神奈川県横浜市都筑区仲町台１－３３－１９－２０４</t>
  </si>
  <si>
    <t>有限会社メロディ</t>
  </si>
  <si>
    <t>エンジェルプラネット仲町台</t>
  </si>
  <si>
    <t>川崎市多摩区菅１－６－２５</t>
  </si>
  <si>
    <t>株式会社　マミー・インターナショナル</t>
  </si>
  <si>
    <t>伊藤　勝康</t>
  </si>
  <si>
    <t>マミー保育園二俣川</t>
  </si>
  <si>
    <t>茅ヶ崎市幸町６番１６‐２０３号</t>
  </si>
  <si>
    <t>ドリームワールド株式会社</t>
  </si>
  <si>
    <t>崔　基子</t>
  </si>
  <si>
    <t>ピノキオ幼児舎　新杉田園</t>
  </si>
  <si>
    <t>神奈川県藤沢市藤沢５１８スミノ藤沢２Ｆ－Ａ号室</t>
  </si>
  <si>
    <t>株式会社Ｂａｌａｎｃｅ</t>
  </si>
  <si>
    <t>今田　美子</t>
  </si>
  <si>
    <t>とこちゃん☆みっつ保育園</t>
  </si>
  <si>
    <t>東京都狛江市猪方４丁目１－１３</t>
  </si>
  <si>
    <t>株式会社佐藤種鶏産業</t>
  </si>
  <si>
    <t>佐藤　洋</t>
  </si>
  <si>
    <t>preschool ALICE Clover</t>
  </si>
  <si>
    <t>静岡県藤枝市岡部町宮島９９３番地</t>
  </si>
  <si>
    <t>一般社団法人未来会</t>
  </si>
  <si>
    <t>廣尾　郷史</t>
  </si>
  <si>
    <t>みらいこうほく保育園</t>
  </si>
  <si>
    <t>京都府京都市西京区大枝北沓掛町４丁目３８番地３</t>
  </si>
  <si>
    <t>株式会社つばき</t>
  </si>
  <si>
    <t>ほわいと保育園　きくな</t>
  </si>
  <si>
    <t>あきば第２保育園</t>
  </si>
  <si>
    <t>学校法人木の花学園</t>
  </si>
  <si>
    <t>木の花保育園</t>
  </si>
  <si>
    <t>宮崎県西臼杵郡高千穂町大字三田井１１５４</t>
  </si>
  <si>
    <t>株式会社トーエル</t>
  </si>
  <si>
    <t>横田　孝治</t>
  </si>
  <si>
    <t>ローズ保育園</t>
  </si>
  <si>
    <t>神奈川県横浜市港北区高田西１丁目５番２１号</t>
  </si>
  <si>
    <t>タドラーキッズ</t>
  </si>
  <si>
    <t>株式会社　つま正</t>
  </si>
  <si>
    <t>小山　正武</t>
  </si>
  <si>
    <t>こまつな保育園</t>
  </si>
  <si>
    <t>横浜市神奈川区栄町８８－１</t>
  </si>
  <si>
    <t>シュハリィ本牧保育園</t>
  </si>
  <si>
    <t>家庭的保育事業</t>
  </si>
  <si>
    <t>認定こども園（幼稚園型）</t>
  </si>
  <si>
    <t>神奈川県横浜市港北区大倉山１－２２－１－５２７</t>
  </si>
  <si>
    <t>認定こども園　横浜あすか幼稚園</t>
  </si>
  <si>
    <t>認定こども園　横浜マドカ幼稚園</t>
  </si>
  <si>
    <t>認定こども園　横浜黎明幼稚園</t>
  </si>
  <si>
    <t>学校法人清長学園</t>
  </si>
  <si>
    <t>小林　長志</t>
  </si>
  <si>
    <t>認定こども園　日野幼稚園</t>
  </si>
  <si>
    <t>認定こども園　竹の子幼稚園</t>
  </si>
  <si>
    <t>横浜市港南区日野７丁目３４‐７</t>
  </si>
  <si>
    <t>学校法人若葉会佐藤学園</t>
  </si>
  <si>
    <t>認定こども園　若葉幼稚園</t>
  </si>
  <si>
    <t>横浜市戸塚区矢部町１１６９</t>
  </si>
  <si>
    <t>認定こども園　高木学園附属幼稚園</t>
  </si>
  <si>
    <t>学校法人白樺学園</t>
  </si>
  <si>
    <t>認定こども園　しらかば幼稚園</t>
  </si>
  <si>
    <t>学校法人横浜大谷学園</t>
  </si>
  <si>
    <t>認定こども園　大谷幼稚園</t>
  </si>
  <si>
    <t>横浜市港南区日野１丁目１０‐１５</t>
  </si>
  <si>
    <t>学校法人杉の子学園</t>
  </si>
  <si>
    <t>認定こども園　岡津幼稚園</t>
  </si>
  <si>
    <t>横浜市泉区岡津町２７２７</t>
  </si>
  <si>
    <t>横浜市港北区菊名７丁目６‐４３</t>
  </si>
  <si>
    <t>学校法人平等学園</t>
  </si>
  <si>
    <t>平等　大智</t>
  </si>
  <si>
    <t>認定こども園　新羽幼稚園</t>
  </si>
  <si>
    <t>神奈川県横浜市港北区新羽町２８７６</t>
  </si>
  <si>
    <t>認定こども園　大場白ゆり幼稚園</t>
  </si>
  <si>
    <t>学校法人信栄学園</t>
  </si>
  <si>
    <t>認定こども園　野庭聖佳幼稚園</t>
  </si>
  <si>
    <t>横須賀市坂本町１丁目２９</t>
  </si>
  <si>
    <t>病児</t>
  </si>
  <si>
    <t>医療法人社団健生会</t>
  </si>
  <si>
    <t>横浜市あざみ野病児保育室</t>
  </si>
  <si>
    <t>225-0011</t>
  </si>
  <si>
    <t>病児保育室あさひ</t>
  </si>
  <si>
    <t>234-0054</t>
  </si>
  <si>
    <t>医療法人想愛会</t>
  </si>
  <si>
    <t>相澤　一喜</t>
  </si>
  <si>
    <t>病児保育室サンクリキッズ</t>
  </si>
  <si>
    <t>241-0835</t>
  </si>
  <si>
    <t>社会福祉法人親善福祉協会</t>
  </si>
  <si>
    <t>水地　啓子</t>
  </si>
  <si>
    <t>245-0006</t>
  </si>
  <si>
    <t>医療法人社団矢崎小児科</t>
  </si>
  <si>
    <t>川口　葉子</t>
  </si>
  <si>
    <t>横浜病児保育室ファイン</t>
  </si>
  <si>
    <t>235-0016</t>
  </si>
  <si>
    <t>医療法人エピカ白うさぎ</t>
  </si>
  <si>
    <t>箕原　豊</t>
  </si>
  <si>
    <t>235-0045</t>
  </si>
  <si>
    <t>医療法人財団慈啓会</t>
  </si>
  <si>
    <t>新納　憲司</t>
  </si>
  <si>
    <t>おおぐち病児保育室</t>
  </si>
  <si>
    <t>221-0014</t>
  </si>
  <si>
    <t>236-0027</t>
  </si>
  <si>
    <t>医療法人つばさ会</t>
  </si>
  <si>
    <t>病児保育室ベアルーム</t>
  </si>
  <si>
    <t>233-0002</t>
  </si>
  <si>
    <t>シブヤチャイルドクリニック</t>
  </si>
  <si>
    <t>院長</t>
  </si>
  <si>
    <t>三澤　順子</t>
  </si>
  <si>
    <t>くりっこ病児保育室</t>
  </si>
  <si>
    <t>222-0037</t>
  </si>
  <si>
    <t>おおそねクリニック</t>
  </si>
  <si>
    <t>222-0002</t>
  </si>
  <si>
    <t>医療法人社団亀甲会</t>
  </si>
  <si>
    <t>池部　敏市</t>
  </si>
  <si>
    <t>246-0022</t>
  </si>
  <si>
    <t>医療法人活人会</t>
  </si>
  <si>
    <t>おひさま病児保育室</t>
  </si>
  <si>
    <t>224-0026</t>
  </si>
  <si>
    <t>医療法人秋陽記念会</t>
  </si>
  <si>
    <t>田中　正顕</t>
  </si>
  <si>
    <t>230-0051</t>
  </si>
  <si>
    <t>飯山医院</t>
  </si>
  <si>
    <t>病児保育室 ママンプール</t>
  </si>
  <si>
    <t>230-0077</t>
  </si>
  <si>
    <t>医療法人社団友泉会</t>
  </si>
  <si>
    <t>小泉　友喜彦</t>
  </si>
  <si>
    <t>病児保育室Ami</t>
  </si>
  <si>
    <t>245-0061</t>
  </si>
  <si>
    <t>横川　秀男</t>
  </si>
  <si>
    <t>戸塚共立ひかり病児保育室</t>
  </si>
  <si>
    <t>244-0003</t>
  </si>
  <si>
    <t>医療法人社団宏和会</t>
  </si>
  <si>
    <t>増山　宏明</t>
  </si>
  <si>
    <t>220-0073</t>
  </si>
  <si>
    <t>医療法人社団星川小児クリニック</t>
  </si>
  <si>
    <t>山本　淳</t>
  </si>
  <si>
    <t>240-0006</t>
  </si>
  <si>
    <t>医療法人圭信会</t>
  </si>
  <si>
    <t>240-0041</t>
  </si>
  <si>
    <t>226-0003</t>
  </si>
  <si>
    <t>医療法人社団慶誠会</t>
  </si>
  <si>
    <t>224-0021</t>
  </si>
  <si>
    <t>医療法人社団豊葉会</t>
  </si>
  <si>
    <t>根岸　龍二郎</t>
  </si>
  <si>
    <t>231-0821</t>
  </si>
  <si>
    <t>はるの木こどもクリニック</t>
  </si>
  <si>
    <t>齋藤　陽</t>
  </si>
  <si>
    <t>227-0043</t>
  </si>
  <si>
    <t>223-0061</t>
  </si>
  <si>
    <t>クルミ保育園</t>
  </si>
  <si>
    <t>横浜西口保育園</t>
  </si>
  <si>
    <t>日吉ﾙｰﾃﾙ同胞教会星の子ルーム</t>
  </si>
  <si>
    <t>港北区日吉本町１－３－４</t>
  </si>
  <si>
    <t>イルカ保育園</t>
  </si>
  <si>
    <t>港北区日吉２－４－３</t>
  </si>
  <si>
    <t>SUNSUNキッズあいらんど</t>
  </si>
  <si>
    <t>横浜保育室リトル スカラー</t>
  </si>
  <si>
    <t>222-0011</t>
  </si>
  <si>
    <t>長津田保育の家</t>
  </si>
  <si>
    <t>あざみ野ベビールーム</t>
  </si>
  <si>
    <t>美しが丘ベビーリー保育室</t>
  </si>
  <si>
    <t>あおばチャイルドセンター南園</t>
  </si>
  <si>
    <t>もあな保育園</t>
  </si>
  <si>
    <t>つくし共同保育所</t>
  </si>
  <si>
    <t>鶴見さくら幼稚舎</t>
  </si>
  <si>
    <t>梶山モンテッソーリスクール</t>
  </si>
  <si>
    <t>230-0012</t>
  </si>
  <si>
    <t>保育園スカイ・ウイング幼稚部</t>
  </si>
  <si>
    <t>りけんキッズよこはま</t>
  </si>
  <si>
    <t>230-0045</t>
  </si>
  <si>
    <t>社会福祉法人恩賜財団済生会支部神奈川県済生会横浜市東部病院</t>
  </si>
  <si>
    <t>済生会横浜市東部病院　ゆうゆう保育室</t>
  </si>
  <si>
    <t>230-0062</t>
  </si>
  <si>
    <t>230-0001</t>
  </si>
  <si>
    <t>実遊保育園つるみ一時保育室</t>
  </si>
  <si>
    <t>226-0015</t>
  </si>
  <si>
    <t>アメリカンインターナショナルブレインズキディクラブ</t>
  </si>
  <si>
    <t>230-0078</t>
  </si>
  <si>
    <t>横浜シュタイナーこどもの園</t>
  </si>
  <si>
    <t>221-0843</t>
  </si>
  <si>
    <t>221-0051</t>
  </si>
  <si>
    <t>神奈川中央ヤクルト販売株式会社　六角橋センター保育室</t>
  </si>
  <si>
    <t>六角橋保育所</t>
  </si>
  <si>
    <t>222-0036</t>
  </si>
  <si>
    <t>221-0822</t>
  </si>
  <si>
    <t>221-0863</t>
  </si>
  <si>
    <t>ソレイユ保育園</t>
  </si>
  <si>
    <t>キッズナーサリーみなとみらい園</t>
  </si>
  <si>
    <t>221-0052</t>
  </si>
  <si>
    <t>済生会東神奈川リハビリテーション病院　かなっこ保育室</t>
  </si>
  <si>
    <t>新横浜リハビリテーション病院　プスプス保育室</t>
  </si>
  <si>
    <t>221-0864</t>
  </si>
  <si>
    <t>新子安ひよこ保育園</t>
  </si>
  <si>
    <t>223-0057</t>
  </si>
  <si>
    <t>220-0051</t>
  </si>
  <si>
    <t>チームしらはた</t>
  </si>
  <si>
    <t>American Kids International School</t>
  </si>
  <si>
    <t>スターチャイルド≪横浜一時預かり≫</t>
  </si>
  <si>
    <t>221-0835</t>
  </si>
  <si>
    <t>SKYKID保育園一時保育室</t>
  </si>
  <si>
    <t>221-0002</t>
  </si>
  <si>
    <t>横浜市立市民病院</t>
  </si>
  <si>
    <t>231-0005</t>
  </si>
  <si>
    <t>まーちらんど・よこはま</t>
  </si>
  <si>
    <t>神奈川中央ヤクルト販売株式会社　浜松町センター保育室</t>
  </si>
  <si>
    <t>ひよこの保育室</t>
  </si>
  <si>
    <t>220-0072</t>
  </si>
  <si>
    <t>イマジン・インターナショナル・プリスクール</t>
  </si>
  <si>
    <t>こどもの森ほいく舎</t>
  </si>
  <si>
    <t>220-8521</t>
  </si>
  <si>
    <t>キンダーキッズインターナショナルスクール横浜校</t>
  </si>
  <si>
    <t>株式会社　ベネッセビースタジオ</t>
  </si>
  <si>
    <t>モナークインターナショナルプリスクール</t>
  </si>
  <si>
    <t>KIDS ROOM RUBBER DUCK</t>
  </si>
  <si>
    <t>きっずクラブ横浜</t>
  </si>
  <si>
    <t>はーと保育園</t>
  </si>
  <si>
    <t>まーちらんど・みなとみらい</t>
  </si>
  <si>
    <t>220-8686</t>
  </si>
  <si>
    <t>220-0041</t>
  </si>
  <si>
    <t>231-0007</t>
  </si>
  <si>
    <t>221-0831</t>
  </si>
  <si>
    <t>105-0001</t>
  </si>
  <si>
    <t>220-0032</t>
  </si>
  <si>
    <t>神奈川中央ヤクルト販売株式会社　山手センター保育室</t>
  </si>
  <si>
    <t>オハナ・イングリッシュ・プリスクールみなとみらい</t>
  </si>
  <si>
    <t>231-0002</t>
  </si>
  <si>
    <t>横浜市立みなと赤十字病院</t>
  </si>
  <si>
    <t>231-0801</t>
  </si>
  <si>
    <t>CHEERFUL LAND</t>
  </si>
  <si>
    <t>231-0023</t>
  </si>
  <si>
    <t>かいじゅうの森ようちえん</t>
  </si>
  <si>
    <t>231-0827</t>
  </si>
  <si>
    <t>231-0806</t>
  </si>
  <si>
    <t>231-0011</t>
  </si>
  <si>
    <t>231-0028</t>
  </si>
  <si>
    <t>231-0861</t>
  </si>
  <si>
    <t>231-0802</t>
  </si>
  <si>
    <t>一般財団法人　三和徳育会</t>
  </si>
  <si>
    <t>徳育キッズビレッジ山下町</t>
  </si>
  <si>
    <t>231-0862</t>
  </si>
  <si>
    <t>YMCA Global Kindergarten</t>
  </si>
  <si>
    <t>231-0014</t>
  </si>
  <si>
    <t>有限会社　ワイ・イー・ピー</t>
  </si>
  <si>
    <t>ヨコハマイングリッシュプリスクール</t>
  </si>
  <si>
    <t>231-0854</t>
  </si>
  <si>
    <t>キッズパートナー横浜市役所一時保育室</t>
  </si>
  <si>
    <t>神奈川中央ヤクルト販売株式会社　井土ヶ谷センター保育室</t>
  </si>
  <si>
    <t>神奈川中央ヤクルト販売株式会社　吉野町センター保育室</t>
  </si>
  <si>
    <t>ピースランド保育園</t>
  </si>
  <si>
    <t>235-0011</t>
  </si>
  <si>
    <t>232-0004</t>
  </si>
  <si>
    <t>公立大学法人横浜市立大学附属市民総合医療センター</t>
  </si>
  <si>
    <t>232-0066</t>
  </si>
  <si>
    <t>232-0044</t>
  </si>
  <si>
    <t>232-0056</t>
  </si>
  <si>
    <t>神奈川中央ヤクルト販売株式会社　大池センター保育室</t>
  </si>
  <si>
    <t>さくらザウルス別所ひろば</t>
  </si>
  <si>
    <t>南区榎町１－１－５</t>
  </si>
  <si>
    <t>232-0015</t>
  </si>
  <si>
    <t>232-0041</t>
  </si>
  <si>
    <t>アクティブ＆インターナショナルキッズ</t>
  </si>
  <si>
    <t>232-0071</t>
  </si>
  <si>
    <t>上大岡イングリッシュキンダーガーテン</t>
  </si>
  <si>
    <t>244-0817</t>
  </si>
  <si>
    <t>アーモ第２</t>
  </si>
  <si>
    <t>済生会横浜市南部病院　ひまわり保育園</t>
  </si>
  <si>
    <t>233-0013</t>
  </si>
  <si>
    <t>神奈川県立精神医療センター院内保育施設　なかよし保育園</t>
  </si>
  <si>
    <t>福祉クラブ生活協同組合</t>
  </si>
  <si>
    <t>神奈川中央ヤクルト販売株式会社　笹下センター保育室</t>
  </si>
  <si>
    <t>神奈川中央ヤクルト販売株式会社　上永谷センター保育室</t>
  </si>
  <si>
    <t>神奈川中央ヤクルト販売株式会社　上大岡センター保育室</t>
  </si>
  <si>
    <t>233-0003</t>
  </si>
  <si>
    <t>育生会　ひまわり保育園</t>
  </si>
  <si>
    <t>240-0025</t>
  </si>
  <si>
    <t>ウィズダムアカデミー横浜上大岡校</t>
  </si>
  <si>
    <t>NYC International School</t>
  </si>
  <si>
    <t>233-0015</t>
  </si>
  <si>
    <t>神奈川中央ヤクルト販売株式会社　天王町センター保育室</t>
  </si>
  <si>
    <t>横浜保土ケ谷中央病院　院内保育所</t>
  </si>
  <si>
    <t>聖隷横浜病院　ひだまり保育園</t>
  </si>
  <si>
    <t>医療法人社団伊純会介護老人保健施設スカイ施設内保育所</t>
  </si>
  <si>
    <t>240-0067</t>
  </si>
  <si>
    <t>ぎんがむらHOUSE</t>
  </si>
  <si>
    <t>241-0825</t>
  </si>
  <si>
    <t>医療法人順正会　横浜鶴ヶ峰病院保育室</t>
  </si>
  <si>
    <t>241-0011</t>
  </si>
  <si>
    <t>241-0001</t>
  </si>
  <si>
    <t>聖マリアンナはなみずき保育園</t>
  </si>
  <si>
    <t>241-0811</t>
  </si>
  <si>
    <t>Blue Sky International</t>
  </si>
  <si>
    <t>241-0821</t>
  </si>
  <si>
    <t>オレンジ託児所</t>
  </si>
  <si>
    <t>241-0802</t>
  </si>
  <si>
    <t>241-0822</t>
  </si>
  <si>
    <t>チャイルドマインダーおおきなばおばぶの木</t>
  </si>
  <si>
    <t>神奈川中央ヤクルト販売株式会社　市ノ沢センター保育室</t>
  </si>
  <si>
    <t>神奈川中央ヤクルト販売株式会社　南万騎が原センター保育室</t>
  </si>
  <si>
    <t>241-0002</t>
  </si>
  <si>
    <t>一時預かりスマイルキッズ</t>
  </si>
  <si>
    <t>おひさまぽかぽか</t>
  </si>
  <si>
    <t>245-0002</t>
  </si>
  <si>
    <t>康心会汐見台病院　ひまわり保育室</t>
  </si>
  <si>
    <t>横浜市立脳卒中・神経脊椎センター保育所　ゆず保育園</t>
  </si>
  <si>
    <t>磯子中央病院</t>
  </si>
  <si>
    <t>235-0033</t>
  </si>
  <si>
    <t>神奈川中央ヤクルト販売株式会社　磯子センター保育室</t>
  </si>
  <si>
    <t>神奈川中央ヤクルト販売株式会社　南部市場前センター保育室</t>
  </si>
  <si>
    <t>神奈川中央ヤクルト販売株式会社　金沢文庫センター保育室</t>
  </si>
  <si>
    <t>BeeKidsClub金沢文庫園</t>
  </si>
  <si>
    <t>236-0042</t>
  </si>
  <si>
    <t>236-0051</t>
  </si>
  <si>
    <t>236-0021</t>
  </si>
  <si>
    <t>横浜市立大学附属病院　院内保育所</t>
  </si>
  <si>
    <t>236-0004</t>
  </si>
  <si>
    <t>きらきら保育室</t>
  </si>
  <si>
    <t>236-0005</t>
  </si>
  <si>
    <t>223-0064</t>
  </si>
  <si>
    <t>神奈川中央ヤクルト販売株式会社　大倉山センター保育室</t>
  </si>
  <si>
    <t>223-0058</t>
  </si>
  <si>
    <t>菊名記念病院　プスプス保育室</t>
  </si>
  <si>
    <t>横浜労災病院　保育園　ティンカーベル</t>
  </si>
  <si>
    <t>222-0035</t>
  </si>
  <si>
    <t>大倉山記念病院　きらきら保育室</t>
  </si>
  <si>
    <t>222-0001</t>
  </si>
  <si>
    <t>託児室あいあい</t>
  </si>
  <si>
    <t>222-0025</t>
  </si>
  <si>
    <t>港北子育て支援ワーカーズコレクティブ　ココット</t>
  </si>
  <si>
    <t>223-0066</t>
  </si>
  <si>
    <t>特定非営利活動法人　innocent</t>
  </si>
  <si>
    <t>ひなた保育園</t>
  </si>
  <si>
    <t>インターナショナル・ランゲージ・ハウス幼稚部</t>
  </si>
  <si>
    <t>222-0022</t>
  </si>
  <si>
    <t>港北子育て支援ワーカーズコレクティブ　ぽけっと</t>
  </si>
  <si>
    <t>港北区新羽町868</t>
  </si>
  <si>
    <t>はっぴーはーと保育園</t>
  </si>
  <si>
    <t>まなび家保育園　日吉</t>
  </si>
  <si>
    <t>223-0062</t>
  </si>
  <si>
    <t>222-0032</t>
  </si>
  <si>
    <t>セコイア・モンテッソーリ子どもの家</t>
  </si>
  <si>
    <t>READY KIDS</t>
  </si>
  <si>
    <t>226-0018</t>
  </si>
  <si>
    <t>226-0025</t>
  </si>
  <si>
    <t>横浜旭中央総合病院　わかば保育園</t>
  </si>
  <si>
    <t>241-0801</t>
  </si>
  <si>
    <t>横浜新緑総合病院保育室　ぽっぽるーむ</t>
  </si>
  <si>
    <t>フォーシーズンズヴィラいろどり　きりん保育室</t>
  </si>
  <si>
    <t>226-0005</t>
  </si>
  <si>
    <t>十日市場ひよこ園</t>
  </si>
  <si>
    <t>226-0013</t>
  </si>
  <si>
    <t>緑子育て支援ワーカーズコレクティブ　ほっぺ</t>
  </si>
  <si>
    <t>224-0006</t>
  </si>
  <si>
    <t>株式会社　ユーフォリアファミリー</t>
  </si>
  <si>
    <t>Little Fairy Montessori Home</t>
  </si>
  <si>
    <t>225-0024</t>
  </si>
  <si>
    <t>学校法人柿の実学園　ちびっこ安心館　たまプラキッズ＆ジュニア　かくれんぼ保育室</t>
  </si>
  <si>
    <t>225-0002</t>
  </si>
  <si>
    <t>227-0031</t>
  </si>
  <si>
    <t>美しが丘こどもの家</t>
  </si>
  <si>
    <t>225-0016</t>
  </si>
  <si>
    <t>神奈川東部ヤクルト販売株式会社　あざみ野保育ルーム</t>
  </si>
  <si>
    <t>227-0046</t>
  </si>
  <si>
    <t>225-0025</t>
  </si>
  <si>
    <t>青葉さわい病院　わかば保育室</t>
  </si>
  <si>
    <t>225-0004</t>
  </si>
  <si>
    <t>株式会社　イングリシュ・エクスプレス</t>
  </si>
  <si>
    <t>キッズスクール江田</t>
  </si>
  <si>
    <t>ピノキオ保育園　藤が丘園</t>
  </si>
  <si>
    <t>一時預かりのおへや　ここ・はっぴぃ</t>
  </si>
  <si>
    <t>225-0014</t>
  </si>
  <si>
    <t>225-0003</t>
  </si>
  <si>
    <t>株式会社　KNホールディングス</t>
  </si>
  <si>
    <t>tiny Happy Garden International School</t>
  </si>
  <si>
    <t>にじのことり</t>
  </si>
  <si>
    <t>パレット一時預かり保育室なないろ</t>
  </si>
  <si>
    <t>キンダーキッズインターナショナルスクール　たまプラーザ校</t>
  </si>
  <si>
    <t>さくらインターナショナルスクール　横浜青葉校</t>
  </si>
  <si>
    <t>株式会社　グラント</t>
  </si>
  <si>
    <t>CoCoKids International Academy</t>
  </si>
  <si>
    <t>青葉シュタイナーこどもの家</t>
  </si>
  <si>
    <t>227-0036</t>
  </si>
  <si>
    <t>ピッコリーノ学園</t>
  </si>
  <si>
    <t>モンテッソーリ　すみれが丘子供の家</t>
  </si>
  <si>
    <t>224-0013</t>
  </si>
  <si>
    <t>りんごの木子どもクラブ</t>
  </si>
  <si>
    <t>224-0066</t>
  </si>
  <si>
    <t>224-0015</t>
  </si>
  <si>
    <t>224-0057</t>
  </si>
  <si>
    <t>子育て子育ち支援センター　ぽっぽ</t>
  </si>
  <si>
    <t>224-0003</t>
  </si>
  <si>
    <t>都筑ポピー保育園</t>
  </si>
  <si>
    <t>224-0054</t>
  </si>
  <si>
    <t>めーぷるキッズ</t>
  </si>
  <si>
    <t>APどろんここぶた</t>
  </si>
  <si>
    <t>224-0033</t>
  </si>
  <si>
    <t>フェアリーランド横浜仲町台</t>
  </si>
  <si>
    <t>224-0041</t>
  </si>
  <si>
    <t>224-0032</t>
  </si>
  <si>
    <t>ソライロキッズ園</t>
  </si>
  <si>
    <t>International Space SODA</t>
  </si>
  <si>
    <t>保育所わらべ</t>
  </si>
  <si>
    <t>245-0018</t>
  </si>
  <si>
    <t>はなみずき保育園</t>
  </si>
  <si>
    <t>パンジー保育園</t>
  </si>
  <si>
    <t>245-0024</t>
  </si>
  <si>
    <t>245-0009</t>
  </si>
  <si>
    <t>認可外保育室ひまわり</t>
  </si>
  <si>
    <t>245-0014</t>
  </si>
  <si>
    <t>247-8581</t>
  </si>
  <si>
    <t>栄子育て支援ワーカーズコレクティブ「スキップ」</t>
  </si>
  <si>
    <t>247-0007</t>
  </si>
  <si>
    <t>アップルミントおおふな保育園</t>
  </si>
  <si>
    <t>244-0002</t>
  </si>
  <si>
    <t>日立グループ託児施設　ゲン木くらぶ</t>
  </si>
  <si>
    <t>244-0813</t>
  </si>
  <si>
    <t>すみれ保育室</t>
  </si>
  <si>
    <t>介護老人保健施設　ハートケア横浜小雀　託児室</t>
  </si>
  <si>
    <t>キッズスクール新戸塚</t>
  </si>
  <si>
    <t>244-0805</t>
  </si>
  <si>
    <t>東戸塚記念病院　すくすく保育室</t>
  </si>
  <si>
    <t>244-0801</t>
  </si>
  <si>
    <t>つばめのこ保育園　戸塚保育ルーム</t>
  </si>
  <si>
    <t>戸塚子育て支援ワーカーズコレクティブ　こどものおしろ</t>
  </si>
  <si>
    <t>神奈川中央ヤクルト販売株式会社　舞岡センター保育室</t>
  </si>
  <si>
    <t>245-0065</t>
  </si>
  <si>
    <t>神奈川インターナショナルスクール</t>
  </si>
  <si>
    <t>ふれあい東戸塚保育園</t>
  </si>
  <si>
    <t>ICEモンテッソーリこどものいえ東戸塚</t>
  </si>
  <si>
    <t>ケイキルーム　モアナ</t>
  </si>
  <si>
    <t>246-0026</t>
  </si>
  <si>
    <t>246-0031</t>
  </si>
  <si>
    <t>保育ルーム「ばおばぶ」</t>
  </si>
  <si>
    <t>保育ルーム「くくる」</t>
  </si>
  <si>
    <t>株式会社ソレイユキッズクラブ</t>
  </si>
  <si>
    <t>齋藤　信一</t>
  </si>
  <si>
    <t>ソレイユベビーシッターサービス</t>
  </si>
  <si>
    <t>神奈川区西神奈川1-6-15　サクラビル405</t>
  </si>
  <si>
    <t>神奈川区栄町１－19　グレイス横浜ポートシティ101</t>
  </si>
  <si>
    <t>株式会社　ベアーズ</t>
  </si>
  <si>
    <t>103‐0007</t>
  </si>
  <si>
    <t>小沼　薫</t>
  </si>
  <si>
    <t>220-0004</t>
  </si>
  <si>
    <t>西区北幸1-11-1　水信ビル７F</t>
  </si>
  <si>
    <t>株式会社　レアレア・クリエイト</t>
  </si>
  <si>
    <t>森　千草</t>
  </si>
  <si>
    <t>ナーシングドゥーラ横浜あおば</t>
  </si>
  <si>
    <t>231-0041</t>
  </si>
  <si>
    <t>240-0051</t>
  </si>
  <si>
    <t>大場　英美</t>
  </si>
  <si>
    <t>福祉クラブ生協家事介護ワーカーズ　ゆいまある</t>
  </si>
  <si>
    <t>アンティーホールディングス株式会社</t>
  </si>
  <si>
    <t xml:space="preserve">オフィスポケット株式会社 </t>
  </si>
  <si>
    <t>リトルハグ株式会社</t>
  </si>
  <si>
    <t>西　哲</t>
  </si>
  <si>
    <t>都筑区茅ケ崎中央8-19-201</t>
  </si>
  <si>
    <t>１　施設名・事業所名</t>
    <phoneticPr fontId="2"/>
  </si>
  <si>
    <r>
      <rPr>
        <b/>
        <sz val="22"/>
        <color rgb="FFFFFF00"/>
        <rFont val="ＭＳ 明朝"/>
        <family val="1"/>
        <charset val="128"/>
      </rPr>
      <t>黄色セル</t>
    </r>
    <r>
      <rPr>
        <b/>
        <sz val="22"/>
        <color theme="1"/>
        <rFont val="ＭＳ 明朝"/>
        <family val="1"/>
        <charset val="128"/>
      </rPr>
      <t>を入力してください。</t>
    </r>
    <rPh sb="0" eb="2">
      <t>キイロ</t>
    </rPh>
    <rPh sb="5" eb="7">
      <t>ニュウリョク</t>
    </rPh>
    <phoneticPr fontId="2"/>
  </si>
  <si>
    <r>
      <rPr>
        <b/>
        <sz val="20"/>
        <color rgb="FFFFFF00"/>
        <rFont val="ＭＳ 明朝"/>
        <family val="1"/>
        <charset val="128"/>
      </rPr>
      <t>黄色セル</t>
    </r>
    <r>
      <rPr>
        <b/>
        <sz val="20"/>
        <color theme="1"/>
        <rFont val="ＭＳ 明朝"/>
        <family val="1"/>
        <charset val="128"/>
      </rPr>
      <t>について、</t>
    </r>
    <r>
      <rPr>
        <b/>
        <sz val="20"/>
        <color rgb="FFFF0000"/>
        <rFont val="ＭＳ 明朝"/>
        <family val="1"/>
        <charset val="128"/>
      </rPr>
      <t>プルダウンから選択してください</t>
    </r>
    <r>
      <rPr>
        <b/>
        <sz val="20"/>
        <color theme="1"/>
        <rFont val="ＭＳ 明朝"/>
        <family val="1"/>
        <charset val="128"/>
      </rPr>
      <t>。</t>
    </r>
    <rPh sb="0" eb="2">
      <t>キイロ</t>
    </rPh>
    <rPh sb="16" eb="18">
      <t>センタク</t>
    </rPh>
    <phoneticPr fontId="2"/>
  </si>
  <si>
    <t>保育所等新型コロナウイルス感染症拡大防止対策事業補助金に係る</t>
    <phoneticPr fontId="2"/>
  </si>
  <si>
    <t>消費税及び地方消費税に係る仕入控除税額報告書</t>
    <phoneticPr fontId="2"/>
  </si>
  <si>
    <t>下記の理由のため、１件100万円以上の契約について、市内又は市外事業者１者に発注しましたので、報告します。</t>
    <rPh sb="0" eb="2">
      <t>カキ</t>
    </rPh>
    <rPh sb="3" eb="5">
      <t>リユウ</t>
    </rPh>
    <rPh sb="10" eb="11">
      <t>ケン</t>
    </rPh>
    <rPh sb="14" eb="18">
      <t>マンエンイジョウ</t>
    </rPh>
    <rPh sb="19" eb="21">
      <t>ケイヤク</t>
    </rPh>
    <rPh sb="26" eb="28">
      <t>シナイ</t>
    </rPh>
    <rPh sb="28" eb="29">
      <t>マタ</t>
    </rPh>
    <rPh sb="30" eb="32">
      <t>シガイ</t>
    </rPh>
    <rPh sb="32" eb="35">
      <t>ジギョウシャ</t>
    </rPh>
    <rPh sb="36" eb="37">
      <t>シャ</t>
    </rPh>
    <rPh sb="38" eb="40">
      <t>ハッチュウ</t>
    </rPh>
    <rPh sb="47" eb="49">
      <t>ホウコク</t>
    </rPh>
    <phoneticPr fontId="2"/>
  </si>
  <si>
    <t>第１号様式</t>
    <rPh sb="0" eb="1">
      <t>ダイ</t>
    </rPh>
    <rPh sb="2" eb="5">
      <t>ゴウヨウシキ</t>
    </rPh>
    <phoneticPr fontId="2"/>
  </si>
  <si>
    <t>申請金額を確認しましたか。</t>
    <rPh sb="0" eb="4">
      <t>シンセイキンガク</t>
    </rPh>
    <rPh sb="5" eb="7">
      <t>カクニン</t>
    </rPh>
    <phoneticPr fontId="2"/>
  </si>
  <si>
    <r>
      <rPr>
        <b/>
        <sz val="14"/>
        <color theme="1"/>
        <rFont val="ＭＳ Ｐゴシック"/>
        <family val="3"/>
        <charset val="128"/>
        <scheme val="minor"/>
      </rPr>
      <t>役員名簿一覧</t>
    </r>
    <r>
      <rPr>
        <sz val="14"/>
        <color theme="1"/>
        <rFont val="ＭＳ Ｐゴシック"/>
        <family val="3"/>
        <charset val="128"/>
        <scheme val="minor"/>
      </rPr>
      <t>　</t>
    </r>
    <r>
      <rPr>
        <u/>
        <sz val="14"/>
        <color theme="1"/>
        <rFont val="ＭＳ Ｐゴシック"/>
        <family val="3"/>
        <charset val="128"/>
        <scheme val="minor"/>
      </rPr>
      <t>（</t>
    </r>
    <r>
      <rPr>
        <b/>
        <u/>
        <sz val="14"/>
        <color theme="1"/>
        <rFont val="ＭＳ Ｐゴシック"/>
        <family val="3"/>
        <charset val="128"/>
        <scheme val="minor"/>
      </rPr>
      <t>設置主体がNPO法人以外の認可外保育施設の場合</t>
    </r>
    <r>
      <rPr>
        <u/>
        <sz val="14"/>
        <color theme="1"/>
        <rFont val="ＭＳ Ｐゴシック"/>
        <family val="3"/>
        <charset val="128"/>
        <scheme val="minor"/>
      </rPr>
      <t>は要提出）</t>
    </r>
    <rPh sb="0" eb="2">
      <t>ヤクイン</t>
    </rPh>
    <rPh sb="2" eb="4">
      <t>メイボ</t>
    </rPh>
    <rPh sb="4" eb="6">
      <t>イチラン</t>
    </rPh>
    <rPh sb="8" eb="12">
      <t>セッチシュタイ</t>
    </rPh>
    <rPh sb="16" eb="18">
      <t>ホウジン</t>
    </rPh>
    <rPh sb="18" eb="20">
      <t>イガイ</t>
    </rPh>
    <rPh sb="21" eb="28">
      <t>ニンカガイホイクシセツ</t>
    </rPh>
    <rPh sb="29" eb="31">
      <t>バアイ</t>
    </rPh>
    <rPh sb="32" eb="33">
      <t>ヨウ</t>
    </rPh>
    <rPh sb="33" eb="35">
      <t>テイシュツ</t>
    </rPh>
    <phoneticPr fontId="2"/>
  </si>
  <si>
    <r>
      <rPr>
        <b/>
        <sz val="14"/>
        <color theme="1"/>
        <rFont val="ＭＳ Ｐゴシック"/>
        <family val="3"/>
        <charset val="128"/>
        <scheme val="minor"/>
      </rPr>
      <t>委任状</t>
    </r>
    <r>
      <rPr>
        <sz val="14"/>
        <color theme="1"/>
        <rFont val="ＭＳ Ｐゴシック"/>
        <family val="3"/>
        <charset val="128"/>
        <scheme val="minor"/>
      </rPr>
      <t>（</t>
    </r>
    <r>
      <rPr>
        <b/>
        <u/>
        <sz val="14"/>
        <color theme="1"/>
        <rFont val="ＭＳ Ｐゴシック"/>
        <family val="3"/>
        <charset val="128"/>
        <scheme val="minor"/>
      </rPr>
      <t>設置者と申請者が異なる場合</t>
    </r>
    <r>
      <rPr>
        <u/>
        <sz val="14"/>
        <color theme="1"/>
        <rFont val="ＭＳ Ｐゴシック"/>
        <family val="3"/>
        <charset val="128"/>
        <scheme val="minor"/>
      </rPr>
      <t>は要提出</t>
    </r>
    <r>
      <rPr>
        <sz val="14"/>
        <color theme="1"/>
        <rFont val="ＭＳ Ｐゴシック"/>
        <family val="3"/>
        <charset val="128"/>
        <scheme val="minor"/>
      </rPr>
      <t>）</t>
    </r>
    <rPh sb="0" eb="3">
      <t>イニンジョウ</t>
    </rPh>
    <rPh sb="4" eb="7">
      <t>セッチシャ</t>
    </rPh>
    <rPh sb="8" eb="11">
      <t>シンセイシャ</t>
    </rPh>
    <rPh sb="12" eb="13">
      <t>コト</t>
    </rPh>
    <rPh sb="15" eb="17">
      <t>バアイ</t>
    </rPh>
    <rPh sb="18" eb="21">
      <t>ヨウテイシュツ</t>
    </rPh>
    <phoneticPr fontId="2"/>
  </si>
  <si>
    <t>申請及び実績報告します。</t>
    <phoneticPr fontId="2"/>
  </si>
  <si>
    <t>　なお、補助金の交付を受けるにあたっては、横浜市補助金等の交付に関する規則（平成17年11月30日横浜市規則</t>
    <phoneticPr fontId="2"/>
  </si>
  <si>
    <t>申請者情報に誤りはありませんか。</t>
    <rPh sb="0" eb="3">
      <t>シンセイシャ</t>
    </rPh>
    <rPh sb="3" eb="5">
      <t>ジョウホウ</t>
    </rPh>
    <rPh sb="6" eb="7">
      <t>アヤマ</t>
    </rPh>
    <phoneticPr fontId="2"/>
  </si>
  <si>
    <t>（法定福利費を申請する場合）根拠資料を作成しましたか。</t>
    <rPh sb="1" eb="6">
      <t>ホウテイフクリヒ</t>
    </rPh>
    <rPh sb="14" eb="16">
      <t>コンキョ</t>
    </rPh>
    <rPh sb="16" eb="18">
      <t>シリョウ</t>
    </rPh>
    <rPh sb="19" eb="21">
      <t>サクセイ</t>
    </rPh>
    <phoneticPr fontId="2"/>
  </si>
  <si>
    <t>新型コロナウイルス感染症拡大防止のために下記の改修を行いました。</t>
    <rPh sb="23" eb="25">
      <t>カイシュウ</t>
    </rPh>
    <rPh sb="26" eb="27">
      <t>オコナ</t>
    </rPh>
    <phoneticPr fontId="2"/>
  </si>
  <si>
    <t>金額</t>
    <rPh sb="0" eb="2">
      <t>キンガク</t>
    </rPh>
    <phoneticPr fontId="2"/>
  </si>
  <si>
    <t>改修箇所</t>
    <rPh sb="0" eb="2">
      <t>カイシュウ</t>
    </rPh>
    <rPh sb="2" eb="4">
      <t>カショ</t>
    </rPh>
    <phoneticPr fontId="2"/>
  </si>
  <si>
    <t>項番ごとに対象経費を計上してください。</t>
    <phoneticPr fontId="2"/>
  </si>
  <si>
    <t>改修を行った箇所をプルダウンから
選択してください。</t>
    <rPh sb="0" eb="2">
      <t>カイシュウ</t>
    </rPh>
    <rPh sb="3" eb="4">
      <t>オコナ</t>
    </rPh>
    <rPh sb="6" eb="8">
      <t>カショ</t>
    </rPh>
    <rPh sb="17" eb="19">
      <t>センタク</t>
    </rPh>
    <phoneticPr fontId="2"/>
  </si>
  <si>
    <t>「工事を行う具体的な理由」は全て記入されていますか。</t>
    <rPh sb="1" eb="3">
      <t>コウジ</t>
    </rPh>
    <rPh sb="4" eb="5">
      <t>オコナ</t>
    </rPh>
    <rPh sb="6" eb="9">
      <t>グタイテキ</t>
    </rPh>
    <rPh sb="10" eb="12">
      <t>リユウ</t>
    </rPh>
    <rPh sb="14" eb="15">
      <t>スベ</t>
    </rPh>
    <rPh sb="16" eb="18">
      <t>キニュウ</t>
    </rPh>
    <phoneticPr fontId="2"/>
  </si>
  <si>
    <t>入力した項目にエラーは出ていませんか。</t>
    <rPh sb="0" eb="2">
      <t>ニュウリョク</t>
    </rPh>
    <rPh sb="4" eb="6">
      <t>コウモク</t>
    </rPh>
    <rPh sb="11" eb="12">
      <t>デ</t>
    </rPh>
    <phoneticPr fontId="2"/>
  </si>
  <si>
    <t>『領収書等の添付について』の内容に沿って、領収書等を添付しましたか。</t>
    <rPh sb="4" eb="5">
      <t>トウ</t>
    </rPh>
    <rPh sb="6" eb="8">
      <t>テンプ</t>
    </rPh>
    <rPh sb="14" eb="16">
      <t>ナイヨウ</t>
    </rPh>
    <rPh sb="17" eb="18">
      <t>ソ</t>
    </rPh>
    <rPh sb="21" eb="24">
      <t>リョウシュウショ</t>
    </rPh>
    <rPh sb="24" eb="25">
      <t>トウ</t>
    </rPh>
    <rPh sb="26" eb="28">
      <t>テンプ</t>
    </rPh>
    <phoneticPr fontId="2"/>
  </si>
  <si>
    <t>特定非営利活動法人　ファミリールーム</t>
  </si>
  <si>
    <t>特定非営利活動法人あひる会</t>
  </si>
  <si>
    <t>社会福祉法人武蔵野ユートピアダイアナクラブ</t>
  </si>
  <si>
    <t>株式会社Stellar education garden</t>
  </si>
  <si>
    <t xml:space="preserve">特定非営利活動法人　保育園ころころキッズガーデン </t>
  </si>
  <si>
    <t>特定非営利活動法人マームゆりかご</t>
  </si>
  <si>
    <t>特定非営利活動法人たまプラーザ・ベビーリー乳幼児室</t>
  </si>
  <si>
    <t>Baycess株式会社</t>
  </si>
  <si>
    <t>中区弁天通３ー４３－１　サングレイス関内　２Ｆ</t>
  </si>
  <si>
    <t>崔　成基</t>
  </si>
  <si>
    <t>中区弁天通３－４３－１　サングレイス関内　２Ｆ</t>
  </si>
  <si>
    <t>HugkumuNannies</t>
  </si>
  <si>
    <t>西区老松町５４</t>
  </si>
  <si>
    <t>髙橋　郁乃</t>
  </si>
  <si>
    <t>JFEエンジニアリング株式会社</t>
  </si>
  <si>
    <t>鶴見区末広町２－１</t>
  </si>
  <si>
    <t>大下　元</t>
  </si>
  <si>
    <t>JFE保育園　こどもの森</t>
  </si>
  <si>
    <t>JFRこどもみらい株式会社</t>
  </si>
  <si>
    <t>青葉区榎が丘４－１１</t>
  </si>
  <si>
    <t>大丸・松坂屋キッズデュオインターナショナル青葉台</t>
  </si>
  <si>
    <t>K2P合同会社</t>
  </si>
  <si>
    <t>青葉区美しが丘１－１２－２　サニーハイツ　３０１</t>
  </si>
  <si>
    <t>パワース　恭子</t>
  </si>
  <si>
    <t>NPO法人　KID</t>
  </si>
  <si>
    <t>神奈川区大口通８０　NSKハイツ大口１－D</t>
  </si>
  <si>
    <t>NPO法人　ぎんがむら</t>
  </si>
  <si>
    <t>保土ケ谷区峰岡町３－４１７　アーバンヒルズ峰岡　４Ｆ</t>
  </si>
  <si>
    <t>望月　聖子</t>
  </si>
  <si>
    <t>NPO法人　街の家族</t>
  </si>
  <si>
    <t>青葉区奈良町１５６６－３３２</t>
  </si>
  <si>
    <t>押久保　美佐子</t>
  </si>
  <si>
    <t>まんまるーむ　こどもの国保育室</t>
  </si>
  <si>
    <t>まんまるーむ　奈良町保育室</t>
  </si>
  <si>
    <t>港北区小机町５８－１　カーネルライフ２－１Ｆ</t>
  </si>
  <si>
    <t>鈴木　裕子</t>
  </si>
  <si>
    <t>SODA株式会社</t>
  </si>
  <si>
    <t>Yokohama Sai International School 合同会社</t>
  </si>
  <si>
    <t>中区小港町１－１－２　ビューコート小港２－４０５</t>
  </si>
  <si>
    <t>チャンデイラマニ　バーティ</t>
  </si>
  <si>
    <t>YOKOHAMA SAI INTERNATIONAL PRESCHOOL</t>
  </si>
  <si>
    <t>あいおいニッセイ同和損害保険株式会社</t>
  </si>
  <si>
    <t>東京都渋谷区恵比寿１－２８－１</t>
  </si>
  <si>
    <t>金杉　恭三</t>
  </si>
  <si>
    <t>港北区新横浜２－６－１３　新横浜ステーションビル　７Ｆ</t>
  </si>
  <si>
    <t>イノセンス株式会社</t>
  </si>
  <si>
    <t>東京都世田谷区桜丘３－１－２</t>
  </si>
  <si>
    <t>遠藤　滋</t>
  </si>
  <si>
    <t>スマイルキッズ　センター北園</t>
  </si>
  <si>
    <t>イマジン・グローバル・ケア株式会社</t>
  </si>
  <si>
    <t>東京都港区六本木３－１６－１２　六本木KSビル　８Ｆ</t>
  </si>
  <si>
    <t>木下　弘貴</t>
  </si>
  <si>
    <t>インフィニック株式会社</t>
  </si>
  <si>
    <t>神奈川県川崎市麻生区王禅寺東５－５３－６</t>
  </si>
  <si>
    <t>浅田　耕平</t>
  </si>
  <si>
    <t>カンバーランド長老キリスト教会希望が丘教会</t>
  </si>
  <si>
    <t>旭区中希望が丘７２－２</t>
  </si>
  <si>
    <t>松矢　龍造</t>
  </si>
  <si>
    <t>希望が丘教会附属　めぐみ幼児園</t>
  </si>
  <si>
    <t>東京都豊島区南池袋３－９－８　H２ビルディング　８Ｆ</t>
  </si>
  <si>
    <t>東京都品川区南大井６－２０－１４　イーストスクエア大森　５Ｆ</t>
  </si>
  <si>
    <t>こどもとそだち合同会社</t>
  </si>
  <si>
    <t>港南区港南台１－１－１２　レアシュロス港南台　１Ｆ</t>
  </si>
  <si>
    <t>柴山　和代</t>
  </si>
  <si>
    <t>トオカツフーズ株式会社</t>
  </si>
  <si>
    <t>港北区日吉７－１５－１４</t>
  </si>
  <si>
    <t>池田　晋一</t>
  </si>
  <si>
    <t>トオカツフーズ横浜保育園</t>
  </si>
  <si>
    <t>ネスグローバル株式会社</t>
  </si>
  <si>
    <t>東京都新宿区西新宿７－２－６　K１ビル　４Ｆ</t>
  </si>
  <si>
    <t>櫛谷　泰輔</t>
  </si>
  <si>
    <t>磯子区岡村１－１７－２７</t>
  </si>
  <si>
    <t>ビーライズイノベーション株式会社</t>
  </si>
  <si>
    <t>金沢区釜利谷東２－１３－２－１０１２</t>
  </si>
  <si>
    <t>山崎　淳</t>
  </si>
  <si>
    <t>神奈川区鶴屋町３－２９－１　第６安田ビル　５Ｆ</t>
  </si>
  <si>
    <t>代表取締役　</t>
  </si>
  <si>
    <t>緑区十日市場町８０１－８－２０７</t>
  </si>
  <si>
    <t>ユーエムサービス合同会社</t>
  </si>
  <si>
    <t>神奈川県川崎市中原区木月１－３５－４０　植松ビル　３Ｆ</t>
  </si>
  <si>
    <t>植松　浩</t>
  </si>
  <si>
    <t>ラーニング・サポート合同会社</t>
  </si>
  <si>
    <t>医療生協かながわ生活協同組合</t>
  </si>
  <si>
    <t>戸塚区戸塚町３８８０－２　３Ｆ</t>
  </si>
  <si>
    <t>池田　俊夫</t>
  </si>
  <si>
    <t>医療生協かながわ　事業所内保育室　ぴーす</t>
  </si>
  <si>
    <t>医療法人 横浜未来ヘルスケアシステム</t>
  </si>
  <si>
    <t>戸塚区戸塚町１１６</t>
  </si>
  <si>
    <t>戸塚共立第１病院　ひまわり保育室</t>
  </si>
  <si>
    <t>医療法人　敬生会</t>
  </si>
  <si>
    <t>戸塚区南舞岡１－２３－９</t>
  </si>
  <si>
    <t>佐久　昭</t>
  </si>
  <si>
    <t>介護老人保健施設　やよい台仁</t>
  </si>
  <si>
    <t>医療法人　三星会</t>
  </si>
  <si>
    <t>港北区樽町１－１－２３</t>
  </si>
  <si>
    <t>山本　登</t>
  </si>
  <si>
    <t>医療法人　順正会</t>
  </si>
  <si>
    <t>旭区川島町１７６４</t>
  </si>
  <si>
    <t>島田　畯介</t>
  </si>
  <si>
    <t>医療法人　青鳳会</t>
  </si>
  <si>
    <t>美馬　紀章</t>
  </si>
  <si>
    <t>医療法人　積愛会</t>
  </si>
  <si>
    <t>戸塚区舞岡町３４８２</t>
  </si>
  <si>
    <t>小池　健</t>
  </si>
  <si>
    <t>医療法人積愛会　横浜舞岡病院院内保育施設　まいキッズ</t>
  </si>
  <si>
    <t>医療法人　赤枝会</t>
  </si>
  <si>
    <t>旭区上川井町５７８－２</t>
  </si>
  <si>
    <t>須田　香澄</t>
  </si>
  <si>
    <t>医療法人横浜未来ヘルスケアシステム　戸塚共立リハビリテーション病院</t>
  </si>
  <si>
    <t>泉区和泉中央北１－４０－３４</t>
  </si>
  <si>
    <t>医療法人横浜未来ヘルスケアシステム　戸塚共立第２病院</t>
  </si>
  <si>
    <t>戸塚区吉田町５７９－１</t>
  </si>
  <si>
    <t>医療法人五星会　菊名記念病院</t>
  </si>
  <si>
    <t>港北区菊名４－４－２７</t>
  </si>
  <si>
    <t>医療法人五星会　新横浜リハビリテーション病院</t>
  </si>
  <si>
    <t>神奈川区菅田町２６２８－４</t>
  </si>
  <si>
    <t>医療法人光陽会　磯子中央病院</t>
  </si>
  <si>
    <t>磯子区磯子２－２０－４５</t>
  </si>
  <si>
    <t>小島　利協</t>
  </si>
  <si>
    <t>医療法人財団　慈啓会</t>
  </si>
  <si>
    <t>神奈川区入江２－１９－１</t>
  </si>
  <si>
    <t>大口東総合病院保育室</t>
  </si>
  <si>
    <t>医療法人財団明理会　東戸塚記念病院</t>
  </si>
  <si>
    <t>戸塚区品濃町５４８－７</t>
  </si>
  <si>
    <t>山崎　謙</t>
  </si>
  <si>
    <t>医療法人社団　のう救会</t>
  </si>
  <si>
    <t>神奈川区羽沢町８８８</t>
  </si>
  <si>
    <t>郭　水泳</t>
  </si>
  <si>
    <t>脳神経外科東横浜病院　たんぽぽ保育室</t>
  </si>
  <si>
    <t>医療法人社団　ピーエムエー</t>
  </si>
  <si>
    <t>戸塚区東俣野町９１１</t>
  </si>
  <si>
    <t>玉城　嘉和</t>
  </si>
  <si>
    <t>医療法人社団　協友会</t>
  </si>
  <si>
    <t>埼玉県吉川市大字平沼１１１</t>
  </si>
  <si>
    <t>平岡　邦彦</t>
  </si>
  <si>
    <t>金沢区並木２－８－１　なみきリハビリテーション病院</t>
  </si>
  <si>
    <t>医療法人社団　恵生会</t>
  </si>
  <si>
    <t>旭区上白根２－６５－１</t>
  </si>
  <si>
    <t>冨田　祐司</t>
  </si>
  <si>
    <t>緑区竹山３－１－９</t>
  </si>
  <si>
    <t>竹山めぐみ保育室</t>
  </si>
  <si>
    <t>医療法人社団　景翠会</t>
  </si>
  <si>
    <t>金沢区泥亀２－８－３</t>
  </si>
  <si>
    <t>富田　春郎</t>
  </si>
  <si>
    <t>金沢病院　たんぽぽ保育園</t>
  </si>
  <si>
    <t>医療法人社団　康心会</t>
  </si>
  <si>
    <t>神奈川県茅ヶ崎市茅ヶ崎２ー２ー３</t>
  </si>
  <si>
    <t>大屋敷　芙志枝</t>
  </si>
  <si>
    <t>医療法人社団　博慈会</t>
  </si>
  <si>
    <t>青葉区元石川町４３００</t>
  </si>
  <si>
    <t>理事長兼医院長</t>
  </si>
  <si>
    <t>澤井　崇博</t>
  </si>
  <si>
    <t>医療法人社団　武蔵野会</t>
  </si>
  <si>
    <t>埼玉県新座市東北１－７－２</t>
  </si>
  <si>
    <t>中村　毅</t>
  </si>
  <si>
    <t>牧野記念病院　</t>
  </si>
  <si>
    <t>医療法人社団　明芳会</t>
  </si>
  <si>
    <t>東京都板橋区小豆沢３－３－２</t>
  </si>
  <si>
    <t>中村　哲也</t>
  </si>
  <si>
    <t>医療法人社団　哺育会</t>
  </si>
  <si>
    <t>瀬谷区阿久和南２－３－１２</t>
  </si>
  <si>
    <t>藤渡　辰馬</t>
  </si>
  <si>
    <t>横浜相原病院　こぐま保育室</t>
  </si>
  <si>
    <t>医療法人社団ワンアンドオンリー　新横浜母と子の病院</t>
  </si>
  <si>
    <t>港北区鳥山町６５０－１</t>
  </si>
  <si>
    <t>稲坂　淳</t>
  </si>
  <si>
    <t>新横浜母と子の病院付属フォーリーブス保育室</t>
  </si>
  <si>
    <t>金沢区釜利谷東２－６－２２</t>
  </si>
  <si>
    <t>金沢文庫病院保育室</t>
  </si>
  <si>
    <t>医療法人社団伊純会　介護老人保健施設スカイ</t>
  </si>
  <si>
    <t>保土ケ谷区常盤台８４－１</t>
  </si>
  <si>
    <t>施設長</t>
  </si>
  <si>
    <t>鈴木　元久</t>
  </si>
  <si>
    <t>医療法人社団一成会　たちばな台病院</t>
  </si>
  <si>
    <t>青葉区たちばな台２－２－１</t>
  </si>
  <si>
    <t>鈴木　信之</t>
  </si>
  <si>
    <t>たちばな台病院院内保育室</t>
  </si>
  <si>
    <t>戸塚区小雀町２２４８－１</t>
  </si>
  <si>
    <t>医療法人社団元気会　横浜病院</t>
  </si>
  <si>
    <t>緑区寺山町７２９</t>
  </si>
  <si>
    <t>北島　明佳</t>
  </si>
  <si>
    <t>医療法人社団三喜会　横浜新緑総合病院</t>
  </si>
  <si>
    <t>緑区十日市場町１７２６－７</t>
  </si>
  <si>
    <t>鈴木　龍太</t>
  </si>
  <si>
    <t>医療法人社団山本記念会　山本記念病院</t>
  </si>
  <si>
    <t>都筑区東山田町１５５２</t>
  </si>
  <si>
    <t>山本　　百合子</t>
  </si>
  <si>
    <t>山本記念病院　ベビールーム</t>
  </si>
  <si>
    <t>医療法人社団成仁会　長田病院</t>
  </si>
  <si>
    <t>港南区丸山台２－２－１０</t>
  </si>
  <si>
    <t>医療法人社団成仁会　長田病院保育所</t>
  </si>
  <si>
    <t>医療法人社団美里会　瀬谷ふたつ橋病院</t>
  </si>
  <si>
    <t>瀬谷区瀬谷１－２９－１</t>
  </si>
  <si>
    <t>藤原　里沙</t>
  </si>
  <si>
    <t>医療法人社団美里会　瀬谷ふたつ橋たからもの保育室</t>
  </si>
  <si>
    <t>医療法人社団明芳会 イムス横浜狩場脳神経外科病院</t>
  </si>
  <si>
    <t>保土ケ谷区狩場町２１８－９</t>
  </si>
  <si>
    <t>医療法人社団明芳会　イムス横浜東戸塚総合リハビリテーション病院</t>
  </si>
  <si>
    <t>戸塚区川上町６９０－２</t>
  </si>
  <si>
    <t>医療法人社団明芳会　横浜旭中央総合病院</t>
  </si>
  <si>
    <t>旭区若葉台４－２０－１</t>
  </si>
  <si>
    <t>医療法人社団明芳会　江田記念病院</t>
  </si>
  <si>
    <t>青葉区あざみ野南１－１</t>
  </si>
  <si>
    <t>医療法人社団緑成会　横浜総合病院</t>
  </si>
  <si>
    <t>青葉区鉄町２２０１－５</t>
  </si>
  <si>
    <t>平元　周</t>
  </si>
  <si>
    <t>医)緑成会　横浜総合病院院内保育室　かんがるーるーむ</t>
  </si>
  <si>
    <t>医療法人緑椿会　おとめクリニック</t>
  </si>
  <si>
    <t>都筑区茅ケ崎中央６－１９</t>
  </si>
  <si>
    <t>坂野　彰</t>
  </si>
  <si>
    <t>おとめクリニック　キッズルームむくむく</t>
  </si>
  <si>
    <t>一般財団法人　育生会</t>
  </si>
  <si>
    <t>保土ケ谷区狩場町２００－７</t>
  </si>
  <si>
    <t>碓井　貞彦</t>
  </si>
  <si>
    <t>育生会横浜病院保育室</t>
  </si>
  <si>
    <t>中区元町１－１１－３　アメリカ山公園３Ｆ</t>
  </si>
  <si>
    <t>村松　勲</t>
  </si>
  <si>
    <t>一般財団法人神奈川県警友会　けいゆう病院</t>
  </si>
  <si>
    <t>西区みなとみらい３－７－３</t>
  </si>
  <si>
    <t>松本　秀年</t>
  </si>
  <si>
    <t>一般社団法人　H &amp; P</t>
  </si>
  <si>
    <t>栄区若竹町５－１４</t>
  </si>
  <si>
    <t>一般社団法人　KID-G</t>
  </si>
  <si>
    <t>鶴見区向井町４－８４－１</t>
  </si>
  <si>
    <t>一般社団法人　スマイルキッズ</t>
  </si>
  <si>
    <t>旭区さちが丘１４５－２　オーバーヒルズ１番館　１Ｆ</t>
  </si>
  <si>
    <t>旭区さちが丘１４５－２　オーバーヒルズ一番館　１Ｆ</t>
  </si>
  <si>
    <t>一般社団法人　青葉シュタイナーこどもの家</t>
  </si>
  <si>
    <t>青葉区新石川２－３１－２１</t>
  </si>
  <si>
    <t>中島　　美穂</t>
  </si>
  <si>
    <t>横浜シュタイナーどんぐりのおうちをささえる会</t>
  </si>
  <si>
    <t>緑区十日市場町８７１－１０　ウィライブ十日市場　１０３</t>
  </si>
  <si>
    <t>石原　美佐子</t>
  </si>
  <si>
    <t>横浜シュタイナー　どんぐりのおうち</t>
  </si>
  <si>
    <t>横浜市</t>
  </si>
  <si>
    <t>中区本町６－５０－１０</t>
  </si>
  <si>
    <t>横浜市長</t>
  </si>
  <si>
    <t>山中　竹春</t>
  </si>
  <si>
    <t>中区新山下３－１２－１</t>
  </si>
  <si>
    <t>横浜市立みなと赤十字病院　院内保育所　みなとかもめ保育園</t>
  </si>
  <si>
    <t>横浜無線協同組合</t>
  </si>
  <si>
    <t>磯子区磯子１－４－８８</t>
  </si>
  <si>
    <t>小椋　健生</t>
  </si>
  <si>
    <t>学校法人　みのる学園</t>
  </si>
  <si>
    <t>栄区小菅ケ谷３－４５－３８</t>
  </si>
  <si>
    <t>澤井　政巳</t>
  </si>
  <si>
    <t>学校法人　柿の実学園</t>
  </si>
  <si>
    <t>小島　　澄人</t>
  </si>
  <si>
    <t>神奈川県川崎市麻生区上麻生７－４１－２</t>
  </si>
  <si>
    <t>小島　哲史</t>
  </si>
  <si>
    <t>学校法人　山王台学園</t>
  </si>
  <si>
    <t>南区永田山王台３８－３８</t>
  </si>
  <si>
    <t>学校法人　聖マリアンナ医科大学</t>
  </si>
  <si>
    <t>旭区矢指町１１９７－１</t>
  </si>
  <si>
    <t>明石　勝也</t>
  </si>
  <si>
    <t>学校法人　田園学園</t>
  </si>
  <si>
    <t>神奈川県川崎市宮前区宮崎２－３－３</t>
  </si>
  <si>
    <t>中村　達也</t>
  </si>
  <si>
    <t>学校法人　富岡中央学園　</t>
  </si>
  <si>
    <t>金沢区富岡東４－５－４５</t>
  </si>
  <si>
    <t>檮木　元生</t>
  </si>
  <si>
    <t>株式会社　AT</t>
  </si>
  <si>
    <t>神奈川県川崎市中原区小杉町１－４０３　武蔵小杉タワープレイス　１４Ｆ</t>
  </si>
  <si>
    <t>津田　篤志</t>
  </si>
  <si>
    <t>株式会社　BP</t>
  </si>
  <si>
    <t>中区日本大通１８　KRCビルディング　９Ｆ</t>
  </si>
  <si>
    <t>今野　竜太</t>
  </si>
  <si>
    <t>株式会社　CECI KANAGAWA</t>
  </si>
  <si>
    <t>福岡県福岡市南区清水２－８－１０　第５幸田ビル　１０２</t>
  </si>
  <si>
    <t>梅崎　ファビオ　</t>
  </si>
  <si>
    <t>CECI中川校</t>
  </si>
  <si>
    <t>株式会社　CosmoBridge</t>
  </si>
  <si>
    <t>中区太田町６－７５　関内北原不動産ビル　２Ｆ</t>
  </si>
  <si>
    <t>甲斐　実</t>
  </si>
  <si>
    <t>株式会社　GODAIスポーツエンターテイメント</t>
  </si>
  <si>
    <t>西区みなとみらい２－３－５　クイーンズタワーC棟　２０Ｆ</t>
  </si>
  <si>
    <t>吉田　信之</t>
  </si>
  <si>
    <t>G-kidzアフタースクール</t>
  </si>
  <si>
    <t>株式会社　HIMAWARI</t>
  </si>
  <si>
    <t>泉区中田東４－５１－６</t>
  </si>
  <si>
    <t>都筑区茅ケ崎東５－２－１４</t>
  </si>
  <si>
    <t>酒井　知佳奈</t>
  </si>
  <si>
    <t>JOY&amp;FUNチャイルドアカデミー</t>
  </si>
  <si>
    <t>株式会社　KID</t>
  </si>
  <si>
    <t>旭区四季美台７２－１Ｓ　ロークス　２Ｆ</t>
  </si>
  <si>
    <t>東京都渋谷区道玄坂２－１５－１－３０１</t>
  </si>
  <si>
    <t>代表取締</t>
  </si>
  <si>
    <t>冨張　恭史</t>
  </si>
  <si>
    <t>キッズナーサリーあざみ野園</t>
  </si>
  <si>
    <t>株式会社　M's　planning</t>
  </si>
  <si>
    <t>241-0005</t>
  </si>
  <si>
    <t>旭区白根５－１５－１２　ハマティーアパート　１Ｆ</t>
  </si>
  <si>
    <t>対馬　道子</t>
  </si>
  <si>
    <t>株式会社　NL Kids Land</t>
  </si>
  <si>
    <t>南区共進町３－６３</t>
  </si>
  <si>
    <t>金本　重徳</t>
  </si>
  <si>
    <t>株式会社　NouRiSH</t>
  </si>
  <si>
    <t>西区戸部本町４４－１０</t>
  </si>
  <si>
    <t>株式会社　NYC School</t>
  </si>
  <si>
    <t>港南区上大岡西２－１５－１７</t>
  </si>
  <si>
    <t>木田　義子</t>
  </si>
  <si>
    <t>株式会社　OEUF</t>
  </si>
  <si>
    <t>中区弁天通２－３０　OMT関内ビル　２Ｆ</t>
  </si>
  <si>
    <t>富山　真由</t>
  </si>
  <si>
    <t>株式会社　SCENE</t>
  </si>
  <si>
    <t>黄　夏平</t>
  </si>
  <si>
    <t>株式会社　SKY・WING</t>
  </si>
  <si>
    <t>鶴見区鶴見中央５－１１－８</t>
  </si>
  <si>
    <t>株式会社　アーモ</t>
  </si>
  <si>
    <t>港南区港南台４－７－２９　サウスポートヒルズＡ棟　２０３</t>
  </si>
  <si>
    <t>株式会社　アジリオン</t>
  </si>
  <si>
    <t>東京都港区港南２－１２－２７　イケダヤ品川ビル　７Ｆ</t>
  </si>
  <si>
    <t>藤原　裕昭</t>
  </si>
  <si>
    <t>株式会社　アミー</t>
  </si>
  <si>
    <t>東京都港区虎ノ門５－１３－１　虎ノ門４０　MTビル　５Ｆ</t>
  </si>
  <si>
    <t>青葉区美しが丘５－２４－４８</t>
  </si>
  <si>
    <t>田村　理江子</t>
  </si>
  <si>
    <t>English Express International School　センター北校</t>
  </si>
  <si>
    <t>株式会社　ウィズダムアカデミー</t>
  </si>
  <si>
    <t>中区北仲通５－５７－２　北仲ブリック＆ホワイト　２Ｆ</t>
  </si>
  <si>
    <t>鈴木　良和</t>
  </si>
  <si>
    <t>東京都豊島区目白２－２０－５</t>
  </si>
  <si>
    <t>株式会社　エー・アンド・アイ</t>
  </si>
  <si>
    <t>東京都千代田区富士見２－１１－１１</t>
  </si>
  <si>
    <t>下田　勝昭</t>
  </si>
  <si>
    <t>株式会社　エクシオジャパン</t>
  </si>
  <si>
    <t>西区みなとみらい２－２－１　横浜ランドマークタワー　３８Ｆ</t>
  </si>
  <si>
    <t>佐伯　猛</t>
  </si>
  <si>
    <t>サンライズキッズインターナショナルスクール横浜校</t>
  </si>
  <si>
    <t>株式会社　エム・ワイ</t>
  </si>
  <si>
    <t>旭区二俣川２－５７－５　メディカルビル　２Ｆ</t>
  </si>
  <si>
    <t>柳田　寿子</t>
  </si>
  <si>
    <t>株式会社　エムアイシー</t>
  </si>
  <si>
    <t>都筑区茅ケ崎中央２１－６　GATE２８　６Ｆ</t>
  </si>
  <si>
    <t>佐久間　寛</t>
  </si>
  <si>
    <t>NPO法人　莢・さや</t>
  </si>
  <si>
    <t>230-0074</t>
  </si>
  <si>
    <t>鶴見区北寺尾６－３０－１２</t>
  </si>
  <si>
    <t>押山　道代</t>
  </si>
  <si>
    <t>NPO法人莢・さや　まめっこひろば</t>
  </si>
  <si>
    <t>株式会社　オハナ</t>
  </si>
  <si>
    <t>中区海岸通４－２３　相模ビル　１Ｆ</t>
  </si>
  <si>
    <t>磯崎  　景子</t>
  </si>
  <si>
    <t>株式会社　キッズアプローチ</t>
  </si>
  <si>
    <t>神奈川県藤沢市辻堂新町１－６－２４</t>
  </si>
  <si>
    <t>神村　朋和</t>
  </si>
  <si>
    <t>株式会社　キティクラブ</t>
  </si>
  <si>
    <t>東京都世田谷区等々力１－１５－５</t>
  </si>
  <si>
    <t>斉藤　和樹</t>
  </si>
  <si>
    <t>株式会社　キンダーキッズインターナショナル</t>
  </si>
  <si>
    <t>大阪府大阪市北区池田町３－１　ぷらら天満ビル　２Ｆ</t>
  </si>
  <si>
    <t>中山　貴美子</t>
  </si>
  <si>
    <t>株式会社　くじら保育園</t>
  </si>
  <si>
    <t>港北区下田町５－２９－２３　下田ビル　１Ｆ</t>
  </si>
  <si>
    <t>伊藤　優子</t>
  </si>
  <si>
    <t>神奈川県大和市南林間１－８－１７　サウスクラウドビル　２Ｆ</t>
  </si>
  <si>
    <t>八尋　和男</t>
  </si>
  <si>
    <t>株式会社　グローバルドリーム</t>
  </si>
  <si>
    <t>都筑区中川１－１６－１４－２Ｆ</t>
  </si>
  <si>
    <t>中村　祐華</t>
  </si>
  <si>
    <t>TWINKLE・KIDS</t>
  </si>
  <si>
    <t>株式会社　クロベコーポレーション</t>
  </si>
  <si>
    <t>港北区篠原東３－２０－１９</t>
  </si>
  <si>
    <t>黒部　美子</t>
  </si>
  <si>
    <t>株式会社　ジェイキッズナーサリー</t>
  </si>
  <si>
    <t>神奈川区栄町１６－１　アミティ横浜　１Ｆ</t>
  </si>
  <si>
    <t>大河　幹男</t>
  </si>
  <si>
    <t>株式会社　ステム&amp;ブランチ</t>
  </si>
  <si>
    <t>東京都町田市金森東４－９－１</t>
  </si>
  <si>
    <t>森岡　初枝</t>
  </si>
  <si>
    <t>株式会社　ソーシエ</t>
  </si>
  <si>
    <t>青葉区市ケ尾町５２８－３</t>
  </si>
  <si>
    <t>大須賀　和亮</t>
  </si>
  <si>
    <t>株式会社　ソレイユキッズクラブ</t>
  </si>
  <si>
    <t>株式会社　タスク・フォース</t>
  </si>
  <si>
    <t>大阪府大阪市北区堂島１－５－３０　堂島プラザビル　９Ｆ</t>
  </si>
  <si>
    <t>株式会社　トーエル</t>
  </si>
  <si>
    <t>港北区高田西１－５－２１</t>
  </si>
  <si>
    <t>株式会社　トラストワン</t>
  </si>
  <si>
    <t>東京都葛飾区東四つ木２－２２－２２</t>
  </si>
  <si>
    <t>山田　幸星</t>
  </si>
  <si>
    <t>株式会社　ニチイ学館</t>
  </si>
  <si>
    <t>東京都千代田区神田駿河台４－６　御茶ノ水ソラシティ</t>
  </si>
  <si>
    <t>株式会社　ハートコーポレーション</t>
  </si>
  <si>
    <t>西区中央１－３１－６　ナガタビル　１Ｆ</t>
  </si>
  <si>
    <t>茂木　喜一郎</t>
  </si>
  <si>
    <t>株式会社　バーニング</t>
  </si>
  <si>
    <t>瀬谷区卸本町９２７９－２９</t>
  </si>
  <si>
    <t>高橋　淳</t>
  </si>
  <si>
    <t>株式会社　パーフェクト</t>
  </si>
  <si>
    <t>日與川　潤季</t>
  </si>
  <si>
    <t>株式会社　バディ企画研究所</t>
  </si>
  <si>
    <t>東京都世田谷区千歳台３－１８－１０</t>
  </si>
  <si>
    <t>鈴木　威</t>
  </si>
  <si>
    <t>バディスポーツ幼児園　センター南校</t>
  </si>
  <si>
    <t>株式会社　ピースランド</t>
  </si>
  <si>
    <t>磯子区丸山１－１１－１－３０２</t>
  </si>
  <si>
    <t>眞榮田　佳子</t>
  </si>
  <si>
    <t>株式会社　ピクニックルーム</t>
  </si>
  <si>
    <t>中区翁町１－５－５　関内スクエァービル　２Ｆ</t>
  </si>
  <si>
    <t>株式会社　フェアリーランド</t>
  </si>
  <si>
    <t>都筑区仲町台１－２－２０　フロンティアビル　６Ｆ</t>
  </si>
  <si>
    <t>菊地　昭博</t>
  </si>
  <si>
    <t>株式会社　フォーハンズ</t>
  </si>
  <si>
    <t>東京都渋谷区渋谷２－２１－１</t>
  </si>
  <si>
    <t>Universal Kids 仲町台園舎</t>
  </si>
  <si>
    <t>株式会社　フォーユー</t>
  </si>
  <si>
    <t>東京都江東区三好１－８－３　越前屋ビル　４Ｆ</t>
  </si>
  <si>
    <t>渡邉　聡史</t>
  </si>
  <si>
    <t>株式会社　ブリヂストン</t>
  </si>
  <si>
    <t>戸塚区柏尾町１</t>
  </si>
  <si>
    <t>化工品・多角化事業横浜総務部長</t>
  </si>
  <si>
    <t>小西　将史</t>
  </si>
  <si>
    <t>株式会社　プルミエールコーポレーション</t>
  </si>
  <si>
    <t>梅原　孝</t>
  </si>
  <si>
    <t>株式会社　ベストライフジャパン</t>
  </si>
  <si>
    <t>神奈川県大和市南林間２－１０－５　ベストライフビル　５Ｆ</t>
  </si>
  <si>
    <t>松本　徳行</t>
  </si>
  <si>
    <t>東京都渋谷区初台１－５３－６　初台光山ビル　４Ｆ</t>
  </si>
  <si>
    <t>株式会社　ポピンズエデュケア</t>
  </si>
  <si>
    <t>東京都渋谷区広尾５－６－６　広尾プラザ</t>
  </si>
  <si>
    <t>東京都渋谷区広尾５－６－６</t>
  </si>
  <si>
    <t>株式会社　まなび家</t>
  </si>
  <si>
    <t>港北区日吉本町１－２１－３　薄井ビル　２Ｆ</t>
  </si>
  <si>
    <t>長谷川　雄一</t>
  </si>
  <si>
    <t>株式会社　ママスマ</t>
  </si>
  <si>
    <t>埼玉県さいたま市大宮区仲町２－８５　アクシスコア　３Ｆ</t>
  </si>
  <si>
    <t>近藤　美奈子</t>
  </si>
  <si>
    <t>ママズスマイルトレッサ横浜店</t>
  </si>
  <si>
    <t>株式会社　みんなのみらい計画</t>
  </si>
  <si>
    <t>岩手県盛岡市大沢川原３－７－３－１００５</t>
  </si>
  <si>
    <t>濱田　和人</t>
  </si>
  <si>
    <t>株式会社　メディカルサポート</t>
  </si>
  <si>
    <t>都筑区佐江戸町１７２２－１０</t>
  </si>
  <si>
    <t>周藤　厚子</t>
  </si>
  <si>
    <t>株式会社　やる気スイッチグループ</t>
  </si>
  <si>
    <t>東京都中央区八丁堀２－２４－２　八丁堀第一生命ビル</t>
  </si>
  <si>
    <t>髙橋　直司</t>
  </si>
  <si>
    <t>株式会社　ユース</t>
  </si>
  <si>
    <t>東京都中央区日本橋馬喰町１－３－８</t>
  </si>
  <si>
    <t>久松　叔男</t>
  </si>
  <si>
    <t>読売センター杉田</t>
  </si>
  <si>
    <t>神奈川県川崎市川崎区宮本町３－５　電公ビル　２０１</t>
  </si>
  <si>
    <t>青山　正彦</t>
  </si>
  <si>
    <t>株式会社　ワーク・イノベーション</t>
  </si>
  <si>
    <t>株式会社　愛嬰</t>
  </si>
  <si>
    <t>那須　暁雍</t>
  </si>
  <si>
    <t>株式会社　横浜銀行</t>
  </si>
  <si>
    <t>西区みなとみらい３－１－１</t>
  </si>
  <si>
    <t>人財部長</t>
  </si>
  <si>
    <t>株式会社　関西国際学園</t>
  </si>
  <si>
    <t>大阪府大阪市阿倍野区阿倍野筋１－５－１　あべのルシアス　７Ｆ</t>
  </si>
  <si>
    <t>中村　久美子</t>
  </si>
  <si>
    <t>株式会社　城南進学研究社</t>
  </si>
  <si>
    <t>代表取締役社長　CEO</t>
  </si>
  <si>
    <t>下村　勝己</t>
  </si>
  <si>
    <t>ズー・フォニックス・アカデミー　戸塚校</t>
  </si>
  <si>
    <t>株式会社　日勝</t>
  </si>
  <si>
    <t>港北区新横浜２－５－４　京浜建物第２ビル　４Ｆ　４０１</t>
  </si>
  <si>
    <t>君嶋　昇</t>
  </si>
  <si>
    <t>株式会社　美しが丘こどもの家</t>
  </si>
  <si>
    <t>青葉区みすずが丘２６－１３</t>
  </si>
  <si>
    <t>中本　恵子</t>
  </si>
  <si>
    <t>株式会社　富士住建</t>
  </si>
  <si>
    <t>竹田　浩之</t>
  </si>
  <si>
    <t>保育所フルまる～む</t>
  </si>
  <si>
    <t>株式会社　木下の保育</t>
  </si>
  <si>
    <t>五光交通株式会社</t>
  </si>
  <si>
    <t>港南区港南５－１５－１３</t>
  </si>
  <si>
    <t>公益財団法人　横浜YMCA</t>
  </si>
  <si>
    <t>中区常盤町１－７</t>
  </si>
  <si>
    <t>横浜ＹＭＣＡ理事長　</t>
  </si>
  <si>
    <t>公益財団法人　紫雲会横浜病院　</t>
  </si>
  <si>
    <t>神奈川区神大寺３－１－１２</t>
  </si>
  <si>
    <t>須藤　文彦</t>
  </si>
  <si>
    <t>公益財団法人横浜勤労者福祉協会　汐田総合病院</t>
  </si>
  <si>
    <t>鶴見区矢向１－６－２０</t>
  </si>
  <si>
    <t>宮澤　由美</t>
  </si>
  <si>
    <t>汐田総合病院　院内保育室　しおかぜ</t>
  </si>
  <si>
    <t>公立大学法人　横浜市立大学</t>
  </si>
  <si>
    <t>金沢区瀬戸２２－２</t>
  </si>
  <si>
    <t>小山内　いづ美</t>
  </si>
  <si>
    <t>公立大学法人　横浜市立大学附属病院</t>
  </si>
  <si>
    <t>金沢区福浦３－９</t>
  </si>
  <si>
    <t>戸塚区原宿３－６０－２</t>
  </si>
  <si>
    <t>横浜医療センター　さくらんぼ保育園</t>
  </si>
  <si>
    <t>合同会社　Asa Corporation</t>
  </si>
  <si>
    <t>鶴見区尻手１－４－４１</t>
  </si>
  <si>
    <t>Asa保育室</t>
  </si>
  <si>
    <t>合同会社　ポピーチャイルド</t>
  </si>
  <si>
    <t>都筑区佐江戸町２２６６－４</t>
  </si>
  <si>
    <t>小松　美予</t>
  </si>
  <si>
    <t>合同会社　ポリバレント</t>
  </si>
  <si>
    <t>南区永田北３－３－７　ソレイユ　２０１</t>
  </si>
  <si>
    <t>前泊　剛</t>
  </si>
  <si>
    <t>合同会社　慶愛</t>
  </si>
  <si>
    <t>西区中央２－３２－１３</t>
  </si>
  <si>
    <t>河内　　文敏</t>
  </si>
  <si>
    <t>国家公務員共済組合連合会</t>
  </si>
  <si>
    <t>東京都千代田区九段南１－１－１０　九段合同庁舎</t>
  </si>
  <si>
    <t>松元　崇</t>
  </si>
  <si>
    <t>国家公務員共済組合連合会　横浜南共済病院　みなみ保育園</t>
  </si>
  <si>
    <t>国家公務員共済組合連合会　横浜栄共済病院　</t>
  </si>
  <si>
    <t>栄区桂町１３２</t>
  </si>
  <si>
    <t>病院長</t>
  </si>
  <si>
    <t>国家公務員共済組合連合会　横浜栄共済病院</t>
  </si>
  <si>
    <t>国立研究開発法人　理化学研究所横浜事業所</t>
  </si>
  <si>
    <t>鶴見区末広町１－７－２２</t>
  </si>
  <si>
    <t>所長</t>
  </si>
  <si>
    <t>末広　峰政</t>
  </si>
  <si>
    <t>鶴見区鶴見中央２－１６－２７</t>
  </si>
  <si>
    <t>社会福祉法人　いずみ苗場の会</t>
  </si>
  <si>
    <t>南区睦町１－１７－４</t>
  </si>
  <si>
    <t>濱田　靜江</t>
  </si>
  <si>
    <t>つくしんぼ園</t>
  </si>
  <si>
    <t>社会福祉法人　はとの会</t>
  </si>
  <si>
    <t>泉区新橋町７６５－３</t>
  </si>
  <si>
    <t>鳩の森愛の詩ともとものおうち</t>
  </si>
  <si>
    <t>鳩の森愛の詩ともとものおうち　いずみ中央</t>
  </si>
  <si>
    <t>社会福祉法人　ユーアイ二十一</t>
  </si>
  <si>
    <t>神奈川県横須賀市西浦賀６－１－１</t>
  </si>
  <si>
    <t>石渡　庸介</t>
  </si>
  <si>
    <t>社会福祉法人　育生会</t>
  </si>
  <si>
    <t>港南区日野南３－７－１０</t>
  </si>
  <si>
    <t>碓井　義彦</t>
  </si>
  <si>
    <t>社会福祉法人　兼愛会</t>
  </si>
  <si>
    <t>緑区三保町１７１－１</t>
  </si>
  <si>
    <t>赤枝　眞紀子</t>
  </si>
  <si>
    <t>社会福祉法人　寿楽園</t>
  </si>
  <si>
    <t>佐賀県三養基郡基山町大字園部２３０７</t>
  </si>
  <si>
    <t>鹿毛　牧子</t>
  </si>
  <si>
    <t>社会福祉法人　翠峰会</t>
  </si>
  <si>
    <t>神奈川区上反町１－１０－５</t>
  </si>
  <si>
    <t>社会福祉法人　誠幸会</t>
  </si>
  <si>
    <t>泉区上飯田町２０８３－１</t>
  </si>
  <si>
    <t>社会福祉法人　地域サポート虹</t>
  </si>
  <si>
    <t>栄区桂町７４－１７　サンパレス本郷台　１０７</t>
  </si>
  <si>
    <t>OYAKOCLUBチューリップ保育室</t>
  </si>
  <si>
    <t>社会福祉法人　道心会</t>
  </si>
  <si>
    <t>東京都西多摩郡日の出町大久野３５８８－１</t>
  </si>
  <si>
    <t>武久　敬洋</t>
  </si>
  <si>
    <t>ヴィラ横浜　</t>
  </si>
  <si>
    <t>社会福祉法人　怡土福祉会</t>
  </si>
  <si>
    <t>坂本　道男</t>
  </si>
  <si>
    <t>社会福祉法人怡土福祉会託児所</t>
  </si>
  <si>
    <t>鶴見区下末吉３－６－１</t>
  </si>
  <si>
    <t>三角　隆彦</t>
  </si>
  <si>
    <t>済生会横浜市東部病院　ぶーとん保育室</t>
  </si>
  <si>
    <t>社会福祉法人恩賜財団済生会支部神奈川県済生会横浜市南部病院</t>
  </si>
  <si>
    <t>港南区港南台３－２－１０</t>
  </si>
  <si>
    <t>竹林　茂生</t>
  </si>
  <si>
    <t>社会福祉法人恩賜財団済生会支部神奈川県済生会東神奈川リハビリテーション病院</t>
  </si>
  <si>
    <t>神奈川区西神奈川１－１３－１０</t>
  </si>
  <si>
    <t>江端　広樹</t>
  </si>
  <si>
    <t>社会福祉法人親善福祉会　国際親善総合病院</t>
  </si>
  <si>
    <t>泉区西が岡１－２８－１</t>
  </si>
  <si>
    <t>社会福祉法人聖隷福祉事業団　聖隷横浜病院</t>
  </si>
  <si>
    <t>保土ケ谷区岩井町２１５</t>
  </si>
  <si>
    <t>池内　比呂子</t>
  </si>
  <si>
    <t>宗教法人　シティビジョン・グローリーチャーチ</t>
  </si>
  <si>
    <t>旭区上川井町２５３－２</t>
  </si>
  <si>
    <t>増田　哲之</t>
  </si>
  <si>
    <t>宗教法人　横浜ユニオン教会</t>
  </si>
  <si>
    <t>中区山手町６６－２</t>
  </si>
  <si>
    <t>福岡　悦子</t>
  </si>
  <si>
    <t>住友電気工業株式会社</t>
  </si>
  <si>
    <t>栄区谷町１</t>
  </si>
  <si>
    <t>SEI横浜キッズ</t>
  </si>
  <si>
    <t>湘南おもいやり株式会社</t>
  </si>
  <si>
    <t>神奈川県逗子市久木４－３－１５</t>
  </si>
  <si>
    <t>梅田　幸弘</t>
  </si>
  <si>
    <t>湘南ヤクルト販売株式会社</t>
  </si>
  <si>
    <t>神奈川県藤沢市鵠沼神明３－１－１</t>
  </si>
  <si>
    <t>市川　英次</t>
  </si>
  <si>
    <t>笑株式会社</t>
  </si>
  <si>
    <t>都筑区中川中央１－８－３　プリムローズ　００２Ｂ</t>
  </si>
  <si>
    <t>松井　聡</t>
  </si>
  <si>
    <t>神奈川中央ヤクルト販売株式会社</t>
  </si>
  <si>
    <t>神奈川区幸ケ谷１５－９</t>
  </si>
  <si>
    <t>山本　哲嗣</t>
  </si>
  <si>
    <t>神奈川中央ヤクルト販売株式会社　幸ケ谷センター保育室</t>
  </si>
  <si>
    <t>神奈川中央ヤクルト販売株式会社　保土ヶ谷センター保育室</t>
  </si>
  <si>
    <t>神奈川東部ヤクルト販売株式会社</t>
  </si>
  <si>
    <t>神奈川県川崎市川崎区田島町１０－１３</t>
  </si>
  <si>
    <t>前田　典人</t>
  </si>
  <si>
    <t>神奈川東部ヤクルト販売株式会社　三ツ池保育ルーム</t>
  </si>
  <si>
    <t>川崎市川崎区田島町１０－１３</t>
  </si>
  <si>
    <t>神奈川東部ヤクルト販売株式会社　都岡保育ルーム</t>
  </si>
  <si>
    <t>神奈川東部ヤクルト販売株式会社　新小倉ルーム</t>
  </si>
  <si>
    <t>前田　　典人</t>
  </si>
  <si>
    <t>神奈川東部ヤクルト販売株式会社　綱島保育ルーム</t>
  </si>
  <si>
    <t>神奈川東部ヤクルト販売株式会社　鴨居保育ルーム</t>
  </si>
  <si>
    <t>大明交通株式会社</t>
  </si>
  <si>
    <t>地方独立行政法人　神奈川県立病院機構</t>
  </si>
  <si>
    <t>中区本町２－２２　京阪横浜ビル　４Ｆ</t>
  </si>
  <si>
    <t>吉川　伸治</t>
  </si>
  <si>
    <t>中区本町２－２２</t>
  </si>
  <si>
    <t>地方独立行政法人神奈川県立病院機構　神奈川県立循環器呼吸器病センター</t>
  </si>
  <si>
    <t>東京都中央区日本橋室町４－３－１８　東京建物室町ビル　３Ｆ</t>
  </si>
  <si>
    <t>港北区師岡町１１４６－４</t>
  </si>
  <si>
    <t>赤堀　ひとみ</t>
  </si>
  <si>
    <t>港北区師岡町１１４６ー４</t>
  </si>
  <si>
    <t>南区榎町２－６０－４</t>
  </si>
  <si>
    <t>赤荻　聡子</t>
  </si>
  <si>
    <t>特定非営利活動法人　あいあい</t>
  </si>
  <si>
    <t>港北区篠原西町１８－１７　T.Hビル　１階Ｂ号室</t>
  </si>
  <si>
    <t>大場　佳代子</t>
  </si>
  <si>
    <t>特定非営利活動法人　あっとほーむ</t>
  </si>
  <si>
    <t>都筑区牛久保西３－２－７</t>
  </si>
  <si>
    <t>小栗　昭子</t>
  </si>
  <si>
    <t>特定非営利活動法人あっとほーむ</t>
  </si>
  <si>
    <t>特定非営利活動法人　おれんじハウス</t>
  </si>
  <si>
    <t>神奈川区栄町１－１９　グレイス横浜ポートシティ　１Ｆ</t>
  </si>
  <si>
    <t>特定非営利活動法人　きっずあいりす</t>
  </si>
  <si>
    <t>中区新山下３－１５　新山下ベイシティ２号棟－１０６</t>
  </si>
  <si>
    <t>特定非営利活動法人　コドモノトナリ</t>
  </si>
  <si>
    <t>都筑区すみれが丘３５－１０</t>
  </si>
  <si>
    <t>片岡　恵美子</t>
  </si>
  <si>
    <t>特定非営利活動法人　さくらザウルス</t>
  </si>
  <si>
    <t>横田　美和子</t>
  </si>
  <si>
    <t>特定非営利活動法人　さくらんぼ</t>
  </si>
  <si>
    <t>瀬谷区三ツ境１７－１　日栄食品株式会社　三ツ境ビル</t>
  </si>
  <si>
    <t>特定非営利活動法人　ちゅーりっぷ</t>
  </si>
  <si>
    <t>港南区東永谷１－１９－７</t>
  </si>
  <si>
    <t>特定非営利活動法人　どろん子会</t>
  </si>
  <si>
    <t>青葉区寺家町１１２</t>
  </si>
  <si>
    <t>特定非営利活動法人どろん子会　自然保育園どろん子</t>
  </si>
  <si>
    <t>特定非営利活動法人　のはらネットワーク</t>
  </si>
  <si>
    <t>都筑区中川中央１－３９－１１</t>
  </si>
  <si>
    <t>山田　由美子</t>
  </si>
  <si>
    <t>都筑区中川中央１－３９－１１　１Ｆ</t>
  </si>
  <si>
    <t>子育て子育ち支援センター　一時保育さんぽ</t>
  </si>
  <si>
    <t>特定非営利活動法人　はぐっと</t>
  </si>
  <si>
    <t>西区浅間町１－１７－２－１０２</t>
  </si>
  <si>
    <t>久本　のり子</t>
  </si>
  <si>
    <t>特定非営利活動法人　ピッピ・親子サポートネット</t>
  </si>
  <si>
    <t>青葉区荏田西３－１－１９</t>
  </si>
  <si>
    <t>特定非営利活動法人　ひまわりの会</t>
  </si>
  <si>
    <t>特定非営利活動法人　プロジェクトマカドニア</t>
  </si>
  <si>
    <t>中区本牧和田１１－１７－２０６</t>
  </si>
  <si>
    <t>片山　千明</t>
  </si>
  <si>
    <t>特定非営利活動法人　ぽっけのおへや</t>
  </si>
  <si>
    <t>緑区長津田みなみ台５－１７－１３</t>
  </si>
  <si>
    <t>大関　みどり</t>
  </si>
  <si>
    <t>特定非営利活動法人ぽっけのおへや</t>
  </si>
  <si>
    <t>特定非営利活動法人　ミリミリケイキ</t>
  </si>
  <si>
    <t>戸塚区矢部町７４　グランデール戸塚２－Ａ</t>
  </si>
  <si>
    <t>ケイキルーム　メリア</t>
  </si>
  <si>
    <t>特定非営利活動法人　もあなキッズ自然楽校</t>
  </si>
  <si>
    <t>青葉区市ケ尾町１１６７－３　メゾンラフォレ　１０５</t>
  </si>
  <si>
    <t>子どもミニディサービスまーぶる</t>
  </si>
  <si>
    <t>特定非営利活動法人　愛のささえ</t>
  </si>
  <si>
    <t>瀬谷区三ツ境７３－７</t>
  </si>
  <si>
    <t>相澤　利彦</t>
  </si>
  <si>
    <t>特定非営利活動法人　横浜シュタイナーこどもの園を育てる会</t>
  </si>
  <si>
    <t>神奈川区松ケ丘３－１４</t>
  </si>
  <si>
    <t>特定非営利活動法人　平伸学園</t>
  </si>
  <si>
    <t>港北区新吉田東５－１６－１８</t>
  </si>
  <si>
    <t>佐藤　光太朗</t>
  </si>
  <si>
    <t>特定非営利活動法人ワーカーズ・コレクティブ　パレット</t>
  </si>
  <si>
    <t>長谷川　智子</t>
  </si>
  <si>
    <t>鶴見区豊岡町６－１２　プレジデントステージ横濱鶴見　１Ｆ</t>
  </si>
  <si>
    <t>独立行政法人　地域医療機能推進機構</t>
  </si>
  <si>
    <t>東京都港区高輪３－２２－１２</t>
  </si>
  <si>
    <t>独立行政法人労働者健康安全機構　横浜労災病院</t>
  </si>
  <si>
    <t>港北区小机町３２１１</t>
  </si>
  <si>
    <t>三上　容司</t>
  </si>
  <si>
    <t>日産自動車株式会社</t>
  </si>
  <si>
    <t>西区高島１－１－１</t>
  </si>
  <si>
    <t>人事本部日本人事部　部長</t>
  </si>
  <si>
    <t>蛯原　淳</t>
  </si>
  <si>
    <t>日産自動車株式会社　横浜工場</t>
  </si>
  <si>
    <t>神奈川区宝町２</t>
  </si>
  <si>
    <t>人事総務部　部長</t>
  </si>
  <si>
    <t>城所　竜也</t>
  </si>
  <si>
    <t>日立製作所労働組合　ソフト支部</t>
  </si>
  <si>
    <t>戸塚区吉田町２９２</t>
  </si>
  <si>
    <t>執行委員長</t>
  </si>
  <si>
    <t>鐘ケ江　博</t>
  </si>
  <si>
    <t>認定特定非営利活動法人　スマイルオブキッズ</t>
  </si>
  <si>
    <t>南区六ツ川４－１１２４－２</t>
  </si>
  <si>
    <t>松尾　忠雄</t>
  </si>
  <si>
    <t>リラのいえ　きょうだい児保育</t>
  </si>
  <si>
    <t>港北区新羽町８６８　きらり港北</t>
  </si>
  <si>
    <t>港北区新羽町８６８</t>
  </si>
  <si>
    <t>福祉クラブ生活協同組合　港南子育て支援ワーカーズコレクティブぱすてる</t>
  </si>
  <si>
    <t>福祉クラブ理事長</t>
  </si>
  <si>
    <t>有限会社　カドヤ洋品店</t>
  </si>
  <si>
    <t>中区本牧町１－１</t>
  </si>
  <si>
    <t>岩崎　英治</t>
  </si>
  <si>
    <t>KADOYAおうち保育園</t>
  </si>
  <si>
    <t>有限会社　ぎんが邑RIV総合研究所　</t>
  </si>
  <si>
    <t>有限会社　ピーターパン</t>
  </si>
  <si>
    <t>都筑区北山田１－１５－１</t>
  </si>
  <si>
    <t>新美　敦子</t>
  </si>
  <si>
    <t>有限会社　ブレインズ・カンパニー</t>
  </si>
  <si>
    <t>鶴見区鶴見中央４－２８－１９　野田屋ビル　３Ｆ</t>
  </si>
  <si>
    <t>浅木　雅之</t>
  </si>
  <si>
    <t>有限会社　フロンティア</t>
  </si>
  <si>
    <t>南区前里町２－４２　矢沢ビル　２Ｆ　２０４</t>
  </si>
  <si>
    <t>須田　雅仁</t>
  </si>
  <si>
    <t>保育園キディハウス</t>
  </si>
  <si>
    <t>緑区十日市場町８１３－５</t>
  </si>
  <si>
    <t>有限会社　りんごの木</t>
  </si>
  <si>
    <t>都筑区見花山１２－２３</t>
  </si>
  <si>
    <t>柴田　愛子</t>
  </si>
  <si>
    <t>有限会社　レインボーインターナショナル</t>
  </si>
  <si>
    <t>中区本牧間門１６－５</t>
  </si>
  <si>
    <t>中区根岸旭台３７－１４</t>
  </si>
  <si>
    <t>堀　正子</t>
  </si>
  <si>
    <t>有限会社　率秀舎</t>
  </si>
  <si>
    <t>港南区日限山２－１－３９－５０５</t>
  </si>
  <si>
    <t>仁科　雅之</t>
  </si>
  <si>
    <t>キッズハウスチャビィ</t>
  </si>
  <si>
    <t>さわやか港南</t>
  </si>
  <si>
    <t>預かり保育ルーム　ナーサリー・フィールド・マミー</t>
  </si>
  <si>
    <t>託児ルーム　あぷりこっと</t>
  </si>
  <si>
    <t>Little treehouse International School</t>
  </si>
  <si>
    <t>未来保育トータルデザインソフィア　保育所ほいっく戸塚西口園</t>
  </si>
  <si>
    <t>humhum保育室</t>
  </si>
  <si>
    <t>↑　プルダウンから選択</t>
    <rPh sb="9" eb="11">
      <t>センタク</t>
    </rPh>
    <phoneticPr fontId="2"/>
  </si>
  <si>
    <t>↑　プルダウンから選択</t>
    <phoneticPr fontId="2"/>
  </si>
  <si>
    <t>　第１号様式（第７条第２項）</t>
    <rPh sb="1" eb="2">
      <t>ダイ</t>
    </rPh>
    <phoneticPr fontId="2"/>
  </si>
  <si>
    <t>　☆　不足書類があった場合は、こども青少年局から連絡する場合があります。</t>
    <rPh sb="3" eb="7">
      <t>フソクショルイ</t>
    </rPh>
    <rPh sb="11" eb="13">
      <t>バアイ</t>
    </rPh>
    <rPh sb="18" eb="21">
      <t>セイショウネン</t>
    </rPh>
    <rPh sb="21" eb="22">
      <t>キョク</t>
    </rPh>
    <rPh sb="24" eb="26">
      <t>レンラク</t>
    </rPh>
    <rPh sb="28" eb="30">
      <t>バアイ</t>
    </rPh>
    <phoneticPr fontId="2"/>
  </si>
  <si>
    <t>施工箇所が分かる平面図を添付しましたか。</t>
    <rPh sb="0" eb="2">
      <t>セコウ</t>
    </rPh>
    <rPh sb="2" eb="4">
      <t>カショ</t>
    </rPh>
    <rPh sb="5" eb="6">
      <t>ワ</t>
    </rPh>
    <rPh sb="8" eb="11">
      <t>ヘイメンズ</t>
    </rPh>
    <rPh sb="12" eb="14">
      <t>テンプ</t>
    </rPh>
    <phoneticPr fontId="2"/>
  </si>
  <si>
    <t>ウェストポーチ</t>
    <phoneticPr fontId="2"/>
  </si>
  <si>
    <t>感染等確認日</t>
    <rPh sb="0" eb="2">
      <t>カンセン</t>
    </rPh>
    <rPh sb="2" eb="3">
      <t>ナド</t>
    </rPh>
    <rPh sb="3" eb="5">
      <t>カクニン</t>
    </rPh>
    <rPh sb="5" eb="6">
      <t>ヒ</t>
    </rPh>
    <phoneticPr fontId="2"/>
  </si>
  <si>
    <t>対象費用</t>
    <rPh sb="0" eb="4">
      <t>タイショウヒヨウ</t>
    </rPh>
    <phoneticPr fontId="2"/>
  </si>
  <si>
    <t>確認日</t>
    <rPh sb="0" eb="3">
      <t>カクニンヒ</t>
    </rPh>
    <phoneticPr fontId="2"/>
  </si>
  <si>
    <t>〇〇　〇〇</t>
    <phoneticPr fontId="2"/>
  </si>
  <si>
    <t>△△　△△</t>
    <phoneticPr fontId="2"/>
  </si>
  <si>
    <t>代替者等　氏名</t>
    <rPh sb="0" eb="3">
      <t>ダイタイシャ</t>
    </rPh>
    <rPh sb="3" eb="4">
      <t>ナド</t>
    </rPh>
    <rPh sb="5" eb="7">
      <t>シメイ</t>
    </rPh>
    <phoneticPr fontId="2"/>
  </si>
  <si>
    <t>感染等確認日</t>
    <rPh sb="0" eb="3">
      <t>カンセンナド</t>
    </rPh>
    <rPh sb="3" eb="5">
      <t>カクニン</t>
    </rPh>
    <rPh sb="5" eb="6">
      <t>ヒ</t>
    </rPh>
    <phoneticPr fontId="2"/>
  </si>
  <si>
    <t>アルコール消毒</t>
    <rPh sb="5" eb="7">
      <t>ショウドク</t>
    </rPh>
    <phoneticPr fontId="2"/>
  </si>
  <si>
    <t>消毒委託費用</t>
    <rPh sb="0" eb="2">
      <t>ショウドク</t>
    </rPh>
    <rPh sb="2" eb="6">
      <t>イタクヒヨウ</t>
    </rPh>
    <phoneticPr fontId="2"/>
  </si>
  <si>
    <t>A</t>
    <phoneticPr fontId="2"/>
  </si>
  <si>
    <t>B</t>
    <phoneticPr fontId="2"/>
  </si>
  <si>
    <t>□□　□□</t>
    <phoneticPr fontId="2"/>
  </si>
  <si>
    <t>添付資料１　緊急時の保育人材確保に係る経費</t>
    <rPh sb="0" eb="4">
      <t>テンプシリョウ</t>
    </rPh>
    <rPh sb="6" eb="9">
      <t>キンキュウジ</t>
    </rPh>
    <rPh sb="10" eb="14">
      <t>ホイクジンザイ</t>
    </rPh>
    <rPh sb="14" eb="16">
      <t>カクホ</t>
    </rPh>
    <rPh sb="17" eb="18">
      <t>カカ</t>
    </rPh>
    <rPh sb="19" eb="21">
      <t>ケイヒ</t>
    </rPh>
    <phoneticPr fontId="2"/>
  </si>
  <si>
    <t>緊急時の保育人材確保に係る経費
合計金額</t>
    <rPh sb="0" eb="3">
      <t>キンキュウジ</t>
    </rPh>
    <rPh sb="4" eb="6">
      <t>ホイク</t>
    </rPh>
    <rPh sb="6" eb="8">
      <t>ジンザイ</t>
    </rPh>
    <rPh sb="8" eb="10">
      <t>カクホ</t>
    </rPh>
    <rPh sb="11" eb="12">
      <t>カカ</t>
    </rPh>
    <rPh sb="13" eb="15">
      <t>ケイヒ</t>
    </rPh>
    <rPh sb="16" eb="20">
      <t>ゴウケイキンガク</t>
    </rPh>
    <phoneticPr fontId="2"/>
  </si>
  <si>
    <t>新型コロナウイルスの感染者等が発生したため、職員が感染症対策の徹底を図りながら、事業を継続的に実施していくために必要な経費として、緊急時の職員確保にかかる費用を支払いました。</t>
    <rPh sb="0" eb="2">
      <t>シンガタ</t>
    </rPh>
    <rPh sb="10" eb="13">
      <t>カンセンシャ</t>
    </rPh>
    <rPh sb="13" eb="14">
      <t>ナド</t>
    </rPh>
    <rPh sb="15" eb="17">
      <t>ハッセイ</t>
    </rPh>
    <rPh sb="22" eb="24">
      <t>ショクイン</t>
    </rPh>
    <rPh sb="25" eb="30">
      <t>カンセンショウタイサク</t>
    </rPh>
    <rPh sb="31" eb="33">
      <t>テッテイ</t>
    </rPh>
    <rPh sb="34" eb="35">
      <t>ハカ</t>
    </rPh>
    <rPh sb="40" eb="42">
      <t>ジギョウ</t>
    </rPh>
    <rPh sb="43" eb="45">
      <t>ケイゾク</t>
    </rPh>
    <rPh sb="45" eb="46">
      <t>テキ</t>
    </rPh>
    <rPh sb="47" eb="49">
      <t>ジッシ</t>
    </rPh>
    <rPh sb="56" eb="58">
      <t>ヒツヨウ</t>
    </rPh>
    <rPh sb="59" eb="61">
      <t>ケイヒ</t>
    </rPh>
    <rPh sb="65" eb="68">
      <t>キンキュウジ</t>
    </rPh>
    <rPh sb="69" eb="71">
      <t>ショクイン</t>
    </rPh>
    <rPh sb="71" eb="73">
      <t>カクホ</t>
    </rPh>
    <rPh sb="77" eb="79">
      <t>ヒヨウ</t>
    </rPh>
    <rPh sb="80" eb="82">
      <t>シハラ</t>
    </rPh>
    <phoneticPr fontId="2"/>
  </si>
  <si>
    <t>感染者等
（アルファベットで識別）</t>
    <rPh sb="0" eb="3">
      <t>カンセンシャ</t>
    </rPh>
    <rPh sb="3" eb="4">
      <t>ナド</t>
    </rPh>
    <rPh sb="14" eb="16">
      <t>シキベツ</t>
    </rPh>
    <phoneticPr fontId="2"/>
  </si>
  <si>
    <t>抗原検査キット</t>
    <rPh sb="0" eb="4">
      <t>コウゲンケンサ</t>
    </rPh>
    <phoneticPr fontId="2"/>
  </si>
  <si>
    <t>PCR検査</t>
    <rPh sb="3" eb="5">
      <t>ケンサ</t>
    </rPh>
    <phoneticPr fontId="2"/>
  </si>
  <si>
    <t>A</t>
    <phoneticPr fontId="2"/>
  </si>
  <si>
    <t>新型コロナウイルスの感染者等が発生したため、職員が感染症対策の徹底を図りながら、事業を継続的に実施していくために必要な経費として、医療用抗原検査キット等を購入しました。</t>
    <rPh sb="65" eb="68">
      <t>イリョウヨウ</t>
    </rPh>
    <rPh sb="68" eb="72">
      <t>コウゲンケンサ</t>
    </rPh>
    <rPh sb="75" eb="76">
      <t>ナド</t>
    </rPh>
    <rPh sb="77" eb="79">
      <t>コウニュウ</t>
    </rPh>
    <phoneticPr fontId="2"/>
  </si>
  <si>
    <t>新型コロナウイルスの感染者等が発生したため、職員が感染症対策の徹底を図りながら、事業を継続的に実施していくために必要な経費として、下記物品等を購入しました。</t>
    <rPh sb="0" eb="2">
      <t>シンガタ</t>
    </rPh>
    <rPh sb="10" eb="13">
      <t>カンセンシャ</t>
    </rPh>
    <rPh sb="13" eb="14">
      <t>ナド</t>
    </rPh>
    <rPh sb="15" eb="17">
      <t>ハッセイ</t>
    </rPh>
    <rPh sb="22" eb="24">
      <t>ショクイン</t>
    </rPh>
    <rPh sb="25" eb="28">
      <t>カンセンショウ</t>
    </rPh>
    <rPh sb="28" eb="30">
      <t>タイサク</t>
    </rPh>
    <rPh sb="31" eb="33">
      <t>テッテイ</t>
    </rPh>
    <rPh sb="34" eb="35">
      <t>ハカ</t>
    </rPh>
    <rPh sb="40" eb="42">
      <t>ジギョウ</t>
    </rPh>
    <rPh sb="43" eb="45">
      <t>ケイゾク</t>
    </rPh>
    <rPh sb="45" eb="46">
      <t>テキ</t>
    </rPh>
    <rPh sb="47" eb="49">
      <t>ジッシ</t>
    </rPh>
    <rPh sb="56" eb="58">
      <t>ヒツヨウ</t>
    </rPh>
    <rPh sb="59" eb="61">
      <t>ケイヒ</t>
    </rPh>
    <rPh sb="65" eb="67">
      <t>カキ</t>
    </rPh>
    <rPh sb="67" eb="69">
      <t>ブッピン</t>
    </rPh>
    <rPh sb="69" eb="70">
      <t>ナド</t>
    </rPh>
    <rPh sb="71" eb="73">
      <t>コウニュウ</t>
    </rPh>
    <phoneticPr fontId="2"/>
  </si>
  <si>
    <t>K1</t>
    <phoneticPr fontId="2"/>
  </si>
  <si>
    <t>K2</t>
  </si>
  <si>
    <t>K3</t>
  </si>
  <si>
    <t>K4</t>
  </si>
  <si>
    <t>K5</t>
  </si>
  <si>
    <t>K6</t>
  </si>
  <si>
    <t>K7</t>
  </si>
  <si>
    <t>K8</t>
  </si>
  <si>
    <t>K9</t>
  </si>
  <si>
    <t>K10</t>
  </si>
  <si>
    <t>K11</t>
  </si>
  <si>
    <t>K12</t>
  </si>
  <si>
    <t>K13</t>
  </si>
  <si>
    <t>K14</t>
  </si>
  <si>
    <t>K15</t>
  </si>
  <si>
    <t>K16</t>
  </si>
  <si>
    <t>K17</t>
  </si>
  <si>
    <t>K18</t>
  </si>
  <si>
    <t>K19</t>
    <phoneticPr fontId="2"/>
  </si>
  <si>
    <t>K20</t>
  </si>
  <si>
    <t>K21</t>
  </si>
  <si>
    <t>K22</t>
  </si>
  <si>
    <t>K23</t>
  </si>
  <si>
    <t>K24</t>
  </si>
  <si>
    <t>K25</t>
  </si>
  <si>
    <t>K26</t>
  </si>
  <si>
    <t>K27</t>
  </si>
  <si>
    <t>K28</t>
  </si>
  <si>
    <t>K29</t>
  </si>
  <si>
    <t>K30</t>
  </si>
  <si>
    <t>K31</t>
  </si>
  <si>
    <t>K32</t>
  </si>
  <si>
    <t>K33</t>
  </si>
  <si>
    <t>K34</t>
  </si>
  <si>
    <t>K35</t>
  </si>
  <si>
    <t>K36</t>
  </si>
  <si>
    <t>K39</t>
    <phoneticPr fontId="2"/>
  </si>
  <si>
    <t>K97</t>
    <phoneticPr fontId="2"/>
  </si>
  <si>
    <t>K117</t>
    <phoneticPr fontId="2"/>
  </si>
  <si>
    <t>K137</t>
    <phoneticPr fontId="2"/>
  </si>
  <si>
    <t>K157</t>
    <phoneticPr fontId="2"/>
  </si>
  <si>
    <t>K177</t>
    <phoneticPr fontId="2"/>
  </si>
  <si>
    <t>感染者等
（療養期間ごとにアルファベットで識別）</t>
    <rPh sb="0" eb="2">
      <t>カンセン</t>
    </rPh>
    <rPh sb="2" eb="3">
      <t>シャ</t>
    </rPh>
    <rPh sb="3" eb="4">
      <t>ナド</t>
    </rPh>
    <rPh sb="6" eb="10">
      <t>リョウヨウキカン</t>
    </rPh>
    <rPh sb="21" eb="23">
      <t>シキベツ</t>
    </rPh>
    <phoneticPr fontId="2"/>
  </si>
  <si>
    <t xml:space="preserve">
※対象外経費は除外して計上してください。</t>
    <rPh sb="2" eb="5">
      <t>タイショウガイ</t>
    </rPh>
    <rPh sb="5" eb="7">
      <t>ケイヒ</t>
    </rPh>
    <rPh sb="8" eb="10">
      <t>ジョガイ</t>
    </rPh>
    <rPh sb="12" eb="14">
      <t>ケイジョウ</t>
    </rPh>
    <phoneticPr fontId="2"/>
  </si>
  <si>
    <t>医療用抗原検査キット等購入経費
合計金額</t>
    <rPh sb="0" eb="3">
      <t>イリョウヨウ</t>
    </rPh>
    <rPh sb="3" eb="7">
      <t>コウゲンケンサ</t>
    </rPh>
    <rPh sb="10" eb="11">
      <t>ナド</t>
    </rPh>
    <rPh sb="11" eb="13">
      <t>コウニュウ</t>
    </rPh>
    <rPh sb="13" eb="15">
      <t>ケイヒ</t>
    </rPh>
    <rPh sb="16" eb="20">
      <t>ゴウケイキンガク</t>
    </rPh>
    <phoneticPr fontId="2"/>
  </si>
  <si>
    <t>開始日</t>
    <rPh sb="0" eb="3">
      <t>カイシヒ</t>
    </rPh>
    <phoneticPr fontId="2"/>
  </si>
  <si>
    <t>終了日</t>
    <rPh sb="0" eb="3">
      <t>シュウリョウヒ</t>
    </rPh>
    <phoneticPr fontId="2"/>
  </si>
  <si>
    <t>療養日数（自動）</t>
    <rPh sb="0" eb="4">
      <t>リョウヨウニッスウ</t>
    </rPh>
    <rPh sb="5" eb="7">
      <t>ジドウ</t>
    </rPh>
    <phoneticPr fontId="2"/>
  </si>
  <si>
    <t>主な購入品名等</t>
    <rPh sb="0" eb="1">
      <t>オモ</t>
    </rPh>
    <rPh sb="2" eb="5">
      <t>コウニュウヒン</t>
    </rPh>
    <rPh sb="5" eb="6">
      <t>メイ</t>
    </rPh>
    <rPh sb="6" eb="7">
      <t>ナド</t>
    </rPh>
    <phoneticPr fontId="2"/>
  </si>
  <si>
    <t>項番ごとに対象経費を計上してください。
※対象外経費は除外して計上してください</t>
    <phoneticPr fontId="2"/>
  </si>
  <si>
    <t>購入品</t>
    <rPh sb="0" eb="3">
      <t>コウニュウヒン</t>
    </rPh>
    <phoneticPr fontId="2"/>
  </si>
  <si>
    <r>
      <rPr>
        <b/>
        <sz val="16"/>
        <color theme="1"/>
        <rFont val="ＭＳ 明朝"/>
        <family val="1"/>
        <charset val="128"/>
      </rPr>
      <t>≪作成の際の注意事項≫</t>
    </r>
    <r>
      <rPr>
        <sz val="12"/>
        <color theme="1"/>
        <rFont val="ＭＳ 明朝"/>
        <family val="1"/>
        <charset val="128"/>
      </rPr>
      <t xml:space="preserve">
</t>
    </r>
    <r>
      <rPr>
        <b/>
        <sz val="14"/>
        <color theme="1"/>
        <rFont val="ＭＳ 明朝"/>
        <family val="1"/>
        <charset val="128"/>
      </rPr>
      <t>○人件費を申請する場合</t>
    </r>
    <r>
      <rPr>
        <b/>
        <sz val="12"/>
        <color theme="1"/>
        <rFont val="ＭＳ 明朝"/>
        <family val="1"/>
        <charset val="128"/>
      </rPr>
      <t xml:space="preserve">
</t>
    </r>
    <r>
      <rPr>
        <sz val="12"/>
        <color theme="1"/>
        <rFont val="ＭＳ 明朝"/>
        <family val="1"/>
        <charset val="128"/>
      </rPr>
      <t>・感染等を確認した日（電話を受けた日等）を記入してください。
・感染者等ごとにアルファベットを振ってください。（同じ人が日をあけて複数回感染した場合は違うアルファベットにしてください）
・感染者等の療養期間を記入してください。</t>
    </r>
    <r>
      <rPr>
        <sz val="12"/>
        <color rgb="FFFFFF00"/>
        <rFont val="ＭＳ 明朝"/>
        <family val="1"/>
        <charset val="128"/>
      </rPr>
      <t>（この期間が補助対象期間となります）</t>
    </r>
    <r>
      <rPr>
        <sz val="12"/>
        <color theme="1"/>
        <rFont val="ＭＳ 明朝"/>
        <family val="1"/>
        <charset val="128"/>
      </rPr>
      <t xml:space="preserve">
・代替者等（感染者の代わりに保育を行った者、消毒作業等を行った者等）の氏名を記入してください。
・対象費用に職員に支払った金額を記入してください。
・確認日欄には、職員が支払金額を確認した日を記入してください。
・確認日と対象期間に矛盾がないか確認してください。
【例】
  代替者等氏名：横浜太郎（対象感染者等療養期間2023/6/5～2023/6/11）
　確認日：令和５年７</t>
    </r>
    <r>
      <rPr>
        <u/>
        <sz val="12"/>
        <color theme="1"/>
        <rFont val="ＭＳ 明朝"/>
        <family val="1"/>
        <charset val="128"/>
      </rPr>
      <t>月25日</t>
    </r>
    <r>
      <rPr>
        <sz val="12"/>
        <color theme="1"/>
        <rFont val="ＭＳ 明朝"/>
        <family val="1"/>
        <charset val="128"/>
      </rPr>
      <t xml:space="preserve">
　※確認日欄には、</t>
    </r>
    <r>
      <rPr>
        <u/>
        <sz val="12"/>
        <color theme="1"/>
        <rFont val="ＭＳ 明朝"/>
        <family val="1"/>
        <charset val="128"/>
      </rPr>
      <t xml:space="preserve">支払日より前の日付（５月等）を記入しないようにしてください。
</t>
    </r>
    <r>
      <rPr>
        <b/>
        <sz val="14"/>
        <color theme="1"/>
        <rFont val="ＭＳ 明朝"/>
        <family val="1"/>
        <charset val="128"/>
      </rPr>
      <t>○法定福利費を申請する場合</t>
    </r>
    <r>
      <rPr>
        <b/>
        <u/>
        <sz val="14"/>
        <color theme="1"/>
        <rFont val="ＭＳ 明朝"/>
        <family val="1"/>
        <charset val="128"/>
      </rPr>
      <t xml:space="preserve">
</t>
    </r>
    <r>
      <rPr>
        <b/>
        <sz val="14"/>
        <color theme="1"/>
        <rFont val="ＭＳ 明朝"/>
        <family val="1"/>
        <charset val="128"/>
      </rPr>
      <t>・</t>
    </r>
    <r>
      <rPr>
        <sz val="12"/>
        <color theme="1"/>
        <rFont val="ＭＳ 明朝"/>
        <family val="1"/>
        <charset val="128"/>
      </rPr>
      <t>代替者等氏名欄に「法定福利費」と
　入力してください。確認日、受領印は空欄で構いません。</t>
    </r>
    <rPh sb="25" eb="28">
      <t>カンセンナド</t>
    </rPh>
    <rPh sb="29" eb="31">
      <t>カクニン</t>
    </rPh>
    <rPh sb="33" eb="34">
      <t>ヒ</t>
    </rPh>
    <rPh sb="35" eb="37">
      <t>デンワ</t>
    </rPh>
    <rPh sb="38" eb="39">
      <t>ウ</t>
    </rPh>
    <rPh sb="41" eb="42">
      <t>ヒ</t>
    </rPh>
    <rPh sb="42" eb="43">
      <t>ナド</t>
    </rPh>
    <rPh sb="45" eb="47">
      <t>キニュウ</t>
    </rPh>
    <rPh sb="56" eb="59">
      <t>カンセンシャ</t>
    </rPh>
    <rPh sb="59" eb="60">
      <t>ナド</t>
    </rPh>
    <rPh sb="71" eb="72">
      <t>フ</t>
    </rPh>
    <rPh sb="80" eb="81">
      <t>オナ</t>
    </rPh>
    <rPh sb="82" eb="83">
      <t>ヒト</t>
    </rPh>
    <rPh sb="84" eb="85">
      <t>ヒ</t>
    </rPh>
    <rPh sb="89" eb="92">
      <t>フクスウカイ</t>
    </rPh>
    <rPh sb="92" eb="94">
      <t>カンセン</t>
    </rPh>
    <rPh sb="96" eb="98">
      <t>バアイ</t>
    </rPh>
    <rPh sb="99" eb="100">
      <t>チガ</t>
    </rPh>
    <rPh sb="118" eb="121">
      <t>カンセンシャ</t>
    </rPh>
    <rPh sb="121" eb="122">
      <t>ナド</t>
    </rPh>
    <rPh sb="123" eb="127">
      <t>リョウヨウキカン</t>
    </rPh>
    <rPh sb="128" eb="130">
      <t>キニュウ</t>
    </rPh>
    <rPh sb="140" eb="142">
      <t>キカン</t>
    </rPh>
    <rPh sb="143" eb="145">
      <t>ホジョ</t>
    </rPh>
    <rPh sb="145" eb="149">
      <t>タイショウキカン</t>
    </rPh>
    <rPh sb="157" eb="160">
      <t>ダイタイシャ</t>
    </rPh>
    <rPh sb="160" eb="161">
      <t>ナド</t>
    </rPh>
    <rPh sb="162" eb="165">
      <t>カンセンシャ</t>
    </rPh>
    <rPh sb="166" eb="167">
      <t>カ</t>
    </rPh>
    <rPh sb="170" eb="172">
      <t>ホイク</t>
    </rPh>
    <rPh sb="173" eb="174">
      <t>オコナ</t>
    </rPh>
    <rPh sb="176" eb="177">
      <t>モノ</t>
    </rPh>
    <rPh sb="178" eb="182">
      <t>ショウドクサギョウ</t>
    </rPh>
    <rPh sb="182" eb="183">
      <t>ナド</t>
    </rPh>
    <rPh sb="184" eb="185">
      <t>オコナ</t>
    </rPh>
    <rPh sb="187" eb="188">
      <t>モノ</t>
    </rPh>
    <rPh sb="188" eb="189">
      <t>ナド</t>
    </rPh>
    <rPh sb="191" eb="193">
      <t>シメイ</t>
    </rPh>
    <rPh sb="194" eb="196">
      <t>キニュウ</t>
    </rPh>
    <rPh sb="234" eb="235">
      <t>ラン</t>
    </rPh>
    <rPh sb="238" eb="240">
      <t>ショクイン</t>
    </rPh>
    <rPh sb="241" eb="245">
      <t>シハライキンガク</t>
    </rPh>
    <rPh sb="246" eb="248">
      <t>カクニン</t>
    </rPh>
    <rPh sb="250" eb="251">
      <t>ヒ</t>
    </rPh>
    <rPh sb="252" eb="254">
      <t>キニュウ</t>
    </rPh>
    <rPh sb="294" eb="297">
      <t>ダイタイシャ</t>
    </rPh>
    <rPh sb="297" eb="298">
      <t>ナド</t>
    </rPh>
    <rPh sb="306" eb="308">
      <t>タイショウ</t>
    </rPh>
    <rPh sb="308" eb="311">
      <t>カンセンシャ</t>
    </rPh>
    <rPh sb="311" eb="312">
      <t>ナド</t>
    </rPh>
    <rPh sb="312" eb="316">
      <t>リョウヨウキカン</t>
    </rPh>
    <rPh sb="349" eb="350">
      <t>ニチ</t>
    </rPh>
    <rPh sb="356" eb="357">
      <t>ラン</t>
    </rPh>
    <rPh sb="365" eb="366">
      <t>マエ</t>
    </rPh>
    <rPh sb="367" eb="369">
      <t>ヒヅケ</t>
    </rPh>
    <rPh sb="371" eb="372">
      <t>ガツ</t>
    </rPh>
    <rPh sb="372" eb="373">
      <t>トウ</t>
    </rPh>
    <rPh sb="406" eb="409">
      <t>ダイタイシャ</t>
    </rPh>
    <rPh sb="409" eb="410">
      <t>ナド</t>
    </rPh>
    <phoneticPr fontId="2"/>
  </si>
  <si>
    <t>職場環境の復旧・環境整備等（消毒清掃）に
係る経費　合計金額</t>
    <rPh sb="0" eb="4">
      <t>ショクバカンキョウ</t>
    </rPh>
    <rPh sb="5" eb="7">
      <t>フッキュウ</t>
    </rPh>
    <rPh sb="8" eb="10">
      <t>カンキョウ</t>
    </rPh>
    <rPh sb="10" eb="12">
      <t>セイビ</t>
    </rPh>
    <rPh sb="12" eb="13">
      <t>ナド</t>
    </rPh>
    <rPh sb="14" eb="16">
      <t>ショウドク</t>
    </rPh>
    <rPh sb="16" eb="18">
      <t>セイソウ</t>
    </rPh>
    <rPh sb="21" eb="22">
      <t>カカ</t>
    </rPh>
    <rPh sb="23" eb="25">
      <t>ケイヒ</t>
    </rPh>
    <rPh sb="26" eb="30">
      <t>ゴウケイキンガク</t>
    </rPh>
    <phoneticPr fontId="2"/>
  </si>
  <si>
    <r>
      <t>保育所等新型コロナウイルス感染症事業継続支援事業補助金交付申請</t>
    </r>
    <r>
      <rPr>
        <u/>
        <sz val="10"/>
        <color theme="1"/>
        <rFont val="ＭＳ 明朝"/>
        <family val="1"/>
        <charset val="128"/>
      </rPr>
      <t xml:space="preserve">
</t>
    </r>
    <r>
      <rPr>
        <u/>
        <sz val="20"/>
        <color theme="1"/>
        <rFont val="ＭＳ 明朝"/>
        <family val="1"/>
        <charset val="128"/>
      </rPr>
      <t>兼実績報告書</t>
    </r>
    <rPh sb="16" eb="20">
      <t>ジギョウケイゾク</t>
    </rPh>
    <rPh sb="20" eb="22">
      <t>シエン</t>
    </rPh>
    <rPh sb="22" eb="24">
      <t>ジギョウ</t>
    </rPh>
    <rPh sb="24" eb="27">
      <t>ホジョキン</t>
    </rPh>
    <rPh sb="33" eb="34">
      <t>ケン</t>
    </rPh>
    <rPh sb="34" eb="39">
      <t>ジッセキホウコクショ</t>
    </rPh>
    <phoneticPr fontId="2"/>
  </si>
  <si>
    <t>　保育所等新型コロナウイルス感染症事業継続支援事業補助金交付要綱に基づき、次のとおり関係書類を添えて</t>
    <rPh sb="17" eb="21">
      <t>ジギョウケイゾク</t>
    </rPh>
    <rPh sb="21" eb="23">
      <t>シエン</t>
    </rPh>
    <rPh sb="23" eb="25">
      <t>ジギョウ</t>
    </rPh>
    <phoneticPr fontId="2"/>
  </si>
  <si>
    <t>第139号）及び保育所等新型コロナウイルス感染症事業継続支援事業補助金交付要綱の規定を遵守します。</t>
    <phoneticPr fontId="2"/>
  </si>
  <si>
    <t>M1</t>
    <phoneticPr fontId="2"/>
  </si>
  <si>
    <t>M2</t>
    <phoneticPr fontId="2"/>
  </si>
  <si>
    <t>M3</t>
    <phoneticPr fontId="2"/>
  </si>
  <si>
    <t>M4</t>
    <phoneticPr fontId="2"/>
  </si>
  <si>
    <t>M5</t>
    <phoneticPr fontId="2"/>
  </si>
  <si>
    <t>M6</t>
    <phoneticPr fontId="2"/>
  </si>
  <si>
    <t>M7</t>
    <phoneticPr fontId="2"/>
  </si>
  <si>
    <t>M8</t>
    <phoneticPr fontId="2"/>
  </si>
  <si>
    <t>M9</t>
    <phoneticPr fontId="2"/>
  </si>
  <si>
    <t>S1</t>
    <phoneticPr fontId="2"/>
  </si>
  <si>
    <t>S2</t>
    <phoneticPr fontId="2"/>
  </si>
  <si>
    <t>S3</t>
    <phoneticPr fontId="2"/>
  </si>
  <si>
    <t>S4</t>
    <phoneticPr fontId="2"/>
  </si>
  <si>
    <t>S5</t>
    <phoneticPr fontId="2"/>
  </si>
  <si>
    <t>S6</t>
    <phoneticPr fontId="2"/>
  </si>
  <si>
    <t>S7</t>
    <phoneticPr fontId="2"/>
  </si>
  <si>
    <t>S8</t>
    <phoneticPr fontId="2"/>
  </si>
  <si>
    <t>S9</t>
    <phoneticPr fontId="2"/>
  </si>
  <si>
    <t>S10</t>
    <phoneticPr fontId="2"/>
  </si>
  <si>
    <t>【令和５年４月１日から令和５年11月30日の補助対象期間内に、
廃止する予定の施設は以下に廃止日を記入してください。】</t>
    <rPh sb="1" eb="3">
      <t>レイワ</t>
    </rPh>
    <rPh sb="4" eb="5">
      <t>ネン</t>
    </rPh>
    <rPh sb="6" eb="7">
      <t>ガツ</t>
    </rPh>
    <rPh sb="8" eb="9">
      <t>ニチ</t>
    </rPh>
    <rPh sb="11" eb="13">
      <t>レイワ</t>
    </rPh>
    <rPh sb="14" eb="15">
      <t>ネン</t>
    </rPh>
    <rPh sb="17" eb="18">
      <t>ガツ</t>
    </rPh>
    <rPh sb="20" eb="21">
      <t>ニチ</t>
    </rPh>
    <rPh sb="22" eb="26">
      <t>ホジョタイショウ</t>
    </rPh>
    <rPh sb="26" eb="29">
      <t>キカンナイ</t>
    </rPh>
    <rPh sb="32" eb="34">
      <t>ハイシ</t>
    </rPh>
    <rPh sb="36" eb="38">
      <t>ヨテイ</t>
    </rPh>
    <rPh sb="39" eb="41">
      <t>シセツ</t>
    </rPh>
    <rPh sb="42" eb="44">
      <t>イカ</t>
    </rPh>
    <rPh sb="45" eb="48">
      <t>ハイシビ</t>
    </rPh>
    <rPh sb="49" eb="51">
      <t>キニュウ</t>
    </rPh>
    <phoneticPr fontId="2"/>
  </si>
  <si>
    <t>令和５年</t>
    <rPh sb="0" eb="2">
      <t>レイワ</t>
    </rPh>
    <rPh sb="3" eb="4">
      <t>ネン</t>
    </rPh>
    <phoneticPr fontId="2"/>
  </si>
  <si>
    <t>令和５年度保育所等新型コロナウイルス感染症事業継続支援事業補助金
申請の委任状</t>
    <rPh sb="21" eb="25">
      <t>ジギョウケイゾク</t>
    </rPh>
    <rPh sb="25" eb="27">
      <t>シエン</t>
    </rPh>
    <rPh sb="27" eb="29">
      <t>ジギョウ</t>
    </rPh>
    <rPh sb="33" eb="35">
      <t>シンセイ</t>
    </rPh>
    <rPh sb="36" eb="39">
      <t>イニンジョウ</t>
    </rPh>
    <phoneticPr fontId="2"/>
  </si>
  <si>
    <t>令和５年度保育所等新型コロナウイルス感染症事業継続支援事業補助金については、下記の事業者が補助申請することを委任します。</t>
    <rPh sb="21" eb="25">
      <t>ジギョウケイゾク</t>
    </rPh>
    <rPh sb="25" eb="27">
      <t>シエン</t>
    </rPh>
    <rPh sb="27" eb="29">
      <t>ジギョウ</t>
    </rPh>
    <rPh sb="29" eb="32">
      <t>ホジョキン</t>
    </rPh>
    <rPh sb="38" eb="40">
      <t>カキ</t>
    </rPh>
    <rPh sb="41" eb="44">
      <t>ジギョウシャ</t>
    </rPh>
    <rPh sb="45" eb="49">
      <t>ホジョシンセイ</t>
    </rPh>
    <rPh sb="54" eb="56">
      <t>イニン</t>
    </rPh>
    <phoneticPr fontId="2"/>
  </si>
  <si>
    <t>S11</t>
    <phoneticPr fontId="2"/>
  </si>
  <si>
    <t>S12</t>
  </si>
  <si>
    <t>S13</t>
  </si>
  <si>
    <t>S14</t>
  </si>
  <si>
    <t>S15</t>
  </si>
  <si>
    <t>S16</t>
  </si>
  <si>
    <t>S17</t>
  </si>
  <si>
    <t>S18</t>
  </si>
  <si>
    <t>S19</t>
  </si>
  <si>
    <t>S20</t>
  </si>
  <si>
    <t>S22</t>
  </si>
  <si>
    <t>S23</t>
  </si>
  <si>
    <t>S24</t>
  </si>
  <si>
    <t>S25</t>
  </si>
  <si>
    <t>S26</t>
  </si>
  <si>
    <t>S27</t>
  </si>
  <si>
    <t>S28</t>
  </si>
  <si>
    <t>S29</t>
  </si>
  <si>
    <t>S30</t>
  </si>
  <si>
    <t>K37</t>
    <phoneticPr fontId="2"/>
  </si>
  <si>
    <t>K38</t>
    <phoneticPr fontId="2"/>
  </si>
  <si>
    <t>K59</t>
    <phoneticPr fontId="2"/>
  </si>
  <si>
    <t>K77</t>
  </si>
  <si>
    <t>K79</t>
    <phoneticPr fontId="2"/>
  </si>
  <si>
    <t>K96</t>
  </si>
  <si>
    <t>K97</t>
  </si>
  <si>
    <t>M10</t>
    <phoneticPr fontId="2"/>
  </si>
  <si>
    <t>M11</t>
    <phoneticPr fontId="2"/>
  </si>
  <si>
    <t>M12</t>
  </si>
  <si>
    <t>M13</t>
  </si>
  <si>
    <t>M14</t>
  </si>
  <si>
    <t>M15</t>
  </si>
  <si>
    <t>M16</t>
  </si>
  <si>
    <t>M17</t>
  </si>
  <si>
    <t>M18</t>
  </si>
  <si>
    <t>M19</t>
  </si>
  <si>
    <t>M20</t>
  </si>
  <si>
    <t>M21</t>
    <phoneticPr fontId="2"/>
  </si>
  <si>
    <t>M22</t>
  </si>
  <si>
    <t>M23</t>
  </si>
  <si>
    <t>M24</t>
  </si>
  <si>
    <t>M25</t>
  </si>
  <si>
    <t>M26</t>
  </si>
  <si>
    <t>M27</t>
  </si>
  <si>
    <t>M28</t>
  </si>
  <si>
    <t>M29</t>
  </si>
  <si>
    <t>M30</t>
  </si>
  <si>
    <t>M31</t>
    <phoneticPr fontId="2"/>
  </si>
  <si>
    <t>M32</t>
  </si>
  <si>
    <t>M33</t>
  </si>
  <si>
    <t>M34</t>
  </si>
  <si>
    <t>M35</t>
  </si>
  <si>
    <t>M36</t>
  </si>
  <si>
    <t>M37</t>
  </si>
  <si>
    <t>M38</t>
  </si>
  <si>
    <t>M39</t>
  </si>
  <si>
    <t>M40</t>
  </si>
  <si>
    <t>M41</t>
    <phoneticPr fontId="2"/>
  </si>
  <si>
    <t>M42</t>
  </si>
  <si>
    <t>M43</t>
  </si>
  <si>
    <t>M44</t>
  </si>
  <si>
    <t>M45</t>
  </si>
  <si>
    <t>M46</t>
  </si>
  <si>
    <t>M47</t>
  </si>
  <si>
    <t>M48</t>
  </si>
  <si>
    <t>M49</t>
  </si>
  <si>
    <t>M50</t>
  </si>
  <si>
    <t>M51</t>
    <phoneticPr fontId="2"/>
  </si>
  <si>
    <t>M52</t>
  </si>
  <si>
    <t>M53</t>
  </si>
  <si>
    <t>M54</t>
  </si>
  <si>
    <t>M55</t>
  </si>
  <si>
    <t>M56</t>
  </si>
  <si>
    <t>M57</t>
  </si>
  <si>
    <t>M58</t>
  </si>
  <si>
    <t>M59</t>
  </si>
  <si>
    <t>M60</t>
  </si>
  <si>
    <t>M61</t>
    <phoneticPr fontId="2"/>
  </si>
  <si>
    <t>M62</t>
  </si>
  <si>
    <t>M63</t>
  </si>
  <si>
    <t>M64</t>
  </si>
  <si>
    <t>M65</t>
  </si>
  <si>
    <t>M66</t>
  </si>
  <si>
    <t>M67</t>
  </si>
  <si>
    <t>M68</t>
  </si>
  <si>
    <t>M69</t>
  </si>
  <si>
    <t>M70</t>
  </si>
  <si>
    <t>S21</t>
    <phoneticPr fontId="2"/>
  </si>
  <si>
    <t>S31</t>
  </si>
  <si>
    <t>S32</t>
  </si>
  <si>
    <t>S33</t>
  </si>
  <si>
    <t>S34</t>
  </si>
  <si>
    <t>S35</t>
  </si>
  <si>
    <t>S36</t>
  </si>
  <si>
    <t>S37</t>
  </si>
  <si>
    <t>S38</t>
  </si>
  <si>
    <t>S39</t>
  </si>
  <si>
    <t>S40</t>
  </si>
  <si>
    <t>S41</t>
    <phoneticPr fontId="2"/>
  </si>
  <si>
    <t>S42</t>
  </si>
  <si>
    <t>S43</t>
  </si>
  <si>
    <t>S44</t>
  </si>
  <si>
    <t>S45</t>
  </si>
  <si>
    <t>S46</t>
  </si>
  <si>
    <t>S47</t>
  </si>
  <si>
    <t>S48</t>
  </si>
  <si>
    <t>S49</t>
  </si>
  <si>
    <t>S50</t>
  </si>
  <si>
    <t>S51</t>
  </si>
  <si>
    <t>S52</t>
  </si>
  <si>
    <t>S53</t>
  </si>
  <si>
    <t>S54</t>
  </si>
  <si>
    <t>S55</t>
  </si>
  <si>
    <t>S56</t>
  </si>
  <si>
    <t>S57</t>
  </si>
  <si>
    <t>S58</t>
  </si>
  <si>
    <t>S59</t>
  </si>
  <si>
    <t>S60</t>
  </si>
  <si>
    <t>S61</t>
    <phoneticPr fontId="2"/>
  </si>
  <si>
    <t>S62</t>
  </si>
  <si>
    <t>S63</t>
  </si>
  <si>
    <t>S64</t>
  </si>
  <si>
    <t>S65</t>
  </si>
  <si>
    <t>S66</t>
  </si>
  <si>
    <t>S67</t>
  </si>
  <si>
    <t>S68</t>
  </si>
  <si>
    <t>S69</t>
  </si>
  <si>
    <t>S70</t>
  </si>
  <si>
    <t>S71</t>
  </si>
  <si>
    <t>S72</t>
  </si>
  <si>
    <t>S73</t>
  </si>
  <si>
    <t>S74</t>
  </si>
  <si>
    <t>S75</t>
  </si>
  <si>
    <t>S76</t>
  </si>
  <si>
    <t>S77</t>
  </si>
  <si>
    <t>S78</t>
  </si>
  <si>
    <t>S79</t>
  </si>
  <si>
    <t>S80</t>
  </si>
  <si>
    <t>S81</t>
    <phoneticPr fontId="2"/>
  </si>
  <si>
    <t>S82</t>
  </si>
  <si>
    <t>S83</t>
  </si>
  <si>
    <t>S84</t>
  </si>
  <si>
    <t>S85</t>
  </si>
  <si>
    <t>S86</t>
  </si>
  <si>
    <t>S87</t>
  </si>
  <si>
    <t>S88</t>
  </si>
  <si>
    <t>S89</t>
  </si>
  <si>
    <t>S90</t>
  </si>
  <si>
    <t>S91</t>
  </si>
  <si>
    <t>S92</t>
  </si>
  <si>
    <t>S93</t>
  </si>
  <si>
    <t>S94</t>
  </si>
  <si>
    <t>S95</t>
  </si>
  <si>
    <t>S96</t>
  </si>
  <si>
    <t>S97</t>
  </si>
  <si>
    <t>S98</t>
  </si>
  <si>
    <t>S99</t>
  </si>
  <si>
    <t>S100</t>
  </si>
  <si>
    <t>令和5年</t>
    <rPh sb="0" eb="2">
      <t>レイワ</t>
    </rPh>
    <rPh sb="3" eb="4">
      <t>ネン</t>
    </rPh>
    <phoneticPr fontId="2"/>
  </si>
  <si>
    <t>　本施設は感染症拡大防止の徹底のために以下の内容を実施しています。</t>
    <rPh sb="1" eb="2">
      <t>ホン</t>
    </rPh>
    <rPh sb="2" eb="4">
      <t>シセツ</t>
    </rPh>
    <rPh sb="5" eb="8">
      <t>カンセンショウ</t>
    </rPh>
    <rPh sb="8" eb="12">
      <t>カクダイボウシ</t>
    </rPh>
    <rPh sb="13" eb="15">
      <t>テッテイ</t>
    </rPh>
    <rPh sb="19" eb="21">
      <t>イカ</t>
    </rPh>
    <rPh sb="22" eb="24">
      <t>ナイヨウ</t>
    </rPh>
    <rPh sb="25" eb="27">
      <t>ジッシ</t>
    </rPh>
    <phoneticPr fontId="2"/>
  </si>
  <si>
    <t>４　補助条件の確認</t>
    <rPh sb="2" eb="4">
      <t>ホジョ</t>
    </rPh>
    <rPh sb="4" eb="6">
      <t>ジョウケン</t>
    </rPh>
    <rPh sb="7" eb="9">
      <t>カクニン</t>
    </rPh>
    <phoneticPr fontId="2"/>
  </si>
  <si>
    <t>保護者との連絡等におけるICTの活用</t>
    <rPh sb="0" eb="3">
      <t>ホゴシャ</t>
    </rPh>
    <rPh sb="5" eb="7">
      <t>レンラク</t>
    </rPh>
    <rPh sb="7" eb="8">
      <t>ナド</t>
    </rPh>
    <rPh sb="16" eb="18">
      <t>カツヨウ</t>
    </rPh>
    <phoneticPr fontId="2"/>
  </si>
  <si>
    <t>遊具等の消毒や、子どもが密集する状況等をつくらない等の工夫</t>
    <rPh sb="0" eb="2">
      <t>ユウグ</t>
    </rPh>
    <rPh sb="2" eb="3">
      <t>ナド</t>
    </rPh>
    <rPh sb="4" eb="6">
      <t>ショウドク</t>
    </rPh>
    <rPh sb="8" eb="9">
      <t>コ</t>
    </rPh>
    <rPh sb="12" eb="14">
      <t>ミッシュウ</t>
    </rPh>
    <rPh sb="16" eb="18">
      <t>ジョウキョウ</t>
    </rPh>
    <rPh sb="18" eb="19">
      <t>ナド</t>
    </rPh>
    <rPh sb="25" eb="26">
      <t>ナド</t>
    </rPh>
    <rPh sb="27" eb="29">
      <t>クフウ</t>
    </rPh>
    <phoneticPr fontId="2"/>
  </si>
  <si>
    <t>感染症対策計画の策定</t>
    <rPh sb="0" eb="5">
      <t>カンセンショウタイサク</t>
    </rPh>
    <rPh sb="5" eb="7">
      <t>ケイカク</t>
    </rPh>
    <rPh sb="8" eb="10">
      <t>サクテイ</t>
    </rPh>
    <phoneticPr fontId="2"/>
  </si>
  <si>
    <t>職員の体調管理</t>
    <rPh sb="0" eb="2">
      <t>ショクイン</t>
    </rPh>
    <rPh sb="3" eb="5">
      <t>タイチョウ</t>
    </rPh>
    <rPh sb="5" eb="7">
      <t>カンリ</t>
    </rPh>
    <phoneticPr fontId="2"/>
  </si>
  <si>
    <t>保育人材確保経費</t>
    <rPh sb="0" eb="2">
      <t>ホイク</t>
    </rPh>
    <rPh sb="2" eb="4">
      <t>ジンザイ</t>
    </rPh>
    <rPh sb="4" eb="6">
      <t>カクホ</t>
    </rPh>
    <rPh sb="6" eb="8">
      <t>ケイヒ</t>
    </rPh>
    <phoneticPr fontId="2"/>
  </si>
  <si>
    <t>医療用抗原検査経費</t>
    <rPh sb="0" eb="3">
      <t>イリョウヨウ</t>
    </rPh>
    <rPh sb="3" eb="7">
      <t>コウゲンケンサ</t>
    </rPh>
    <rPh sb="7" eb="9">
      <t>ケイヒ</t>
    </rPh>
    <phoneticPr fontId="2"/>
  </si>
  <si>
    <t>消毒清掃経費</t>
    <rPh sb="0" eb="6">
      <t>ショウドクセイソウケイヒ</t>
    </rPh>
    <phoneticPr fontId="2"/>
  </si>
  <si>
    <t>改修費</t>
    <rPh sb="0" eb="3">
      <t>カイシュウヒ</t>
    </rPh>
    <phoneticPr fontId="2"/>
  </si>
  <si>
    <t>感染症拡大防止の徹底のために実施しているものに〇（プルダウンで選択）を１つ以上つけてください。</t>
    <rPh sb="14" eb="16">
      <t>ジッシ</t>
    </rPh>
    <rPh sb="31" eb="33">
      <t>センタク</t>
    </rPh>
    <phoneticPr fontId="2"/>
  </si>
  <si>
    <r>
      <rPr>
        <b/>
        <sz val="16"/>
        <rFont val="ＭＳ 明朝"/>
        <family val="1"/>
        <charset val="128"/>
      </rPr>
      <t>≪作成の際の注意事項≫</t>
    </r>
    <r>
      <rPr>
        <b/>
        <sz val="18"/>
        <rFont val="ＭＳ 明朝"/>
        <family val="1"/>
        <charset val="128"/>
      </rPr>
      <t xml:space="preserve">
</t>
    </r>
    <r>
      <rPr>
        <sz val="12"/>
        <rFont val="ＭＳ 明朝"/>
        <family val="1"/>
        <charset val="128"/>
      </rPr>
      <t>・感染等を確認した日（電話を受けた日等）を記入してください。
・感染者等ごとにアルファベットを振ってください。（同じ人が日をあけて複数回感染した場合は違うアルファベットにしてください）
・感染者等の療養期間を記入してください。（この期間が補助対象期間となります）
・購入した物品等を記入してください。</t>
    </r>
    <r>
      <rPr>
        <sz val="12"/>
        <color rgb="FFFFFF00"/>
        <rFont val="ＭＳ 明朝"/>
        <family val="1"/>
        <charset val="128"/>
      </rPr>
      <t xml:space="preserve">対象物品※が限られているので注意してください。
</t>
    </r>
    <r>
      <rPr>
        <sz val="12"/>
        <color theme="1"/>
        <rFont val="ＭＳ 明朝"/>
        <family val="1"/>
        <charset val="128"/>
      </rPr>
      <t>・一枚の領収書に複数の対象物品が含まれている場合は、主な物品名を記入してください。
・購入したものがわかる明細を必ず添付（郵送）してください。</t>
    </r>
    <r>
      <rPr>
        <sz val="12"/>
        <rFont val="ＭＳ 明朝"/>
        <family val="1"/>
        <charset val="128"/>
      </rPr>
      <t xml:space="preserve">
・対象経費を記入してください。
</t>
    </r>
    <r>
      <rPr>
        <sz val="12"/>
        <color rgb="FFFFFF00"/>
        <rFont val="ＭＳ 明朝"/>
        <family val="1"/>
        <charset val="128"/>
      </rPr>
      <t>※対象物品（石鹸・アルコール消毒液・塩素系漂白剤・洗剤・次亜塩素酸水・亜塩素酸水・雑巾・ペーパータオル・ゴミ袋・使い捨て手袋・マスク（大人用のみ）・ガウン・ゴーグル）
※療養期間中に発注・納入され、令和５年４月１日から令和５年11月30日までに支払われたもの。</t>
    </r>
    <rPh sb="145" eb="147">
      <t>コウニュウ</t>
    </rPh>
    <rPh sb="149" eb="151">
      <t>ブッピン</t>
    </rPh>
    <rPh sb="151" eb="152">
      <t>ナド</t>
    </rPh>
    <rPh sb="153" eb="155">
      <t>キニュウ</t>
    </rPh>
    <rPh sb="162" eb="166">
      <t>タイショウブッピン</t>
    </rPh>
    <rPh sb="168" eb="169">
      <t>カギ</t>
    </rPh>
    <rPh sb="176" eb="178">
      <t>チュウイ</t>
    </rPh>
    <rPh sb="187" eb="189">
      <t>イチマイ</t>
    </rPh>
    <rPh sb="190" eb="193">
      <t>リョウシュウショ</t>
    </rPh>
    <rPh sb="194" eb="196">
      <t>フクスウ</t>
    </rPh>
    <rPh sb="197" eb="201">
      <t>タイショウブッピン</t>
    </rPh>
    <rPh sb="202" eb="203">
      <t>フク</t>
    </rPh>
    <rPh sb="208" eb="210">
      <t>バアイ</t>
    </rPh>
    <rPh sb="212" eb="213">
      <t>オモ</t>
    </rPh>
    <rPh sb="214" eb="216">
      <t>ブッピン</t>
    </rPh>
    <rPh sb="216" eb="217">
      <t>メイ</t>
    </rPh>
    <rPh sb="218" eb="220">
      <t>キニュウ</t>
    </rPh>
    <rPh sb="247" eb="249">
      <t>ユウソウ</t>
    </rPh>
    <rPh sb="259" eb="263">
      <t>タイショウケイヒ</t>
    </rPh>
    <rPh sb="264" eb="266">
      <t>キニュウ</t>
    </rPh>
    <rPh sb="361" eb="365">
      <t>リョウヨウキカン</t>
    </rPh>
    <rPh sb="365" eb="366">
      <t>チュウ</t>
    </rPh>
    <rPh sb="367" eb="369">
      <t>ハッチュウ</t>
    </rPh>
    <rPh sb="370" eb="372">
      <t>ノウニュウ</t>
    </rPh>
    <rPh sb="375" eb="377">
      <t>レイワ</t>
    </rPh>
    <rPh sb="378" eb="379">
      <t>ネン</t>
    </rPh>
    <rPh sb="380" eb="381">
      <t>ガツ</t>
    </rPh>
    <rPh sb="382" eb="383">
      <t>ニチ</t>
    </rPh>
    <rPh sb="385" eb="387">
      <t>レイワ</t>
    </rPh>
    <rPh sb="388" eb="389">
      <t>ネン</t>
    </rPh>
    <rPh sb="391" eb="392">
      <t>ガツ</t>
    </rPh>
    <rPh sb="394" eb="395">
      <t>ニチ</t>
    </rPh>
    <rPh sb="398" eb="400">
      <t>シハラ</t>
    </rPh>
    <phoneticPr fontId="2"/>
  </si>
  <si>
    <r>
      <t>③医療用抗原検査キット等に係る経費　</t>
    </r>
    <r>
      <rPr>
        <b/>
        <sz val="22"/>
        <color rgb="FFFFFF00"/>
        <rFont val="ＭＳ 明朝"/>
        <family val="1"/>
        <charset val="128"/>
      </rPr>
      <t>黄色セル</t>
    </r>
    <r>
      <rPr>
        <b/>
        <sz val="22"/>
        <color theme="1"/>
        <rFont val="ＭＳ 明朝"/>
        <family val="1"/>
        <charset val="128"/>
      </rPr>
      <t>を記入してください。</t>
    </r>
    <r>
      <rPr>
        <b/>
        <sz val="28"/>
        <color theme="1"/>
        <rFont val="ＭＳ 明朝"/>
        <family val="1"/>
        <charset val="128"/>
      </rPr>
      <t xml:space="preserve">
</t>
    </r>
    <r>
      <rPr>
        <b/>
        <sz val="16"/>
        <color theme="1"/>
        <rFont val="ＭＳ 明朝"/>
        <family val="1"/>
        <charset val="128"/>
      </rPr>
      <t>事業を継続的に実施していくために、必要な範囲において、事前に購入した</t>
    </r>
    <r>
      <rPr>
        <b/>
        <sz val="16"/>
        <color rgb="FFFFC000"/>
        <rFont val="ＭＳ 明朝"/>
        <family val="1"/>
        <charset val="128"/>
      </rPr>
      <t>医療用抗原検査キット費用</t>
    </r>
    <r>
      <rPr>
        <b/>
        <sz val="16"/>
        <color theme="1"/>
        <rFont val="ＭＳ 明朝"/>
        <family val="1"/>
        <charset val="128"/>
      </rPr>
      <t xml:space="preserve">
職員の家族が感染者等になるなど、やむを得ず事業所の負担で検査を受けることになった場合の</t>
    </r>
    <r>
      <rPr>
        <b/>
        <sz val="16"/>
        <color rgb="FFFFC000"/>
        <rFont val="ＭＳ 明朝"/>
        <family val="1"/>
        <charset val="128"/>
      </rPr>
      <t>PCR検査費用</t>
    </r>
    <r>
      <rPr>
        <b/>
        <sz val="16"/>
        <color theme="1"/>
        <rFont val="ＭＳ 明朝"/>
        <family val="1"/>
        <charset val="128"/>
      </rPr>
      <t xml:space="preserve">を申請するシートです。
1枚の領収書に複数の項番を振らないでください。
</t>
    </r>
    <r>
      <rPr>
        <b/>
        <sz val="16"/>
        <color rgb="FFFFFF00"/>
        <rFont val="ＭＳ 明朝"/>
        <family val="1"/>
        <charset val="128"/>
      </rPr>
      <t>作成後は、印刷の上、郵送にてご提出ください。</t>
    </r>
    <r>
      <rPr>
        <b/>
        <sz val="16"/>
        <color rgb="FFFF0000"/>
        <rFont val="ＭＳ 明朝"/>
        <family val="1"/>
        <charset val="128"/>
      </rPr>
      <t xml:space="preserve">
</t>
    </r>
    <r>
      <rPr>
        <sz val="16"/>
        <rFont val="ＭＳ 明朝"/>
        <family val="1"/>
        <charset val="128"/>
      </rPr>
      <t>【添付書類】</t>
    </r>
    <r>
      <rPr>
        <b/>
        <sz val="16"/>
        <rFont val="ＭＳ 明朝"/>
        <family val="1"/>
        <charset val="128"/>
      </rPr>
      <t xml:space="preserve">
</t>
    </r>
    <r>
      <rPr>
        <sz val="16"/>
        <rFont val="ＭＳ 明朝"/>
        <family val="1"/>
        <charset val="128"/>
      </rPr>
      <t>領収書等、経費を支払ったことが分かる書類
『領収書添付マニュアル』を参照し、郵送にて送付してください。</t>
    </r>
    <rPh sb="1" eb="4">
      <t>イリョウヨウ</t>
    </rPh>
    <rPh sb="4" eb="8">
      <t>コウゲンケンサ</t>
    </rPh>
    <rPh sb="11" eb="12">
      <t>ナド</t>
    </rPh>
    <rPh sb="13" eb="14">
      <t>カカ</t>
    </rPh>
    <rPh sb="15" eb="17">
      <t>ケイヒ</t>
    </rPh>
    <rPh sb="33" eb="35">
      <t>ジギョウ</t>
    </rPh>
    <rPh sb="36" eb="38">
      <t>ケイゾク</t>
    </rPh>
    <rPh sb="38" eb="39">
      <t>テキ</t>
    </rPh>
    <rPh sb="40" eb="42">
      <t>ジッシ</t>
    </rPh>
    <rPh sb="50" eb="52">
      <t>ヒツヨウ</t>
    </rPh>
    <rPh sb="53" eb="55">
      <t>ハンイ</t>
    </rPh>
    <rPh sb="60" eb="62">
      <t>ジゼン</t>
    </rPh>
    <rPh sb="63" eb="65">
      <t>コウニュウ</t>
    </rPh>
    <rPh sb="67" eb="70">
      <t>イリョウヨウ</t>
    </rPh>
    <rPh sb="70" eb="74">
      <t>コウゲンケンサ</t>
    </rPh>
    <rPh sb="77" eb="79">
      <t>ヒヨウ</t>
    </rPh>
    <rPh sb="80" eb="82">
      <t>ショクイン</t>
    </rPh>
    <rPh sb="83" eb="85">
      <t>カゾク</t>
    </rPh>
    <rPh sb="86" eb="89">
      <t>カンセンシャ</t>
    </rPh>
    <rPh sb="89" eb="90">
      <t>ナド</t>
    </rPh>
    <rPh sb="99" eb="100">
      <t>エ</t>
    </rPh>
    <rPh sb="101" eb="104">
      <t>ジギョウショ</t>
    </rPh>
    <rPh sb="105" eb="107">
      <t>フタン</t>
    </rPh>
    <rPh sb="108" eb="110">
      <t>ケンサ</t>
    </rPh>
    <rPh sb="111" eb="112">
      <t>ウ</t>
    </rPh>
    <rPh sb="120" eb="122">
      <t>バアイ</t>
    </rPh>
    <rPh sb="126" eb="128">
      <t>ケンサ</t>
    </rPh>
    <rPh sb="128" eb="130">
      <t>ヒヨウ</t>
    </rPh>
    <rPh sb="131" eb="133">
      <t>シンセイ</t>
    </rPh>
    <rPh sb="167" eb="170">
      <t>サクセイゴ</t>
    </rPh>
    <rPh sb="172" eb="174">
      <t>インサツ</t>
    </rPh>
    <rPh sb="175" eb="176">
      <t>ウエ</t>
    </rPh>
    <rPh sb="177" eb="179">
      <t>ユウソウ</t>
    </rPh>
    <rPh sb="182" eb="184">
      <t>テイシュツ</t>
    </rPh>
    <rPh sb="193" eb="197">
      <t>テンプショルイ</t>
    </rPh>
    <rPh sb="221" eb="224">
      <t>リョウシュウショ</t>
    </rPh>
    <rPh sb="224" eb="226">
      <t>テンプ</t>
    </rPh>
    <rPh sb="233" eb="235">
      <t>サンショウ</t>
    </rPh>
    <rPh sb="237" eb="239">
      <t>ユウソウ</t>
    </rPh>
    <rPh sb="241" eb="243">
      <t>ソウフ</t>
    </rPh>
    <phoneticPr fontId="2"/>
  </si>
  <si>
    <r>
      <rPr>
        <b/>
        <sz val="28"/>
        <rFont val="ＭＳ 明朝"/>
        <family val="1"/>
        <charset val="128"/>
      </rPr>
      <t>理由書</t>
    </r>
    <r>
      <rPr>
        <b/>
        <sz val="14"/>
        <rFont val="ＭＳ 明朝"/>
        <family val="1"/>
        <charset val="128"/>
      </rPr>
      <t xml:space="preserve">
原則100万円以上の契約については、市内事業者による２者以上の見積書の徴収が必須です。ただし、</t>
    </r>
    <r>
      <rPr>
        <b/>
        <sz val="14"/>
        <color rgb="FFFFFF00"/>
        <rFont val="ＭＳ 明朝"/>
        <family val="1"/>
        <charset val="128"/>
      </rPr>
      <t>ただし、専門性・特殊性から市内に２者以上の受注事業者がいない場合には、市内又は市外事業者１者に発注が可能となります。理由書を添付する場合は</t>
    </r>
    <r>
      <rPr>
        <b/>
        <u/>
        <sz val="14"/>
        <color rgb="FFFFFF00"/>
        <rFont val="ＭＳ 明朝"/>
        <family val="1"/>
        <charset val="128"/>
      </rPr>
      <t>必ず</t>
    </r>
    <r>
      <rPr>
        <b/>
        <sz val="14"/>
        <color rgb="FFFFFF00"/>
        <rFont val="ＭＳ 明朝"/>
        <family val="1"/>
        <charset val="128"/>
      </rPr>
      <t>事前にこども青少年局保育・教育運営課にご相談ください。</t>
    </r>
    <r>
      <rPr>
        <b/>
        <sz val="14"/>
        <rFont val="ＭＳ 明朝"/>
        <family val="1"/>
        <charset val="128"/>
      </rPr>
      <t xml:space="preserve">下記に当該理由を記載して提出してください。
</t>
    </r>
    <r>
      <rPr>
        <b/>
        <sz val="14"/>
        <color theme="5" tint="-0.249977111117893"/>
        <rFont val="ＭＳ 明朝"/>
        <family val="1"/>
        <charset val="128"/>
      </rPr>
      <t xml:space="preserve">
</t>
    </r>
    <r>
      <rPr>
        <b/>
        <sz val="14"/>
        <color rgb="FFFFFF00"/>
        <rFont val="ＭＳ 明朝"/>
        <family val="1"/>
        <charset val="128"/>
      </rPr>
      <t>【理由として不適切な記入例】</t>
    </r>
    <r>
      <rPr>
        <sz val="14"/>
        <color rgb="FFFFFF00"/>
        <rFont val="ＭＳ 明朝"/>
        <family val="1"/>
        <charset val="128"/>
      </rPr>
      <t xml:space="preserve">
・専門的な備品であり、市内おいて同様の備品を取り扱っている事業者がないため。
・特殊な技術、設備等を必要とする工事で、市内で同様の工事を請け負っている事業者がないため。
　⇒どのような特殊性・専門性がある備品なのかを</t>
    </r>
    <r>
      <rPr>
        <u val="double"/>
        <sz val="14"/>
        <color rgb="FFFFFF00"/>
        <rFont val="ＭＳ 明朝"/>
        <family val="1"/>
        <charset val="128"/>
      </rPr>
      <t>具体的に</t>
    </r>
    <r>
      <rPr>
        <sz val="14"/>
        <color rgb="FFFFFF00"/>
        <rFont val="ＭＳ 明朝"/>
        <family val="1"/>
        <charset val="128"/>
      </rPr>
      <t>記入してください。</t>
    </r>
    <r>
      <rPr>
        <b/>
        <sz val="14"/>
        <color rgb="FFFFFF00"/>
        <rFont val="ＭＳ 明朝"/>
        <family val="1"/>
        <charset val="128"/>
      </rPr>
      <t xml:space="preserve">
</t>
    </r>
    <r>
      <rPr>
        <sz val="14"/>
        <color rgb="FFFFFF00"/>
        <rFont val="ＭＳ 明朝"/>
        <family val="1"/>
        <charset val="128"/>
      </rPr>
      <t xml:space="preserve">
・市内事業者への発注では、納品が間に合わないため。納期が未定のため。
　⇒</t>
    </r>
    <r>
      <rPr>
        <u val="double"/>
        <sz val="14"/>
        <color rgb="FFFFFF00"/>
        <rFont val="ＭＳ 明朝"/>
        <family val="1"/>
        <charset val="128"/>
      </rPr>
      <t>納期が間に合わないことは、２者以上の見積徴収ができない理由に該当しません。</t>
    </r>
    <rPh sb="0" eb="3">
      <t>リユウショ</t>
    </rPh>
    <rPh sb="4" eb="6">
      <t>ゲンソク</t>
    </rPh>
    <rPh sb="42" eb="44">
      <t>ヒッス</t>
    </rPh>
    <rPh sb="68" eb="71">
      <t>シャイジョウ</t>
    </rPh>
    <rPh sb="86" eb="88">
      <t>シナイ</t>
    </rPh>
    <rPh sb="88" eb="89">
      <t>マタ</t>
    </rPh>
    <rPh sb="96" eb="97">
      <t>シャ</t>
    </rPh>
    <rPh sb="109" eb="112">
      <t>リユウショ</t>
    </rPh>
    <rPh sb="113" eb="115">
      <t>テンプ</t>
    </rPh>
    <rPh sb="117" eb="119">
      <t>バアイ</t>
    </rPh>
    <rPh sb="120" eb="121">
      <t>カナラ</t>
    </rPh>
    <rPh sb="122" eb="124">
      <t>ジゼン</t>
    </rPh>
    <rPh sb="128" eb="132">
      <t>セイショウネンキョク</t>
    </rPh>
    <rPh sb="132" eb="134">
      <t>ホイク</t>
    </rPh>
    <rPh sb="135" eb="137">
      <t>キョウイク</t>
    </rPh>
    <rPh sb="137" eb="140">
      <t>ウンエイカ</t>
    </rPh>
    <rPh sb="142" eb="144">
      <t>ソウダン</t>
    </rPh>
    <rPh sb="149" eb="151">
      <t>カキ</t>
    </rPh>
    <rPh sb="152" eb="156">
      <t>トウガイリユウ</t>
    </rPh>
    <rPh sb="157" eb="159">
      <t>キサイ</t>
    </rPh>
    <rPh sb="161" eb="163">
      <t>テイシュツ</t>
    </rPh>
    <rPh sb="173" eb="175">
      <t>リユウ</t>
    </rPh>
    <rPh sb="178" eb="181">
      <t>フテキセツ</t>
    </rPh>
    <rPh sb="182" eb="184">
      <t>キニュウ</t>
    </rPh>
    <rPh sb="184" eb="185">
      <t>レイ</t>
    </rPh>
    <rPh sb="246" eb="248">
      <t>シナイ</t>
    </rPh>
    <rPh sb="249" eb="251">
      <t>ドウヨウ</t>
    </rPh>
    <rPh sb="252" eb="254">
      <t>コウジ</t>
    </rPh>
    <rPh sb="255" eb="256">
      <t>ウ</t>
    </rPh>
    <rPh sb="257" eb="258">
      <t>オ</t>
    </rPh>
    <rPh sb="262" eb="265">
      <t>ジギョウシャ</t>
    </rPh>
    <rPh sb="279" eb="282">
      <t>トクシュセイ</t>
    </rPh>
    <rPh sb="283" eb="286">
      <t>センモンセイ</t>
    </rPh>
    <rPh sb="289" eb="291">
      <t>ビヒン</t>
    </rPh>
    <rPh sb="295" eb="298">
      <t>グタイテキ</t>
    </rPh>
    <rPh sb="299" eb="301">
      <t>キニュウ</t>
    </rPh>
    <rPh sb="311" eb="313">
      <t>シナイ</t>
    </rPh>
    <rPh sb="313" eb="316">
      <t>ジギョウシャ</t>
    </rPh>
    <rPh sb="318" eb="320">
      <t>ハッチュウ</t>
    </rPh>
    <rPh sb="323" eb="325">
      <t>ノウヒン</t>
    </rPh>
    <rPh sb="326" eb="327">
      <t>マ</t>
    </rPh>
    <rPh sb="328" eb="329">
      <t>ア</t>
    </rPh>
    <rPh sb="335" eb="337">
      <t>ノウキ</t>
    </rPh>
    <rPh sb="338" eb="340">
      <t>ミテイ</t>
    </rPh>
    <rPh sb="347" eb="349">
      <t>ノウキ</t>
    </rPh>
    <rPh sb="350" eb="351">
      <t>マ</t>
    </rPh>
    <rPh sb="352" eb="353">
      <t>ア</t>
    </rPh>
    <rPh sb="361" eb="362">
      <t>シャ</t>
    </rPh>
    <rPh sb="362" eb="364">
      <t>イジョウ</t>
    </rPh>
    <rPh sb="365" eb="367">
      <t>ミツモリ</t>
    </rPh>
    <rPh sb="367" eb="369">
      <t>チョウシュウ</t>
    </rPh>
    <rPh sb="374" eb="376">
      <t>リユウ</t>
    </rPh>
    <rPh sb="377" eb="379">
      <t>ガイトウ</t>
    </rPh>
    <phoneticPr fontId="2"/>
  </si>
  <si>
    <t>５　添付書類</t>
    <phoneticPr fontId="2"/>
  </si>
  <si>
    <t>補助条件の確認に〇は１つ以上ついていますか。</t>
    <rPh sb="0" eb="4">
      <t>ホジョジョウケン</t>
    </rPh>
    <rPh sb="5" eb="7">
      <t>カクニン</t>
    </rPh>
    <rPh sb="12" eb="14">
      <t>イジョウ</t>
    </rPh>
    <phoneticPr fontId="2"/>
  </si>
  <si>
    <t>対象工事以外の申請はありませんか。</t>
    <rPh sb="0" eb="4">
      <t>タイショウコウジ</t>
    </rPh>
    <rPh sb="4" eb="6">
      <t>イガイ</t>
    </rPh>
    <rPh sb="7" eb="9">
      <t>シンセイ</t>
    </rPh>
    <phoneticPr fontId="2"/>
  </si>
  <si>
    <t>（物品を申請する場合、）対象外の物品が含まれていませんか。</t>
    <rPh sb="1" eb="3">
      <t>ブッピン</t>
    </rPh>
    <rPh sb="4" eb="6">
      <t>シンセイ</t>
    </rPh>
    <rPh sb="8" eb="10">
      <t>バアイ</t>
    </rPh>
    <rPh sb="12" eb="15">
      <t>タイショウガイ</t>
    </rPh>
    <rPh sb="16" eb="18">
      <t>ブッピン</t>
    </rPh>
    <rPh sb="19" eb="20">
      <t>フク</t>
    </rPh>
    <phoneticPr fontId="2"/>
  </si>
  <si>
    <r>
      <rPr>
        <b/>
        <sz val="14"/>
        <color theme="1"/>
        <rFont val="ＭＳ Ｐゴシック"/>
        <family val="3"/>
        <charset val="128"/>
        <scheme val="minor"/>
      </rPr>
      <t>理由書　</t>
    </r>
    <r>
      <rPr>
        <sz val="14"/>
        <color theme="1"/>
        <rFont val="ＭＳ Ｐゴシック"/>
        <family val="3"/>
        <charset val="128"/>
        <scheme val="minor"/>
      </rPr>
      <t xml:space="preserve">
（</t>
    </r>
    <r>
      <rPr>
        <u/>
        <sz val="14"/>
        <color theme="1"/>
        <rFont val="ＭＳ Ｐゴシック"/>
        <family val="3"/>
        <charset val="128"/>
        <scheme val="minor"/>
      </rPr>
      <t>100万円以上の契約があり、</t>
    </r>
    <r>
      <rPr>
        <b/>
        <u/>
        <sz val="14"/>
        <color theme="1"/>
        <rFont val="ＭＳ Ｐゴシック"/>
        <family val="3"/>
        <charset val="128"/>
        <scheme val="minor"/>
      </rPr>
      <t>市内又は市外事業者１者に発注した場合</t>
    </r>
    <r>
      <rPr>
        <u/>
        <sz val="14"/>
        <color theme="1"/>
        <rFont val="ＭＳ Ｐゴシック"/>
        <family val="3"/>
        <charset val="128"/>
        <scheme val="minor"/>
      </rPr>
      <t>は要提出）
※提出する場合は必ず事前にこども青少年局保育・教育運営課に相談してください。</t>
    </r>
    <rPh sb="0" eb="3">
      <t>リユウショ</t>
    </rPh>
    <rPh sb="10" eb="11">
      <t>エン</t>
    </rPh>
    <rPh sb="11" eb="13">
      <t>イジョウ</t>
    </rPh>
    <rPh sb="14" eb="16">
      <t>ケイヤク</t>
    </rPh>
    <rPh sb="20" eb="22">
      <t>シナイ</t>
    </rPh>
    <rPh sb="22" eb="23">
      <t>マタ</t>
    </rPh>
    <rPh sb="24" eb="26">
      <t>シガイ</t>
    </rPh>
    <rPh sb="26" eb="28">
      <t>ジギョウ</t>
    </rPh>
    <rPh sb="28" eb="29">
      <t>シャ</t>
    </rPh>
    <rPh sb="30" eb="31">
      <t>シャ</t>
    </rPh>
    <rPh sb="32" eb="34">
      <t>ハッチュウ</t>
    </rPh>
    <rPh sb="36" eb="38">
      <t>バアイ</t>
    </rPh>
    <rPh sb="39" eb="40">
      <t>ヨウ</t>
    </rPh>
    <rPh sb="40" eb="42">
      <t>テイシュツ</t>
    </rPh>
    <rPh sb="45" eb="47">
      <t>テイシュツ</t>
    </rPh>
    <rPh sb="49" eb="51">
      <t>バアイ</t>
    </rPh>
    <rPh sb="52" eb="53">
      <t>カナラ</t>
    </rPh>
    <rPh sb="54" eb="56">
      <t>ジゼン</t>
    </rPh>
    <rPh sb="60" eb="64">
      <t>セイショウネンキョク</t>
    </rPh>
    <rPh sb="64" eb="66">
      <t>ホイク</t>
    </rPh>
    <rPh sb="67" eb="69">
      <t>キョウイク</t>
    </rPh>
    <rPh sb="69" eb="72">
      <t>ウンエイカ</t>
    </rPh>
    <rPh sb="73" eb="75">
      <t>ソウダン</t>
    </rPh>
    <phoneticPr fontId="2"/>
  </si>
  <si>
    <r>
      <t>上記、法人の情報等に</t>
    </r>
    <r>
      <rPr>
        <b/>
        <sz val="14"/>
        <rFont val="ＭＳ Ｐゴシック"/>
        <family val="3"/>
        <charset val="128"/>
        <scheme val="minor"/>
      </rPr>
      <t>空欄または変更がある場合は、</t>
    </r>
    <r>
      <rPr>
        <b/>
        <sz val="14"/>
        <color rgb="FFFF0000"/>
        <rFont val="ＭＳ Ｐゴシック"/>
        <family val="3"/>
        <charset val="128"/>
        <scheme val="minor"/>
      </rPr>
      <t>空欄・変更する項目のみ</t>
    </r>
    <r>
      <rPr>
        <b/>
        <sz val="14"/>
        <rFont val="ＭＳ Ｐゴシック"/>
        <family val="3"/>
        <charset val="128"/>
        <scheme val="minor"/>
      </rPr>
      <t>、</t>
    </r>
    <r>
      <rPr>
        <sz val="14"/>
        <color theme="1"/>
        <rFont val="ＭＳ Ｐゴシック"/>
        <family val="3"/>
        <charset val="128"/>
        <scheme val="minor"/>
      </rPr>
      <t>下記に入力してください。空欄や変更がない場合は記入不要です。
施設運営を設置主体から受託するなどして、申請者が施設設置者と異なる場合には</t>
    </r>
    <r>
      <rPr>
        <b/>
        <sz val="14"/>
        <rFont val="ＭＳ Ｐゴシック"/>
        <family val="3"/>
        <charset val="128"/>
        <scheme val="minor"/>
      </rPr>
      <t>、</t>
    </r>
    <r>
      <rPr>
        <b/>
        <sz val="14"/>
        <color theme="5"/>
        <rFont val="ＭＳ Ｐゴシック"/>
        <family val="3"/>
        <charset val="128"/>
        <scheme val="minor"/>
      </rPr>
      <t>入力シート【委任状】</t>
    </r>
    <r>
      <rPr>
        <sz val="14"/>
        <color theme="1"/>
        <rFont val="ＭＳ Ｐゴシック"/>
        <family val="3"/>
        <charset val="128"/>
        <scheme val="minor"/>
      </rPr>
      <t>を作成し、郵送にてご提出ください。</t>
    </r>
    <rPh sb="24" eb="26">
      <t>クウラン</t>
    </rPh>
    <rPh sb="27" eb="29">
      <t>ヘンコウ</t>
    </rPh>
    <rPh sb="31" eb="33">
      <t>コウモク</t>
    </rPh>
    <rPh sb="36" eb="38">
      <t>カキ</t>
    </rPh>
    <rPh sb="48" eb="50">
      <t>クウラン</t>
    </rPh>
    <rPh sb="51" eb="53">
      <t>ヘンコウ</t>
    </rPh>
    <rPh sb="56" eb="58">
      <t>バアイ</t>
    </rPh>
    <rPh sb="59" eb="63">
      <t>キニュウフヨウ</t>
    </rPh>
    <rPh sb="105" eb="107">
      <t>ニュウリョク</t>
    </rPh>
    <rPh sb="111" eb="114">
      <t>イニンジョウ</t>
    </rPh>
    <phoneticPr fontId="2"/>
  </si>
  <si>
    <t>内訳１　緊急時の保育人材確保に係る経費</t>
    <phoneticPr fontId="2"/>
  </si>
  <si>
    <t>内訳４　衛生環境の改善及び換気等に係る改修経費</t>
    <rPh sb="17" eb="18">
      <t>カカ</t>
    </rPh>
    <phoneticPr fontId="2"/>
  </si>
  <si>
    <t>添付資料１　緊急時の保育人材確保に係る経費に利用した場合は添付</t>
    <rPh sb="6" eb="9">
      <t>キンキュウジ</t>
    </rPh>
    <phoneticPr fontId="2"/>
  </si>
  <si>
    <t>内訳２　医療用抗原検査キット等に係る経費</t>
    <phoneticPr fontId="2"/>
  </si>
  <si>
    <t>添付資料２　医療用抗原検査キット等に係る経費に利用した場合は添付</t>
    <phoneticPr fontId="2"/>
  </si>
  <si>
    <t>内訳３　職場環境の復旧・環境整備等（消毒清掃）に係る経費</t>
    <phoneticPr fontId="2"/>
  </si>
  <si>
    <t>添付資料３　職場環境の復旧・環境整備等（消毒清掃）に係る経費に利用した場合は添付</t>
    <phoneticPr fontId="2"/>
  </si>
  <si>
    <t>添付資料１　緊急時の保育人材確保に係る経費</t>
    <rPh sb="0" eb="2">
      <t>テンプ</t>
    </rPh>
    <rPh sb="2" eb="4">
      <t>シリョウ</t>
    </rPh>
    <rPh sb="6" eb="9">
      <t>キンキュウジ</t>
    </rPh>
    <rPh sb="10" eb="12">
      <t>ホイク</t>
    </rPh>
    <rPh sb="12" eb="14">
      <t>ジンザイ</t>
    </rPh>
    <rPh sb="14" eb="16">
      <t>カクホ</t>
    </rPh>
    <rPh sb="17" eb="18">
      <t>カカ</t>
    </rPh>
    <rPh sb="19" eb="21">
      <t>ケイヒ</t>
    </rPh>
    <phoneticPr fontId="2"/>
  </si>
  <si>
    <t>添付資料２　医療用抗原検査キット等に係る経費</t>
    <rPh sb="0" eb="2">
      <t>テンプ</t>
    </rPh>
    <rPh sb="2" eb="4">
      <t>シリョウ</t>
    </rPh>
    <rPh sb="6" eb="8">
      <t>イリョウ</t>
    </rPh>
    <rPh sb="8" eb="9">
      <t>ヨウ</t>
    </rPh>
    <rPh sb="9" eb="11">
      <t>コウゲン</t>
    </rPh>
    <rPh sb="11" eb="13">
      <t>ケンサ</t>
    </rPh>
    <rPh sb="16" eb="17">
      <t>ナド</t>
    </rPh>
    <rPh sb="18" eb="19">
      <t>カカ</t>
    </rPh>
    <rPh sb="20" eb="22">
      <t>ケイヒ</t>
    </rPh>
    <phoneticPr fontId="2"/>
  </si>
  <si>
    <t>添付資料３　職場環境の復旧・環境整備等（消毒清掃）に係る経費</t>
    <rPh sb="0" eb="2">
      <t>テンプ</t>
    </rPh>
    <rPh sb="2" eb="4">
      <t>シリョウ</t>
    </rPh>
    <rPh sb="6" eb="8">
      <t>ショクバ</t>
    </rPh>
    <rPh sb="8" eb="10">
      <t>カンキョウ</t>
    </rPh>
    <rPh sb="11" eb="13">
      <t>フッキュウ</t>
    </rPh>
    <rPh sb="14" eb="16">
      <t>カンキョウ</t>
    </rPh>
    <rPh sb="16" eb="18">
      <t>セイビ</t>
    </rPh>
    <rPh sb="18" eb="19">
      <t>トウ</t>
    </rPh>
    <rPh sb="20" eb="22">
      <t>ショウドク</t>
    </rPh>
    <rPh sb="22" eb="24">
      <t>セイソウ</t>
    </rPh>
    <rPh sb="26" eb="27">
      <t>カカ</t>
    </rPh>
    <rPh sb="28" eb="30">
      <t>ケイヒ</t>
    </rPh>
    <phoneticPr fontId="2"/>
  </si>
  <si>
    <t>添付資料４　衛生環境の改善及び換気等に係る改修経費</t>
    <rPh sb="0" eb="4">
      <t>テンプシリョウ</t>
    </rPh>
    <rPh sb="6" eb="8">
      <t>エイセイ</t>
    </rPh>
    <rPh sb="8" eb="10">
      <t>カンキョウ</t>
    </rPh>
    <rPh sb="11" eb="13">
      <t>カイゼン</t>
    </rPh>
    <rPh sb="13" eb="14">
      <t>オヨ</t>
    </rPh>
    <rPh sb="15" eb="17">
      <t>カンキ</t>
    </rPh>
    <rPh sb="17" eb="18">
      <t>ナド</t>
    </rPh>
    <rPh sb="19" eb="20">
      <t>カカ</t>
    </rPh>
    <rPh sb="21" eb="23">
      <t>カイシュウ</t>
    </rPh>
    <rPh sb="23" eb="25">
      <t>ケイヒ</t>
    </rPh>
    <phoneticPr fontId="2"/>
  </si>
  <si>
    <r>
      <t>④職場環境の復旧・環境整備等（消毒清掃）に係る経費　</t>
    </r>
    <r>
      <rPr>
        <b/>
        <sz val="22"/>
        <color rgb="FFFFFF00"/>
        <rFont val="ＭＳ 明朝"/>
        <family val="1"/>
        <charset val="128"/>
      </rPr>
      <t>黄色セル</t>
    </r>
    <r>
      <rPr>
        <b/>
        <sz val="22"/>
        <color theme="1"/>
        <rFont val="ＭＳ 明朝"/>
        <family val="1"/>
        <charset val="128"/>
      </rPr>
      <t>を記入してください。</t>
    </r>
    <r>
      <rPr>
        <b/>
        <sz val="28"/>
        <color theme="1"/>
        <rFont val="ＭＳ 明朝"/>
        <family val="1"/>
        <charset val="128"/>
      </rPr>
      <t xml:space="preserve">
</t>
    </r>
    <r>
      <rPr>
        <b/>
        <sz val="16"/>
        <color rgb="FFFFC000"/>
        <rFont val="ＭＳ 明朝"/>
        <family val="1"/>
        <charset val="128"/>
      </rPr>
      <t>消毒清掃用の物品購入・消毒清掃の委託</t>
    </r>
    <r>
      <rPr>
        <b/>
        <sz val="16"/>
        <color theme="1"/>
        <rFont val="ＭＳ 明朝"/>
        <family val="1"/>
        <charset val="128"/>
      </rPr>
      <t xml:space="preserve">をした場合に、作成するシートです。
添付した領収書ごとに「項番」を振り、同じ順番で記載してください。
1枚の領収書に複数の項番を振らないでください。
</t>
    </r>
    <r>
      <rPr>
        <b/>
        <sz val="16"/>
        <color rgb="FFFFFF00"/>
        <rFont val="ＭＳ 明朝"/>
        <family val="1"/>
        <charset val="128"/>
      </rPr>
      <t xml:space="preserve">※対象物品（石鹸・アルコール消毒液・塩素系漂白剤・洗剤（界面活性剤）・次亜塩素酸水・亜塩素酸水・雑巾・ペーパータオル・ゴミ袋・使い捨て手袋・マスク（大人用のみ）・ガウン・ゴーグル）
</t>
    </r>
    <r>
      <rPr>
        <b/>
        <sz val="16"/>
        <color rgb="FFFFC000"/>
        <rFont val="ＭＳ 明朝"/>
        <family val="1"/>
        <charset val="128"/>
      </rPr>
      <t>※療養期間中に発注・納入され、令和５年11月30日までに支払われたものが対象です。
作成後は、印刷の上、郵送にてご提出ください。</t>
    </r>
    <r>
      <rPr>
        <b/>
        <sz val="16"/>
        <color rgb="FFFF0000"/>
        <rFont val="ＭＳ 明朝"/>
        <family val="1"/>
        <charset val="128"/>
      </rPr>
      <t xml:space="preserve">　
</t>
    </r>
    <r>
      <rPr>
        <sz val="16"/>
        <rFont val="ＭＳ 明朝"/>
        <family val="1"/>
        <charset val="128"/>
      </rPr>
      <t>【添付書類】</t>
    </r>
    <r>
      <rPr>
        <b/>
        <sz val="16"/>
        <rFont val="ＭＳ 明朝"/>
        <family val="1"/>
        <charset val="128"/>
      </rPr>
      <t xml:space="preserve">
</t>
    </r>
    <r>
      <rPr>
        <sz val="16"/>
        <rFont val="ＭＳ 明朝"/>
        <family val="1"/>
        <charset val="128"/>
      </rPr>
      <t>領収書等、経費を支払ったことが分かる書類
『領収書添付マニュアル』を参照し、郵送にて送付してください。</t>
    </r>
    <rPh sb="1" eb="5">
      <t>ショクバカンキョウ</t>
    </rPh>
    <rPh sb="6" eb="8">
      <t>フッキュウ</t>
    </rPh>
    <rPh sb="9" eb="13">
      <t>カンキョウセイビ</t>
    </rPh>
    <rPh sb="13" eb="14">
      <t>ナド</t>
    </rPh>
    <rPh sb="15" eb="17">
      <t>ショウドク</t>
    </rPh>
    <rPh sb="17" eb="19">
      <t>セイソウ</t>
    </rPh>
    <rPh sb="21" eb="22">
      <t>カカ</t>
    </rPh>
    <rPh sb="23" eb="25">
      <t>ケイヒ</t>
    </rPh>
    <rPh sb="41" eb="43">
      <t>ショウドク</t>
    </rPh>
    <rPh sb="43" eb="45">
      <t>セイソウ</t>
    </rPh>
    <rPh sb="45" eb="46">
      <t>ヨウ</t>
    </rPh>
    <rPh sb="52" eb="54">
      <t>ショウドク</t>
    </rPh>
    <rPh sb="54" eb="56">
      <t>セイソウ</t>
    </rPh>
    <rPh sb="135" eb="139">
      <t>タイショウブッピン</t>
    </rPh>
    <rPh sb="162" eb="167">
      <t>カイメンカッセイザイ</t>
    </rPh>
    <rPh sb="261" eb="263">
      <t>タイショウ</t>
    </rPh>
    <rPh sb="267" eb="270">
      <t>サクセイゴ</t>
    </rPh>
    <rPh sb="272" eb="274">
      <t>インサツ</t>
    </rPh>
    <rPh sb="275" eb="276">
      <t>ウエ</t>
    </rPh>
    <rPh sb="277" eb="279">
      <t>ユウソウ</t>
    </rPh>
    <rPh sb="282" eb="284">
      <t>テイシュツ</t>
    </rPh>
    <rPh sb="292" eb="296">
      <t>テンプショルイ</t>
    </rPh>
    <rPh sb="320" eb="323">
      <t>リョウシュウショ</t>
    </rPh>
    <rPh sb="323" eb="325">
      <t>テンプ</t>
    </rPh>
    <rPh sb="332" eb="334">
      <t>サンショウ</t>
    </rPh>
    <rPh sb="336" eb="338">
      <t>ユウソウ</t>
    </rPh>
    <rPh sb="340" eb="342">
      <t>ソウフ</t>
    </rPh>
    <phoneticPr fontId="2"/>
  </si>
  <si>
    <r>
      <rPr>
        <b/>
        <sz val="24"/>
        <color theme="1"/>
        <rFont val="ＭＳ 明朝"/>
        <family val="1"/>
        <charset val="128"/>
      </rPr>
      <t>②緊急時の保育人材確保に係る経費</t>
    </r>
    <r>
      <rPr>
        <b/>
        <sz val="28"/>
        <color theme="1"/>
        <rFont val="ＭＳ 明朝"/>
        <family val="1"/>
        <charset val="128"/>
      </rPr>
      <t>　</t>
    </r>
    <r>
      <rPr>
        <b/>
        <sz val="22"/>
        <color rgb="FFFFFF00"/>
        <rFont val="ＭＳ 明朝"/>
        <family val="1"/>
        <charset val="128"/>
      </rPr>
      <t>黄色セル</t>
    </r>
    <r>
      <rPr>
        <b/>
        <sz val="22"/>
        <color theme="1"/>
        <rFont val="ＭＳ 明朝"/>
        <family val="1"/>
        <charset val="128"/>
      </rPr>
      <t>を記入してください。</t>
    </r>
    <r>
      <rPr>
        <b/>
        <sz val="28"/>
        <color theme="1"/>
        <rFont val="ＭＳ 明朝"/>
        <family val="1"/>
        <charset val="128"/>
      </rPr>
      <t xml:space="preserve">
</t>
    </r>
    <r>
      <rPr>
        <b/>
        <sz val="14"/>
        <color theme="1"/>
        <rFont val="ＭＳ 明朝"/>
        <family val="1"/>
        <charset val="128"/>
      </rPr>
      <t>・新型コロナウイルスの感染者等が発生し、</t>
    </r>
    <r>
      <rPr>
        <b/>
        <sz val="14"/>
        <color rgb="FFFFC000"/>
        <rFont val="ＭＳ 明朝"/>
        <family val="1"/>
        <charset val="128"/>
      </rPr>
      <t>職員の緊急雇用や割増賃金の支払、手当等</t>
    </r>
    <r>
      <rPr>
        <b/>
        <sz val="14"/>
        <color theme="1"/>
        <rFont val="ＭＳ 明朝"/>
        <family val="1"/>
        <charset val="128"/>
      </rPr>
      <t>を行った場合に作成するシートです。
・</t>
    </r>
    <r>
      <rPr>
        <b/>
        <sz val="14"/>
        <color rgb="FFFFC000"/>
        <rFont val="ＭＳ 明朝"/>
        <family val="1"/>
        <charset val="128"/>
      </rPr>
      <t>対象期間は令和５年４月１日から令和５年11月30日の期間のうち、</t>
    </r>
    <r>
      <rPr>
        <b/>
        <u/>
        <sz val="14"/>
        <color rgb="FFFFC000"/>
        <rFont val="ＭＳ 明朝"/>
        <family val="1"/>
        <charset val="128"/>
      </rPr>
      <t>感染者等の療養期間</t>
    </r>
    <r>
      <rPr>
        <b/>
        <sz val="14"/>
        <color theme="1"/>
        <rFont val="ＭＳ 明朝"/>
        <family val="1"/>
        <charset val="128"/>
      </rPr>
      <t>です。
　※療養期間中に発生した費用で令和５年11月30日までに支払われたものが対象です。
　※職員募集にかかる広告費、紹介手数料等は対象外です。
　※その他補助金、給付費等の対象となっているものは対象外です。（シフトチェンジをしたが、雇用状況表の時間内での勤務となった場合等は対象外）</t>
    </r>
    <r>
      <rPr>
        <b/>
        <sz val="14"/>
        <color rgb="FFFFFF00"/>
        <rFont val="ＭＳ 明朝"/>
        <family val="1"/>
        <charset val="128"/>
      </rPr>
      <t xml:space="preserve">
　作成後は、印刷の上、郵送にてご提出ください。</t>
    </r>
    <r>
      <rPr>
        <sz val="14"/>
        <color theme="1"/>
        <rFont val="ＭＳ 明朝"/>
        <family val="1"/>
        <charset val="128"/>
      </rPr>
      <t xml:space="preserve">
</t>
    </r>
    <r>
      <rPr>
        <sz val="6"/>
        <color theme="1"/>
        <rFont val="ＭＳ 明朝"/>
        <family val="1"/>
        <charset val="128"/>
      </rPr>
      <t xml:space="preserve">
</t>
    </r>
    <r>
      <rPr>
        <sz val="14"/>
        <color theme="1"/>
        <rFont val="ＭＳ 明朝"/>
        <family val="1"/>
        <charset val="128"/>
      </rPr>
      <t>【添付書類】</t>
    </r>
    <r>
      <rPr>
        <b/>
        <sz val="14"/>
        <color theme="1"/>
        <rFont val="ＭＳ 明朝"/>
        <family val="1"/>
        <charset val="128"/>
      </rPr>
      <t xml:space="preserve">
</t>
    </r>
    <r>
      <rPr>
        <sz val="14"/>
        <color theme="1"/>
        <rFont val="ＭＳ 明朝"/>
        <family val="1"/>
        <charset val="128"/>
      </rPr>
      <t>○</t>
    </r>
    <r>
      <rPr>
        <b/>
        <sz val="14"/>
        <color theme="1"/>
        <rFont val="ＭＳ 明朝"/>
        <family val="1"/>
        <charset val="128"/>
      </rPr>
      <t>人件費の場合</t>
    </r>
    <r>
      <rPr>
        <sz val="14"/>
        <color theme="1"/>
        <rFont val="ＭＳ 明朝"/>
        <family val="1"/>
        <charset val="128"/>
      </rPr>
      <t>…原則、添付書類は必要ありません。ただし、受領印の代わりに法人と職員間でかわした領収書
　（以下の添付書類の項目を記載したもの）、もしくは、賃金台帳（該当箇所に項番を振って、印をつけたもの）を添付していただいても構いません。
　※場合によっては、雇用状況表等の書類の提出を求める場合があります。
　</t>
    </r>
    <r>
      <rPr>
        <u/>
        <sz val="14"/>
        <color theme="1"/>
        <rFont val="ＭＳ 明朝"/>
        <family val="1"/>
        <charset val="128"/>
      </rPr>
      <t>※派遣料等の直接職員に支払っていない賃金を申請する場合は、領収書等の書類を添付してください。</t>
    </r>
    <r>
      <rPr>
        <sz val="14"/>
        <color theme="1"/>
        <rFont val="ＭＳ 明朝"/>
        <family val="1"/>
        <charset val="128"/>
      </rPr>
      <t xml:space="preserve">
○</t>
    </r>
    <r>
      <rPr>
        <b/>
        <sz val="14"/>
        <color theme="1"/>
        <rFont val="ＭＳ 明朝"/>
        <family val="1"/>
        <charset val="128"/>
      </rPr>
      <t>法定福利費の場合</t>
    </r>
    <r>
      <rPr>
        <sz val="14"/>
        <color theme="1"/>
        <rFont val="ＭＳ 明朝"/>
        <family val="1"/>
        <charset val="128"/>
      </rPr>
      <t>…様式は問いませんが、増額した法定福利費の事業負担分が分かる資料を提出してください。</t>
    </r>
    <rPh sb="1" eb="4">
      <t>キンキュウジ</t>
    </rPh>
    <rPh sb="5" eb="9">
      <t>ホイクジンザイ</t>
    </rPh>
    <rPh sb="9" eb="11">
      <t>カクホ</t>
    </rPh>
    <rPh sb="12" eb="13">
      <t>カカ</t>
    </rPh>
    <rPh sb="14" eb="16">
      <t>ケイヒ</t>
    </rPh>
    <rPh sb="33" eb="35">
      <t>シンガタ</t>
    </rPh>
    <rPh sb="43" eb="46">
      <t>カンセンシャ</t>
    </rPh>
    <rPh sb="52" eb="54">
      <t>ショクイン</t>
    </rPh>
    <rPh sb="55" eb="57">
      <t>キンキュウ</t>
    </rPh>
    <rPh sb="57" eb="59">
      <t>コヨウ</t>
    </rPh>
    <rPh sb="60" eb="64">
      <t>ワリマシチンギン</t>
    </rPh>
    <rPh sb="65" eb="67">
      <t>シハライ</t>
    </rPh>
    <rPh sb="68" eb="70">
      <t>テアテ</t>
    </rPh>
    <rPh sb="70" eb="71">
      <t>ナド</t>
    </rPh>
    <rPh sb="72" eb="73">
      <t>オコナ</t>
    </rPh>
    <rPh sb="75" eb="77">
      <t>バアイ</t>
    </rPh>
    <rPh sb="78" eb="80">
      <t>サクセイ</t>
    </rPh>
    <rPh sb="90" eb="94">
      <t>タイショウキカン</t>
    </rPh>
    <rPh sb="95" eb="97">
      <t>レイワ</t>
    </rPh>
    <rPh sb="98" eb="99">
      <t>ネン</t>
    </rPh>
    <rPh sb="100" eb="101">
      <t>ガツ</t>
    </rPh>
    <rPh sb="102" eb="103">
      <t>ニチ</t>
    </rPh>
    <rPh sb="105" eb="107">
      <t>レイワ</t>
    </rPh>
    <rPh sb="108" eb="109">
      <t>ネン</t>
    </rPh>
    <rPh sb="111" eb="112">
      <t>ガツ</t>
    </rPh>
    <rPh sb="114" eb="115">
      <t>ニチ</t>
    </rPh>
    <rPh sb="116" eb="118">
      <t>キカン</t>
    </rPh>
    <rPh sb="122" eb="125">
      <t>カンセンシャ</t>
    </rPh>
    <rPh sb="125" eb="126">
      <t>ナド</t>
    </rPh>
    <rPh sb="127" eb="131">
      <t>リョウヨウキカン</t>
    </rPh>
    <rPh sb="137" eb="142">
      <t>リョウヨウキカンチュウ</t>
    </rPh>
    <rPh sb="143" eb="145">
      <t>ハッセイ</t>
    </rPh>
    <rPh sb="147" eb="149">
      <t>ヒヨウ</t>
    </rPh>
    <rPh sb="150" eb="152">
      <t>レイワ</t>
    </rPh>
    <rPh sb="153" eb="154">
      <t>ネン</t>
    </rPh>
    <rPh sb="156" eb="157">
      <t>ガツ</t>
    </rPh>
    <rPh sb="159" eb="160">
      <t>ニチ</t>
    </rPh>
    <rPh sb="163" eb="165">
      <t>シハラ</t>
    </rPh>
    <rPh sb="171" eb="173">
      <t>タイショウ</t>
    </rPh>
    <rPh sb="249" eb="254">
      <t>コヨウジョウキョウヒョウ</t>
    </rPh>
    <rPh sb="255" eb="258">
      <t>ジカンナイ</t>
    </rPh>
    <rPh sb="260" eb="262">
      <t>キンム</t>
    </rPh>
    <rPh sb="266" eb="268">
      <t>バアイ</t>
    </rPh>
    <rPh sb="268" eb="269">
      <t>ナド</t>
    </rPh>
    <rPh sb="270" eb="273">
      <t>タイショウガイ</t>
    </rPh>
    <rPh sb="301" eb="305">
      <t>テンプショルイ</t>
    </rPh>
    <rPh sb="308" eb="311">
      <t>ジンケンヒ</t>
    </rPh>
    <rPh sb="312" eb="314">
      <t>バアイ</t>
    </rPh>
    <rPh sb="315" eb="317">
      <t>ゲンソク</t>
    </rPh>
    <rPh sb="318" eb="322">
      <t>テンプショルイ</t>
    </rPh>
    <rPh sb="323" eb="325">
      <t>ヒツヨウ</t>
    </rPh>
    <rPh sb="335" eb="338">
      <t>ジュリョウイン</t>
    </rPh>
    <rPh sb="339" eb="340">
      <t>カ</t>
    </rPh>
    <rPh sb="360" eb="362">
      <t>イカ</t>
    </rPh>
    <rPh sb="363" eb="367">
      <t>テンプショルイ</t>
    </rPh>
    <rPh sb="368" eb="370">
      <t>コウモク</t>
    </rPh>
    <rPh sb="371" eb="373">
      <t>キサイ</t>
    </rPh>
    <rPh sb="410" eb="412">
      <t>テンプ</t>
    </rPh>
    <rPh sb="420" eb="421">
      <t>カマ</t>
    </rPh>
    <rPh sb="464" eb="467">
      <t>ハケンリョウ</t>
    </rPh>
    <rPh sb="467" eb="468">
      <t>トウ</t>
    </rPh>
    <rPh sb="469" eb="471">
      <t>チョクセツ</t>
    </rPh>
    <rPh sb="471" eb="473">
      <t>ショクイン</t>
    </rPh>
    <rPh sb="474" eb="476">
      <t>シハラ</t>
    </rPh>
    <rPh sb="481" eb="483">
      <t>チンギン</t>
    </rPh>
    <rPh sb="484" eb="486">
      <t>シンセイ</t>
    </rPh>
    <rPh sb="488" eb="490">
      <t>バアイ</t>
    </rPh>
    <rPh sb="492" eb="495">
      <t>リョウシュウショ</t>
    </rPh>
    <rPh sb="495" eb="496">
      <t>トウ</t>
    </rPh>
    <rPh sb="497" eb="499">
      <t>ショルイ</t>
    </rPh>
    <rPh sb="500" eb="502">
      <t>テンプ</t>
    </rPh>
    <rPh sb="511" eb="516">
      <t>ホウテイフクリヒ</t>
    </rPh>
    <rPh sb="517" eb="519">
      <t>バアイ</t>
    </rPh>
    <phoneticPr fontId="2"/>
  </si>
  <si>
    <t>添付資料２　医療用抗原検査キット等に係る経費</t>
    <rPh sb="0" eb="4">
      <t>テンプシリョウ</t>
    </rPh>
    <rPh sb="6" eb="8">
      <t>イリョウ</t>
    </rPh>
    <rPh sb="8" eb="9">
      <t>ヨウ</t>
    </rPh>
    <rPh sb="9" eb="11">
      <t>コウゲン</t>
    </rPh>
    <rPh sb="11" eb="13">
      <t>ケンサ</t>
    </rPh>
    <rPh sb="16" eb="17">
      <t>ナド</t>
    </rPh>
    <rPh sb="18" eb="19">
      <t>カカ</t>
    </rPh>
    <rPh sb="20" eb="22">
      <t>ケイヒ</t>
    </rPh>
    <phoneticPr fontId="2"/>
  </si>
  <si>
    <t>添付資料３　職場環境の復旧・環境整備等（消毒清掃）に係る経費</t>
    <rPh sb="0" eb="4">
      <t>テンプシリョウ</t>
    </rPh>
    <rPh sb="6" eb="10">
      <t>ショクバカンキョウ</t>
    </rPh>
    <rPh sb="11" eb="13">
      <t>フッキュウ</t>
    </rPh>
    <rPh sb="14" eb="18">
      <t>カンキョウセイビ</t>
    </rPh>
    <rPh sb="18" eb="19">
      <t>ナド</t>
    </rPh>
    <rPh sb="20" eb="22">
      <t>ショウドク</t>
    </rPh>
    <rPh sb="22" eb="24">
      <t>セイソウ</t>
    </rPh>
    <rPh sb="26" eb="27">
      <t>カカ</t>
    </rPh>
    <rPh sb="28" eb="30">
      <t>ケイヒ</t>
    </rPh>
    <phoneticPr fontId="2"/>
  </si>
  <si>
    <r>
      <rPr>
        <b/>
        <sz val="26"/>
        <color theme="1"/>
        <rFont val="ＭＳ 明朝"/>
        <family val="1"/>
        <charset val="128"/>
      </rPr>
      <t>⑤衛生環境の改善及び換気等に係る改修経費　</t>
    </r>
    <r>
      <rPr>
        <b/>
        <sz val="22"/>
        <color rgb="FFFFFF00"/>
        <rFont val="ＭＳ 明朝"/>
        <family val="1"/>
        <charset val="128"/>
      </rPr>
      <t>黄色セル</t>
    </r>
    <r>
      <rPr>
        <b/>
        <sz val="22"/>
        <color theme="1"/>
        <rFont val="ＭＳ 明朝"/>
        <family val="1"/>
        <charset val="128"/>
      </rPr>
      <t>を記入してください。</t>
    </r>
    <r>
      <rPr>
        <b/>
        <sz val="26"/>
        <color theme="1"/>
        <rFont val="ＭＳ 明朝"/>
        <family val="1"/>
        <charset val="128"/>
      </rPr>
      <t xml:space="preserve">
</t>
    </r>
    <r>
      <rPr>
        <b/>
        <sz val="16"/>
        <color rgb="FFFFC000"/>
        <rFont val="ＭＳ 明朝"/>
        <family val="1"/>
        <charset val="128"/>
      </rPr>
      <t>衛生環境の改善や換気機能の向上のための簡易な工事、設備の整備等</t>
    </r>
    <r>
      <rPr>
        <b/>
        <sz val="16"/>
        <color theme="1"/>
        <rFont val="ＭＳ 明朝"/>
        <family val="1"/>
        <charset val="128"/>
      </rPr>
      <t>を行った場合に作成するシートです。</t>
    </r>
    <r>
      <rPr>
        <b/>
        <sz val="16"/>
        <color rgb="FFFFFF00"/>
        <rFont val="ＭＳ 明朝"/>
        <family val="1"/>
        <charset val="128"/>
      </rPr>
      <t xml:space="preserve">
印刷の上、郵送にてご提出ください。</t>
    </r>
    <r>
      <rPr>
        <b/>
        <sz val="16"/>
        <color theme="1"/>
        <rFont val="ＭＳ 明朝"/>
        <family val="1"/>
        <charset val="128"/>
      </rPr>
      <t xml:space="preserve">添付の書類には工事ごとにふったアルファベットと同じアルファベットを附番してください。
</t>
    </r>
    <r>
      <rPr>
        <b/>
        <sz val="16"/>
        <color rgb="FFFFFF00"/>
        <rFont val="ＭＳ 明朝"/>
        <family val="1"/>
        <charset val="128"/>
      </rPr>
      <t>対象工事</t>
    </r>
    <r>
      <rPr>
        <b/>
        <sz val="16"/>
        <rFont val="ＭＳ 明朝"/>
        <family val="1"/>
        <charset val="128"/>
      </rPr>
      <t>は、</t>
    </r>
    <r>
      <rPr>
        <b/>
        <sz val="16"/>
        <color rgb="FFFFC000"/>
        <rFont val="ＭＳ 明朝"/>
        <family val="1"/>
        <charset val="128"/>
      </rPr>
      <t xml:space="preserve">
</t>
    </r>
    <r>
      <rPr>
        <b/>
        <sz val="16"/>
        <color rgb="FFFFFF00"/>
        <rFont val="ＭＳ 明朝"/>
        <family val="1"/>
        <charset val="128"/>
      </rPr>
      <t>トイレの乾式化、非接触型の便器・蛇口設置、壁・床の抗菌、換気扇・エアコン・網戸等の設置</t>
    </r>
    <r>
      <rPr>
        <b/>
        <sz val="16"/>
        <color theme="1"/>
        <rFont val="ＭＳ 明朝"/>
        <family val="1"/>
        <charset val="128"/>
      </rPr>
      <t xml:space="preserve">です。
</t>
    </r>
    <r>
      <rPr>
        <b/>
        <u/>
        <sz val="16"/>
        <color rgb="FFFFFF00"/>
        <rFont val="ＭＳ 明朝"/>
        <family val="1"/>
        <charset val="128"/>
      </rPr>
      <t xml:space="preserve">※上記の対象工事以外の工事及び児童が利用しないスペースへ行った工事は補助対象になりません。
</t>
    </r>
    <r>
      <rPr>
        <b/>
        <u/>
        <sz val="16"/>
        <color rgb="FFFF0000"/>
        <rFont val="ＭＳ 明朝"/>
        <family val="1"/>
        <charset val="128"/>
      </rPr>
      <t>　令和４年度のコロナ補助金で改修費の補助を受けた施設は対象となりません。</t>
    </r>
    <rPh sb="21" eb="23">
      <t>キイロ</t>
    </rPh>
    <rPh sb="26" eb="28">
      <t>キニュウ</t>
    </rPh>
    <rPh sb="36" eb="40">
      <t>エイセイカンキョウ</t>
    </rPh>
    <rPh sb="41" eb="43">
      <t>カイゼン</t>
    </rPh>
    <rPh sb="44" eb="48">
      <t>カンキキノウ</t>
    </rPh>
    <rPh sb="49" eb="51">
      <t>コウジョウ</t>
    </rPh>
    <rPh sb="55" eb="57">
      <t>カンイ</t>
    </rPh>
    <rPh sb="58" eb="60">
      <t>コウジ</t>
    </rPh>
    <rPh sb="85" eb="87">
      <t>インサツ</t>
    </rPh>
    <rPh sb="88" eb="89">
      <t>ウエ</t>
    </rPh>
    <rPh sb="90" eb="92">
      <t>ユウソウ</t>
    </rPh>
    <rPh sb="95" eb="97">
      <t>テイシュツ</t>
    </rPh>
    <rPh sb="145" eb="147">
      <t>タイショウ</t>
    </rPh>
    <rPh sb="147" eb="149">
      <t>コウジ</t>
    </rPh>
    <rPh sb="156" eb="159">
      <t>カンシキカ</t>
    </rPh>
    <rPh sb="160" eb="164">
      <t>ヒセッショクガタ</t>
    </rPh>
    <rPh sb="170" eb="172">
      <t>セッチ</t>
    </rPh>
    <rPh sb="173" eb="174">
      <t>カベ</t>
    </rPh>
    <rPh sb="175" eb="176">
      <t>ユカ</t>
    </rPh>
    <rPh sb="177" eb="179">
      <t>コウキン</t>
    </rPh>
    <rPh sb="189" eb="191">
      <t>アミド</t>
    </rPh>
    <rPh sb="191" eb="192">
      <t>トウ</t>
    </rPh>
    <rPh sb="193" eb="195">
      <t>セッチ</t>
    </rPh>
    <rPh sb="246" eb="248">
      <t>レイワ</t>
    </rPh>
    <rPh sb="249" eb="251">
      <t>ネンド</t>
    </rPh>
    <rPh sb="255" eb="258">
      <t>ホジョキン</t>
    </rPh>
    <rPh sb="259" eb="262">
      <t>カイシュウヒ</t>
    </rPh>
    <rPh sb="263" eb="265">
      <t>ホジョ</t>
    </rPh>
    <rPh sb="266" eb="267">
      <t>ウ</t>
    </rPh>
    <rPh sb="269" eb="271">
      <t>シセツ</t>
    </rPh>
    <rPh sb="272" eb="274">
      <t>タイショウ</t>
    </rPh>
    <phoneticPr fontId="2"/>
  </si>
  <si>
    <t>療養期間　
（開始日と終了日）</t>
    <rPh sb="0" eb="4">
      <t>リョウヨウキカン</t>
    </rPh>
    <rPh sb="7" eb="10">
      <t>カイシヒ</t>
    </rPh>
    <rPh sb="11" eb="14">
      <t>シュウリョウヒ</t>
    </rPh>
    <phoneticPr fontId="2"/>
  </si>
  <si>
    <t>療養期間
（開始日と終了日）</t>
    <rPh sb="6" eb="9">
      <t>カイシヒ</t>
    </rPh>
    <rPh sb="10" eb="13">
      <t>シュウリョウヒ</t>
    </rPh>
    <phoneticPr fontId="2"/>
  </si>
  <si>
    <t>添付資料５　</t>
    <rPh sb="0" eb="4">
      <t>テンプシリョウ</t>
    </rPh>
    <phoneticPr fontId="2"/>
  </si>
  <si>
    <t>内訳５　紙おむつ保管用ごみ箱購入経費</t>
    <rPh sb="4" eb="5">
      <t>カミ</t>
    </rPh>
    <rPh sb="8" eb="11">
      <t>ホカンヨウ</t>
    </rPh>
    <rPh sb="13" eb="14">
      <t>バコ</t>
    </rPh>
    <rPh sb="14" eb="18">
      <t>コウニュウケイヒ</t>
    </rPh>
    <phoneticPr fontId="2"/>
  </si>
  <si>
    <t>【添付書類】
領収書等、経費を支払ったことが分かる書類
『領収書添付マニュアル』を参照し、郵送にて送付してください</t>
    <phoneticPr fontId="2"/>
  </si>
  <si>
    <r>
      <rPr>
        <b/>
        <sz val="26"/>
        <color theme="1"/>
        <rFont val="ＭＳ 明朝"/>
        <family val="1"/>
        <charset val="128"/>
      </rPr>
      <t>⑥紙おむつ保管用ごみ箱購入経費　</t>
    </r>
    <r>
      <rPr>
        <b/>
        <sz val="22"/>
        <color rgb="FFFFFF00"/>
        <rFont val="ＭＳ 明朝"/>
        <family val="1"/>
        <charset val="128"/>
      </rPr>
      <t>黄色セル</t>
    </r>
    <r>
      <rPr>
        <b/>
        <sz val="22"/>
        <color theme="1"/>
        <rFont val="ＭＳ 明朝"/>
        <family val="1"/>
        <charset val="128"/>
      </rPr>
      <t>を記入してください。</t>
    </r>
    <r>
      <rPr>
        <b/>
        <sz val="26"/>
        <color theme="1"/>
        <rFont val="ＭＳ 明朝"/>
        <family val="1"/>
        <charset val="128"/>
      </rPr>
      <t xml:space="preserve">
</t>
    </r>
    <r>
      <rPr>
        <b/>
        <sz val="16"/>
        <color theme="1"/>
        <rFont val="ＭＳ 明朝"/>
        <family val="1"/>
        <charset val="128"/>
      </rPr>
      <t>紙おむつ保管用ごみ箱を購入した場合に作成するシートです。</t>
    </r>
    <r>
      <rPr>
        <b/>
        <sz val="16"/>
        <color rgb="FFFFFF00"/>
        <rFont val="ＭＳ 明朝"/>
        <family val="1"/>
        <charset val="128"/>
      </rPr>
      <t xml:space="preserve">
作成後は印刷の上、郵送にてご提出ください。</t>
    </r>
    <r>
      <rPr>
        <b/>
        <u/>
        <sz val="16"/>
        <color rgb="FFFFFF00"/>
        <rFont val="ＭＳ 明朝"/>
        <family val="1"/>
        <charset val="128"/>
      </rPr>
      <t xml:space="preserve">
</t>
    </r>
    <rPh sb="1" eb="2">
      <t>カミ</t>
    </rPh>
    <rPh sb="5" eb="8">
      <t>ホカンヨウ</t>
    </rPh>
    <rPh sb="10" eb="11">
      <t>バコ</t>
    </rPh>
    <rPh sb="11" eb="15">
      <t>コウニュウケイヒ</t>
    </rPh>
    <rPh sb="16" eb="18">
      <t>キイロ</t>
    </rPh>
    <rPh sb="21" eb="23">
      <t>キニュウ</t>
    </rPh>
    <rPh sb="31" eb="32">
      <t>カミ</t>
    </rPh>
    <rPh sb="35" eb="38">
      <t>ホカンヨウ</t>
    </rPh>
    <rPh sb="40" eb="41">
      <t>バコ</t>
    </rPh>
    <rPh sb="42" eb="44">
      <t>コウニュウ</t>
    </rPh>
    <rPh sb="60" eb="63">
      <t>サクセイゴ</t>
    </rPh>
    <rPh sb="64" eb="66">
      <t>インサツ</t>
    </rPh>
    <rPh sb="67" eb="68">
      <t>ウエ</t>
    </rPh>
    <rPh sb="69" eb="71">
      <t>ユウソウ</t>
    </rPh>
    <rPh sb="74" eb="76">
      <t>テイシュツ</t>
    </rPh>
    <phoneticPr fontId="2"/>
  </si>
  <si>
    <t>紙おむつ保管用ごみ箱を購入しました。</t>
    <rPh sb="0" eb="1">
      <t>カミ</t>
    </rPh>
    <rPh sb="4" eb="7">
      <t>ホカンヨウ</t>
    </rPh>
    <rPh sb="9" eb="10">
      <t>バコ</t>
    </rPh>
    <rPh sb="11" eb="13">
      <t>コウニュウ</t>
    </rPh>
    <phoneticPr fontId="2"/>
  </si>
  <si>
    <t>合計金額</t>
    <rPh sb="0" eb="4">
      <t>ゴウケイキンガク</t>
    </rPh>
    <phoneticPr fontId="2"/>
  </si>
  <si>
    <t>購入金額</t>
    <rPh sb="0" eb="4">
      <t>コウニュウキンガク</t>
    </rPh>
    <phoneticPr fontId="2"/>
  </si>
  <si>
    <t>購入品名</t>
    <rPh sb="0" eb="4">
      <t>コウニュウヒンメイ</t>
    </rPh>
    <phoneticPr fontId="2"/>
  </si>
  <si>
    <t>T1</t>
    <phoneticPr fontId="2"/>
  </si>
  <si>
    <t>T2</t>
  </si>
  <si>
    <t>T3</t>
  </si>
  <si>
    <t>T4</t>
  </si>
  <si>
    <t>T5</t>
  </si>
  <si>
    <t>T6</t>
  </si>
  <si>
    <t>T7</t>
  </si>
  <si>
    <t>T8</t>
  </si>
  <si>
    <t>T9</t>
  </si>
  <si>
    <t>T10</t>
  </si>
  <si>
    <t>T11</t>
  </si>
  <si>
    <t>T12</t>
  </si>
  <si>
    <t>T13</t>
  </si>
  <si>
    <t>オムツ用ごみ箱○○</t>
    <rPh sb="3" eb="4">
      <t>ヨウ</t>
    </rPh>
    <rPh sb="6" eb="7">
      <t>バコ</t>
    </rPh>
    <phoneticPr fontId="2"/>
  </si>
  <si>
    <t>T14</t>
    <phoneticPr fontId="2"/>
  </si>
  <si>
    <t>T15</t>
  </si>
  <si>
    <t>T16</t>
  </si>
  <si>
    <t>T17</t>
  </si>
  <si>
    <t>T18</t>
  </si>
  <si>
    <t>T19</t>
  </si>
  <si>
    <t>T20</t>
  </si>
  <si>
    <t>T21</t>
  </si>
  <si>
    <t>T22</t>
  </si>
  <si>
    <t>T23</t>
  </si>
  <si>
    <t>T24</t>
  </si>
  <si>
    <t>T25</t>
  </si>
  <si>
    <t>T26</t>
  </si>
  <si>
    <r>
      <rPr>
        <b/>
        <sz val="22"/>
        <color theme="1"/>
        <rFont val="ＭＳ 明朝"/>
        <family val="1"/>
        <charset val="128"/>
      </rPr>
      <t>⑦役員氏名一覧表　</t>
    </r>
    <r>
      <rPr>
        <b/>
        <sz val="16"/>
        <color rgb="FFFFFF00"/>
        <rFont val="ＭＳ 明朝"/>
        <family val="1"/>
        <charset val="128"/>
      </rPr>
      <t>黄色セル</t>
    </r>
    <r>
      <rPr>
        <b/>
        <sz val="16"/>
        <color theme="1"/>
        <rFont val="ＭＳ 明朝"/>
        <family val="1"/>
        <charset val="128"/>
      </rPr>
      <t>を記入してください。</t>
    </r>
    <r>
      <rPr>
        <b/>
        <sz val="22"/>
        <color theme="1"/>
        <rFont val="ＭＳ 明朝"/>
        <family val="1"/>
        <charset val="128"/>
      </rPr>
      <t xml:space="preserve">
</t>
    </r>
    <r>
      <rPr>
        <b/>
        <sz val="12"/>
        <color rgb="FFFFFF00"/>
        <rFont val="ＭＳ 明朝"/>
        <family val="1"/>
        <charset val="128"/>
      </rPr>
      <t>設置者が</t>
    </r>
    <r>
      <rPr>
        <b/>
        <u/>
        <sz val="12"/>
        <color rgb="FFFFFF00"/>
        <rFont val="ＭＳ 明朝"/>
        <family val="1"/>
        <charset val="128"/>
      </rPr>
      <t>ＮＰＯ法人以外の認可外保育施設のみ</t>
    </r>
    <r>
      <rPr>
        <b/>
        <sz val="12"/>
        <color rgb="FFFFFF00"/>
        <rFont val="ＭＳ 明朝"/>
        <family val="1"/>
        <charset val="128"/>
      </rPr>
      <t>作成してください。</t>
    </r>
    <r>
      <rPr>
        <b/>
        <sz val="14"/>
        <color theme="1"/>
        <rFont val="ＭＳ 明朝"/>
        <family val="1"/>
        <charset val="128"/>
      </rPr>
      <t xml:space="preserve">
</t>
    </r>
    <r>
      <rPr>
        <b/>
        <sz val="12"/>
        <color theme="1"/>
        <rFont val="ＭＳ 明朝"/>
        <family val="1"/>
        <charset val="128"/>
      </rPr>
      <t>法人格を有する団体の場合は、法人登記に記載されたすべての役員を記載してください。
法人格を有しない場合は、代表者のみ記載してください。</t>
    </r>
    <rPh sb="1" eb="5">
      <t>ヤクインシメイ</t>
    </rPh>
    <rPh sb="5" eb="8">
      <t>イチランヒョウ</t>
    </rPh>
    <rPh sb="9" eb="11">
      <t>キイロ</t>
    </rPh>
    <rPh sb="14" eb="16">
      <t>キニュウ</t>
    </rPh>
    <rPh sb="24" eb="27">
      <t>セッチシャ</t>
    </rPh>
    <rPh sb="33" eb="35">
      <t>イガイ</t>
    </rPh>
    <rPh sb="36" eb="43">
      <t>ニンカガイホイクシセツ</t>
    </rPh>
    <rPh sb="45" eb="47">
      <t>サクセイ</t>
    </rPh>
    <rPh sb="55" eb="58">
      <t>ホウジンカク</t>
    </rPh>
    <rPh sb="59" eb="60">
      <t>ユウ</t>
    </rPh>
    <rPh sb="62" eb="64">
      <t>ダンタイ</t>
    </rPh>
    <rPh sb="65" eb="67">
      <t>バアイ</t>
    </rPh>
    <rPh sb="69" eb="73">
      <t>ホウジントウキ</t>
    </rPh>
    <rPh sb="74" eb="76">
      <t>キサイ</t>
    </rPh>
    <rPh sb="83" eb="85">
      <t>ヤクイン</t>
    </rPh>
    <rPh sb="86" eb="88">
      <t>キサイ</t>
    </rPh>
    <rPh sb="96" eb="99">
      <t>ホウジンカク</t>
    </rPh>
    <rPh sb="100" eb="101">
      <t>ユウ</t>
    </rPh>
    <rPh sb="104" eb="106">
      <t>バアイ</t>
    </rPh>
    <rPh sb="108" eb="111">
      <t>ダイヒョウシャ</t>
    </rPh>
    <rPh sb="113" eb="115">
      <t>キサイ</t>
    </rPh>
    <phoneticPr fontId="2"/>
  </si>
  <si>
    <r>
      <t>添付資料４　衛生環境の改善及び換気等に係る改修経費</t>
    </r>
    <r>
      <rPr>
        <sz val="14"/>
        <color theme="1"/>
        <rFont val="ＭＳ 明朝"/>
        <family val="1"/>
        <charset val="128"/>
      </rPr>
      <t>に利用した場合は添付</t>
    </r>
    <phoneticPr fontId="2"/>
  </si>
  <si>
    <t>添付資料５　紙おむつ保管用ごみ箱購入経費に利用した場合は添付</t>
    <rPh sb="6" eb="7">
      <t>カミ</t>
    </rPh>
    <rPh sb="10" eb="13">
      <t>ホカンヨウ</t>
    </rPh>
    <rPh sb="15" eb="16">
      <t>バコ</t>
    </rPh>
    <rPh sb="16" eb="18">
      <t>コウニュウ</t>
    </rPh>
    <rPh sb="18" eb="20">
      <t>ケイヒ</t>
    </rPh>
    <phoneticPr fontId="2"/>
  </si>
  <si>
    <t>添付資料６　理由書（100万円以上の契約について1者への発注となった場合についてのみ作成）</t>
    <phoneticPr fontId="2"/>
  </si>
  <si>
    <t>添付資料７　役員氏名一覧表</t>
    <rPh sb="8" eb="10">
      <t>シメイ</t>
    </rPh>
    <phoneticPr fontId="2"/>
  </si>
  <si>
    <t>添付資料５　紙おむつ保管用ごみ箱購入経費</t>
    <rPh sb="0" eb="4">
      <t>テンプシリョウ</t>
    </rPh>
    <rPh sb="6" eb="7">
      <t>カミ</t>
    </rPh>
    <rPh sb="10" eb="13">
      <t>ホカンヨウ</t>
    </rPh>
    <rPh sb="15" eb="16">
      <t>バコ</t>
    </rPh>
    <rPh sb="16" eb="18">
      <t>コウニュウ</t>
    </rPh>
    <rPh sb="18" eb="20">
      <t>ケイヒ</t>
    </rPh>
    <phoneticPr fontId="2"/>
  </si>
  <si>
    <t>対象外の物品が含まれていませんか。</t>
    <rPh sb="0" eb="3">
      <t>タイショウガイ</t>
    </rPh>
    <rPh sb="4" eb="6">
      <t>ブッピン</t>
    </rPh>
    <rPh sb="7" eb="8">
      <t>フク</t>
    </rPh>
    <phoneticPr fontId="2"/>
  </si>
  <si>
    <t>東京都港区港南二丁目１５番３号　品川インターシティ１５階</t>
  </si>
  <si>
    <t>鶴見区尻手３－８－２７</t>
  </si>
  <si>
    <t>神奈川区子安通３－３４１－１</t>
  </si>
  <si>
    <t>クリオ新子安ファースト１Ｆ</t>
  </si>
  <si>
    <t>旭区さちが丘５２－７</t>
  </si>
  <si>
    <t>アーヴァイン山太１階</t>
  </si>
  <si>
    <t>旭区白根２－３－１８</t>
  </si>
  <si>
    <t>パール横浜白根ビル３Ｆ</t>
  </si>
  <si>
    <t>港北区日吉１－２１－５５</t>
  </si>
  <si>
    <t>緑区長津田３－１－４０</t>
  </si>
  <si>
    <t>青葉区桜台１ー５</t>
  </si>
  <si>
    <t>中区根岸町３－１７６－５９</t>
  </si>
  <si>
    <t>パークビュースクウェア１－２階</t>
  </si>
  <si>
    <t>旭区白根１－１４－７</t>
  </si>
  <si>
    <t>磯子区磯子３－３－２１</t>
  </si>
  <si>
    <t>磯子江戸徳ビル新館２階</t>
  </si>
  <si>
    <t>緑区鴨居１－１６－１４</t>
  </si>
  <si>
    <t>マンションＨＡＭＡＫＡＺＥ１階</t>
  </si>
  <si>
    <t>港南区港南台３－１２－２</t>
  </si>
  <si>
    <t>鶴見区市場大和町４－５</t>
  </si>
  <si>
    <t>ＧｒｅｅｎＴａｒｒａｃｅ２階３階</t>
  </si>
  <si>
    <t>磯子区森２－４－８</t>
  </si>
  <si>
    <t>青葉区桜台２７－１６</t>
  </si>
  <si>
    <t>旭区二俣川２－５０－１４</t>
  </si>
  <si>
    <t>コプレ二俣川５階</t>
  </si>
  <si>
    <t>緑区中山５－１－２４</t>
  </si>
  <si>
    <t>鶴見区東寺尾１－４－１４</t>
  </si>
  <si>
    <t>グランシャリオ１階</t>
  </si>
  <si>
    <t>旭区鶴ケ峰１－２５－１１</t>
  </si>
  <si>
    <t>旭区鶴ケ峰２－６９－２４</t>
  </si>
  <si>
    <t>港南区港南台５－５－１２</t>
  </si>
  <si>
    <t>神奈川区三ツ沢中町１０－１０</t>
  </si>
  <si>
    <t>鶴見区鶴見中央３－１０</t>
  </si>
  <si>
    <t>あしほ総合クリニック２階</t>
  </si>
  <si>
    <t>青葉区美しが丘２ー１２ー１</t>
  </si>
  <si>
    <t>戸塚区品濃町５５７－１</t>
  </si>
  <si>
    <t>常磐ビル１階</t>
  </si>
  <si>
    <t>神奈川区六角橋１－２０－１９</t>
  </si>
  <si>
    <t>神奈川区白楽１８－１８</t>
  </si>
  <si>
    <t>西区みなとみらい６－３－４</t>
  </si>
  <si>
    <t>プライムコーストみなとみらい１Ａ号室</t>
  </si>
  <si>
    <t>港北区小机町２１９０</t>
  </si>
  <si>
    <t>南区中里１－２１－１</t>
  </si>
  <si>
    <t>戸塚区品濃町８３８－５</t>
  </si>
  <si>
    <t>神奈川区六角橋３－１－８</t>
  </si>
  <si>
    <t>神奈川区西大口４５２－６</t>
  </si>
  <si>
    <t>港北区綱島東４－６－３３</t>
  </si>
  <si>
    <t>磯子区中原３－３－１１</t>
  </si>
  <si>
    <t>戸塚区品濃町８３６－３５</t>
  </si>
  <si>
    <t>コナミスポーツ株式会社</t>
  </si>
  <si>
    <t>室田健志</t>
  </si>
  <si>
    <t>コナミスポーツ保育園　希望が丘</t>
  </si>
  <si>
    <t>東京都品川区東品川四丁目１０番１号</t>
  </si>
  <si>
    <t>旭区東希望が丘１０７</t>
  </si>
  <si>
    <t>金沢区大川７－７</t>
  </si>
  <si>
    <t>神奈川区広台太田町４－１０</t>
  </si>
  <si>
    <t>蝦名貴乃</t>
  </si>
  <si>
    <t>港北区高田東３－１－１１－１階</t>
  </si>
  <si>
    <t>港北区髙田東４－１７－１７</t>
  </si>
  <si>
    <t>若林　智子</t>
  </si>
  <si>
    <t>青葉区市ケ尾町１１６１－８</t>
  </si>
  <si>
    <t>くらしてらす２階</t>
  </si>
  <si>
    <t>保育所(分園)</t>
  </si>
  <si>
    <t>旭区東希望が丘２４０－４</t>
  </si>
  <si>
    <t>旭区東希望が丘１８８－１</t>
  </si>
  <si>
    <t>戸塚区下倉田町５９６</t>
  </si>
  <si>
    <t>ヒューマンアカデミー株式会社</t>
  </si>
  <si>
    <t>川上　輝之</t>
  </si>
  <si>
    <t>東京都新宿区西新宿七丁目５番２５号</t>
  </si>
  <si>
    <t>港北区師岡町２９８</t>
  </si>
  <si>
    <t>青葉区荏田北１－１３－１４</t>
  </si>
  <si>
    <t>青葉区あざみ野南２－４－７</t>
  </si>
  <si>
    <t>セントラルビル徳江１階</t>
  </si>
  <si>
    <t>都筑区川和町１２５０－３</t>
  </si>
  <si>
    <t>ガーデンプラザ川和ＥＡＳＴ２階</t>
  </si>
  <si>
    <t>青葉区藤が丘１－３６－３</t>
  </si>
  <si>
    <t>アボラン藤が丘２階</t>
  </si>
  <si>
    <t>青葉区新石川２－４－７</t>
  </si>
  <si>
    <t>金沢区谷津町３５</t>
  </si>
  <si>
    <t>ＶＩＣＳビル４階</t>
  </si>
  <si>
    <t>緑区中山３－４－３</t>
  </si>
  <si>
    <t>鶴見区矢向６－１２－１</t>
  </si>
  <si>
    <t>港北区新吉田東７－２８－１</t>
  </si>
  <si>
    <t>緑区長津田６－７－７</t>
  </si>
  <si>
    <t>神奈川区六角橋６－３１－１</t>
  </si>
  <si>
    <t>神奈川区六角橋２－１６－９</t>
  </si>
  <si>
    <t>神奈川区三ツ沢上町３－６</t>
  </si>
  <si>
    <t>緑区鴨居１－９－１４</t>
  </si>
  <si>
    <t>ＭＭＰ鴨居４階</t>
  </si>
  <si>
    <t>港北区師岡町１１８４－１</t>
  </si>
  <si>
    <t>磯子区洋光台５－３－３８</t>
  </si>
  <si>
    <t>スターチャイルド ≪桜木町ステーションナーサリー≫</t>
  </si>
  <si>
    <t>中区桜木町１－１－９３</t>
  </si>
  <si>
    <t>ＪＲ桜木町ビル</t>
  </si>
  <si>
    <t>鶴見区生麦１－７－１</t>
  </si>
  <si>
    <t>ｒｉｓｅ ｐｌａｃｅ横浜生麦１階</t>
  </si>
  <si>
    <t>保土ケ谷区仏向町１１９</t>
  </si>
  <si>
    <t>港北区綱島西５－３－１５</t>
  </si>
  <si>
    <t>戸塚区矢部町６４１－３４</t>
  </si>
  <si>
    <t>スターチャイルド≪長津田駅前ナーサリー≫</t>
  </si>
  <si>
    <t>緑区長津田５－１６７０－８</t>
  </si>
  <si>
    <t>青木　文恵</t>
  </si>
  <si>
    <t>東京都新宿区市谷仲之町３－１９</t>
  </si>
  <si>
    <t>鶴見区矢向１－１０－３１</t>
  </si>
  <si>
    <t>岡本　拓岳</t>
  </si>
  <si>
    <t>西区みなとみらい４－７</t>
  </si>
  <si>
    <t>Ｍ．Ｍ．ミッドスクエア３Ｆ</t>
  </si>
  <si>
    <t>保土ケ谷区上星川１－５－２５</t>
  </si>
  <si>
    <t>保土ケ谷区和田１－１５－３</t>
  </si>
  <si>
    <t>磯子区杉田４－５－８</t>
  </si>
  <si>
    <t>磯子区洋光台３－３３－１０</t>
  </si>
  <si>
    <t>磯子区磯子３－１３Ｋ</t>
  </si>
  <si>
    <t>金沢区釜利谷東２－１５－８</t>
  </si>
  <si>
    <t>金沢区釜利谷東２－１８－２２</t>
  </si>
  <si>
    <t>港北区綱島西３－４－８</t>
  </si>
  <si>
    <t>青葉区荏田町２３６１－３</t>
  </si>
  <si>
    <t>林ビル１階</t>
  </si>
  <si>
    <t>戸塚区川上町８８－１</t>
  </si>
  <si>
    <t>東横ビル２Ｆ</t>
  </si>
  <si>
    <t>戸塚区川上町８５－１</t>
  </si>
  <si>
    <t>Ｎ＆Ｆビル２　１階</t>
  </si>
  <si>
    <t>戸塚区品濃町５１３－９</t>
  </si>
  <si>
    <t>戸塚区戸塚町４９１５－４</t>
  </si>
  <si>
    <t>泉区和泉中央北５－１１－５</t>
  </si>
  <si>
    <t>青葉区青葉台１－１９－１５</t>
  </si>
  <si>
    <t>戸塚区戸塚町２０－２</t>
  </si>
  <si>
    <t>中区港町３－１４－３</t>
  </si>
  <si>
    <t>保土ケ谷区天王町１－３０－１８</t>
  </si>
  <si>
    <t>港北区箕輪町２－７－４２</t>
  </si>
  <si>
    <t>プラウドシティ日吉レジデンスⅡ ソコラ日吉</t>
  </si>
  <si>
    <t>緑区中山１－１７－１８</t>
  </si>
  <si>
    <t>鶴見区駒岡５－１３－２９</t>
  </si>
  <si>
    <t>鶴見区駒岡４－２２－４１</t>
  </si>
  <si>
    <t>西区平沼１－７－１４</t>
  </si>
  <si>
    <t>にじいろ保育園鴨居</t>
  </si>
  <si>
    <t>緑区鴨居１－１５－８</t>
  </si>
  <si>
    <t>戸塚区戸塚町４９１２－２</t>
  </si>
  <si>
    <t>瀬谷区阿久和東３－４５－２</t>
  </si>
  <si>
    <t>中区元町１－１１－３</t>
  </si>
  <si>
    <t>アメリカ山公園３Ｆ</t>
  </si>
  <si>
    <t>磯子区汐見台２－２－１</t>
  </si>
  <si>
    <t>神奈川区入江１－２－９</t>
  </si>
  <si>
    <t>鶴見区岸谷１－２６－１２</t>
  </si>
  <si>
    <t>鶴見区駒岡３－４－４１</t>
  </si>
  <si>
    <t>中区吉浜町２－６７</t>
  </si>
  <si>
    <t>若葉保育園　本園</t>
  </si>
  <si>
    <t>保土ケ谷区保土ケ谷町３－２０５</t>
  </si>
  <si>
    <t>若葉保育園　分園</t>
  </si>
  <si>
    <t>240-0021</t>
  </si>
  <si>
    <t>港北区綱島西２－１－７</t>
  </si>
  <si>
    <t>ＭＡＣ綱島コート２Ｆ</t>
  </si>
  <si>
    <t>港北区新横浜３－２２－１９</t>
  </si>
  <si>
    <t>港北区新横浜２ー４－１０</t>
  </si>
  <si>
    <t>戸塚区品濃町５５０－９</t>
  </si>
  <si>
    <t>都筑区長坂７－１５</t>
  </si>
  <si>
    <t>緑区長津田３－１－１８</t>
  </si>
  <si>
    <t>緑区長津田４－１０－３１</t>
  </si>
  <si>
    <t>シティテラス横濱長津田１階</t>
  </si>
  <si>
    <t>226-0027</t>
  </si>
  <si>
    <t>緑区長津田２－１－１　２階</t>
  </si>
  <si>
    <t>三橋賢次</t>
  </si>
  <si>
    <t>栄区本郷台１－１４－３</t>
  </si>
  <si>
    <t>青葉区しらとり台１－３８</t>
  </si>
  <si>
    <t>学校法人初音丘学園 ＰＩＣＣＯＬＩＮＯ</t>
  </si>
  <si>
    <t>保土ケ谷区初音ケ丘４３－３２</t>
  </si>
  <si>
    <t>港北区新横浜３－２－４</t>
  </si>
  <si>
    <t>鶴見区駒岡２－６－５６</t>
  </si>
  <si>
    <t>中区新山下１－４－１６</t>
  </si>
  <si>
    <t>保土ケ谷区常盤台７５－３</t>
  </si>
  <si>
    <t>南区吉野町１－１－５</t>
  </si>
  <si>
    <t>保土ケ谷区星川３－５－１９</t>
  </si>
  <si>
    <t>坂井徹</t>
  </si>
  <si>
    <t>栄区笠間３－１－４</t>
  </si>
  <si>
    <t>港南区最戸１－１６－３</t>
  </si>
  <si>
    <t>港北区日吉本町２－４６－２４</t>
  </si>
  <si>
    <t>磯子区新杉田町７－１１</t>
  </si>
  <si>
    <t>アビシニー新杉田１階</t>
  </si>
  <si>
    <t>中区南仲通４－４７</t>
  </si>
  <si>
    <t>中区山下町２７</t>
  </si>
  <si>
    <t>プロシード山下公園ザ・タワー２階</t>
  </si>
  <si>
    <t>南区井土ケ谷下町２１４－５ー２Ｆ</t>
  </si>
  <si>
    <t>南区山王町３－２４－８</t>
  </si>
  <si>
    <t>港横浜ビル１階</t>
  </si>
  <si>
    <t>港南区日野１－７－９</t>
  </si>
  <si>
    <t>港北区大倉山４－１－１</t>
  </si>
  <si>
    <t>ＢＲＯＴＥ大倉山１Ｆ</t>
  </si>
  <si>
    <t>港北区日吉７－２０－４４</t>
  </si>
  <si>
    <t>港北区綱島東４－１－５</t>
  </si>
  <si>
    <t>青葉区藤が丘２－４－１０</t>
  </si>
  <si>
    <t>サンデュール藤が丘</t>
  </si>
  <si>
    <t>都筑区中川中央１－１９－２０</t>
  </si>
  <si>
    <t>プライムシティ１Ｆ</t>
  </si>
  <si>
    <t>戸塚区戸塚町４８２２－１２</t>
  </si>
  <si>
    <t>野村ビル１・２階</t>
  </si>
  <si>
    <t>保土ケ谷区和田１－１３－１</t>
  </si>
  <si>
    <t>朋和ビル１階</t>
  </si>
  <si>
    <t>港北区日吉本町２－４６－１１</t>
  </si>
  <si>
    <t>都筑区北山田４－７－３</t>
  </si>
  <si>
    <t>都筑区茅ケ崎中央４６－５</t>
  </si>
  <si>
    <t>港南区上大岡西３－３－１</t>
  </si>
  <si>
    <t>コーラルハイム上大岡１階</t>
  </si>
  <si>
    <t>中区本牧和田１２－２３</t>
  </si>
  <si>
    <t>青葉区あざみ野２－８ー１３</t>
  </si>
  <si>
    <t>磯子区新杉田町８－８</t>
  </si>
  <si>
    <t>ＨＡＭＡ－ＳＨＩＰ２階</t>
  </si>
  <si>
    <t>港北区箕輪町２－２－２９</t>
  </si>
  <si>
    <t>ＧＥＮＫＩＤＳバイリンガル保育園　新子安</t>
  </si>
  <si>
    <t>神奈川区子安通３－３７１</t>
  </si>
  <si>
    <t>保土ケ谷区川辺町２－５</t>
  </si>
  <si>
    <t>エスボックス内</t>
  </si>
  <si>
    <t>泉区緑園２－１－３</t>
  </si>
  <si>
    <t>プラードビル２階</t>
  </si>
  <si>
    <t>瀬谷区中央１－４</t>
  </si>
  <si>
    <t>スマイルストリート瀬谷３階</t>
  </si>
  <si>
    <t>緑区長津田みなみ台１－３８－７</t>
  </si>
  <si>
    <t>緑区長津田みなみ台４－４－４</t>
  </si>
  <si>
    <t>緑区長津田みなみ台２－１２－１２</t>
  </si>
  <si>
    <t>緑区長津田５－１－２５</t>
  </si>
  <si>
    <t>緑区長津田みなみ台４－４－４　２階</t>
  </si>
  <si>
    <t>緑区長津田みなみ台１－３４－９</t>
  </si>
  <si>
    <t>青葉区新石川３－２－５</t>
  </si>
  <si>
    <t>ＦＵＪＩＫＹＵ８</t>
  </si>
  <si>
    <t>港南区最戸１―２２―８</t>
  </si>
  <si>
    <t>旭区鶴ケ峰２―４８―７</t>
  </si>
  <si>
    <t>磯子区磯子３－３－２２</t>
  </si>
  <si>
    <t>ベルコート戸塚１階</t>
  </si>
  <si>
    <t>戸塚区戸塚町４８９０－１</t>
  </si>
  <si>
    <t>南区井土ケ谷上町１３－１８</t>
  </si>
  <si>
    <t>港北区大倉山１－１０－１２</t>
  </si>
  <si>
    <t>中区伊勢佐木町７－１５６</t>
  </si>
  <si>
    <t>グランクラブ2階3階</t>
  </si>
  <si>
    <t>戸塚区矢部町１７－１</t>
  </si>
  <si>
    <t>青葉区美しが丘５―３３―４</t>
  </si>
  <si>
    <t>港北区大倉山３－５５－３</t>
  </si>
  <si>
    <t>喰田直美</t>
  </si>
  <si>
    <t>西区伊勢町３－１３３－１</t>
  </si>
  <si>
    <t>シティテラス横濱サウスザ・ガーデン</t>
  </si>
  <si>
    <t>神奈川区青木町３－２０</t>
  </si>
  <si>
    <t>戸塚区品濃町１４６６－１</t>
  </si>
  <si>
    <t>アイグラン保育園富岡東</t>
  </si>
  <si>
    <t>金沢区富岡東６－３－１０</t>
  </si>
  <si>
    <t>アイグラン保育園高田東</t>
  </si>
  <si>
    <t>港北区高田東４－２３－１７</t>
  </si>
  <si>
    <t>青葉区青葉台２－１８－３４</t>
  </si>
  <si>
    <t>港北区大倉山１－１５－２１</t>
  </si>
  <si>
    <t>金沢区釜利谷東２－１６－１０</t>
  </si>
  <si>
    <t>鶴見区駒岡５‐２‐２２</t>
  </si>
  <si>
    <t>戸塚区吉田町３００３－２</t>
  </si>
  <si>
    <t>戸塚区吉田町３０００‐５</t>
  </si>
  <si>
    <t>港北区綱島東３－１－４</t>
  </si>
  <si>
    <t>鶴見区市場下町５‐２０</t>
  </si>
  <si>
    <t>緑区長津田１－１８－１１</t>
  </si>
  <si>
    <t>戸塚区品濃町１４７‐１</t>
  </si>
  <si>
    <t>戸塚区戸塚町１６７－２９</t>
  </si>
  <si>
    <t>都筑区葛が谷１５－１８</t>
  </si>
  <si>
    <t>プルミエールふれあいの丘１Ｆ</t>
  </si>
  <si>
    <t>保土ケ谷区岩井町１３５－６</t>
  </si>
  <si>
    <t>鶴見区鶴見中央３－３－１４</t>
  </si>
  <si>
    <t>あーす保育園　横濱戸塚</t>
  </si>
  <si>
    <t>戸塚区矢部町１４－５</t>
  </si>
  <si>
    <t>保土ケ谷区峰沢町１４７</t>
  </si>
  <si>
    <t>西区高島２－２－７</t>
  </si>
  <si>
    <t>プレシス横浜２階</t>
  </si>
  <si>
    <t>高橋香代子</t>
  </si>
  <si>
    <t>都筑区大丸３－２５</t>
  </si>
  <si>
    <t>ホワイトパレス１階</t>
  </si>
  <si>
    <t>港北区篠原北２－４－９</t>
  </si>
  <si>
    <t>港北区菊名１－６－１４</t>
  </si>
  <si>
    <t>港北区菊名６－１５－１４</t>
  </si>
  <si>
    <t>222-0021</t>
  </si>
  <si>
    <t>港北区篠原北２－４－７</t>
  </si>
  <si>
    <t>港北区菊名６－２１－１７</t>
  </si>
  <si>
    <t>港北区菊名１－３－８</t>
  </si>
  <si>
    <t>港北区大倉山５－４０－１５</t>
  </si>
  <si>
    <t>港北区大倉山２－１３－９</t>
  </si>
  <si>
    <t>青葉区新石川１－１３－１</t>
  </si>
  <si>
    <t>青葉区榎が丘１３－３</t>
  </si>
  <si>
    <t>アグリヒル青葉台</t>
  </si>
  <si>
    <t>小倉　拓也</t>
  </si>
  <si>
    <t>鶴見区寺谷２－１－２０</t>
  </si>
  <si>
    <t>鶴見区寺谷２－１－１１</t>
  </si>
  <si>
    <t>230-0015</t>
  </si>
  <si>
    <t>鶴見区寺谷１－３－２</t>
  </si>
  <si>
    <t>朋山ヒルズ１０１</t>
  </si>
  <si>
    <t>緑区長津田２－３４－１２</t>
  </si>
  <si>
    <t>都筑区東山田町３２２</t>
  </si>
  <si>
    <t>都筑区中川中央１－２９－５</t>
  </si>
  <si>
    <t>都筑区中川中央２－５－１５</t>
  </si>
  <si>
    <t>キッズフォレ綱島</t>
  </si>
  <si>
    <t>港北区綱島西１－４７３－４</t>
  </si>
  <si>
    <t>大阪府大阪市浪速区灘波中１－１２－５</t>
  </si>
  <si>
    <t>都筑区池辺町４５７８－１</t>
  </si>
  <si>
    <t>港南区港南５－２－９</t>
  </si>
  <si>
    <t>港南区上大岡東２－１－３７</t>
  </si>
  <si>
    <t>旭区二俣川２－５８－８</t>
  </si>
  <si>
    <t>神奈川区六角橋２－９－１６</t>
  </si>
  <si>
    <t>旭区白根５－１３－１</t>
  </si>
  <si>
    <t>港北区下田町３－１６－２５</t>
  </si>
  <si>
    <t>港北区綱島東４－１１－３８</t>
  </si>
  <si>
    <t>港北区日吉１－１０－２６</t>
  </si>
  <si>
    <t>緑区十日市場町８７１－５</t>
  </si>
  <si>
    <t>青葉区藤が丘１－１６－２０</t>
  </si>
  <si>
    <t>青葉区新石川１－２－１０</t>
  </si>
  <si>
    <t>都筑区大丸９－１６</t>
  </si>
  <si>
    <t>戸塚区戸塚町６００３‐３</t>
  </si>
  <si>
    <t>レックヒルズ２・３Ｆ</t>
  </si>
  <si>
    <t>戸塚区戸塚町６００２－３９</t>
  </si>
  <si>
    <t>TWINS YAMAKI Ⅰ 2･3F</t>
  </si>
  <si>
    <t>戸塚区吉田町１０４－２</t>
  </si>
  <si>
    <t>ザ・パークハウス戸塚１階</t>
  </si>
  <si>
    <t>神奈川区新子安１－１８－１</t>
  </si>
  <si>
    <t>ザ・パークハウス横浜新子安ガーデン内</t>
  </si>
  <si>
    <t>青葉区美しが丘２－１７－１６</t>
  </si>
  <si>
    <t>青葉区市ケ尾町１０６３－４</t>
  </si>
  <si>
    <t>エトモ市が尾４Ｆ</t>
  </si>
  <si>
    <t>神奈川区神之木町１６－１５</t>
  </si>
  <si>
    <t>旭区柏町１２７</t>
  </si>
  <si>
    <t>ＫＮＯＣＫＳみなまきみらい</t>
  </si>
  <si>
    <t>港北区菊名６－３－２０</t>
  </si>
  <si>
    <t>神奈川区浦島町４－５</t>
  </si>
  <si>
    <t>港南区上大岡西３－９－１</t>
  </si>
  <si>
    <t>磯子区森１－１－２</t>
  </si>
  <si>
    <t>青葉区美しが丘１－８－１</t>
  </si>
  <si>
    <t>ドレッセＷＩＳＥたまプラーザＣ棟２Ｆ</t>
  </si>
  <si>
    <t>港北区大倉山３－５８－１３</t>
  </si>
  <si>
    <t>港北区日吉５－２９－１８</t>
  </si>
  <si>
    <t>瀬谷区二ツ橋町３０９－１</t>
  </si>
  <si>
    <t>神奈川区新子安１－２４－１</t>
  </si>
  <si>
    <t>ザ・パークハウス横浜新子安フロント</t>
  </si>
  <si>
    <t>株式会社グローブ・ハート</t>
  </si>
  <si>
    <t>小澤　清隆</t>
  </si>
  <si>
    <t>こどものまち綱島西保育園</t>
  </si>
  <si>
    <t>愛知県名古屋市北区大曽根二丁目８番２６号　エステイト大曽根７０１号室</t>
  </si>
  <si>
    <t>港北区綱島西３－２１－２６</t>
  </si>
  <si>
    <t>港北区綱島東１－１３－２</t>
  </si>
  <si>
    <t>神奈川区片倉５－２６－２４</t>
  </si>
  <si>
    <t>神奈川区東神奈川１－１４－３５</t>
  </si>
  <si>
    <t>サンハロー東神奈川駅前１Ｆ</t>
  </si>
  <si>
    <t>港北区大豆戸町４０－３</t>
  </si>
  <si>
    <t>南区万世町２－３８－１６</t>
  </si>
  <si>
    <t>鶴見区駒岡５－１５－３２</t>
  </si>
  <si>
    <t>ラピスヒルズ１階１０１号室</t>
  </si>
  <si>
    <t>港北区日吉５－１１－２４</t>
  </si>
  <si>
    <t>緑区鴨居３－２－１０</t>
  </si>
  <si>
    <t>ロックヒルズ鴨居１階</t>
  </si>
  <si>
    <t>緑区十日市場８４８－１</t>
  </si>
  <si>
    <t>緑区十日市場町８１９－１３</t>
  </si>
  <si>
    <t>緑区いぶき野８－１</t>
  </si>
  <si>
    <t>清水ビル１階</t>
  </si>
  <si>
    <t>緑区青砥町１１３０－１</t>
  </si>
  <si>
    <t>１階</t>
  </si>
  <si>
    <t>都筑区池辺町３８５１</t>
  </si>
  <si>
    <t>戸塚区品濃町５６３－８</t>
  </si>
  <si>
    <t>都筑区中川１－１９－１</t>
  </si>
  <si>
    <t>２階</t>
  </si>
  <si>
    <t>保土ケ谷区星川２－１２－６－３</t>
  </si>
  <si>
    <t>港北区綱島西６－２３－５６</t>
  </si>
  <si>
    <t>港北区錦が丘１９－１８</t>
  </si>
  <si>
    <t>戸塚区平戸町７３８－１</t>
  </si>
  <si>
    <t>港北区箕輪町１－２－１－１</t>
  </si>
  <si>
    <t>小林照男</t>
  </si>
  <si>
    <t>都筑区勝田町２９９－１</t>
  </si>
  <si>
    <t>港北区綱島上町９１－１</t>
  </si>
  <si>
    <t>神奈川区片倉２－１－１</t>
  </si>
  <si>
    <t>中区石川町２－６４</t>
  </si>
  <si>
    <t>保土ケ谷区和田２－３－３－２Ｆ</t>
  </si>
  <si>
    <t>緑区中山３－４－１</t>
  </si>
  <si>
    <t>金沢区並木２－１３－２</t>
  </si>
  <si>
    <t>ビアレヨコハマ新館２階</t>
  </si>
  <si>
    <t>金沢区富岡東５－１９－９</t>
  </si>
  <si>
    <t>南区花之木町２－２６</t>
  </si>
  <si>
    <t>保土ケ谷区仏向町８４５－１５</t>
  </si>
  <si>
    <t>シティテラス横濱和田町エアーズコート１階</t>
  </si>
  <si>
    <t>都筑区中川１－６－９</t>
  </si>
  <si>
    <t>鶴見区生麦５－１４－１１</t>
  </si>
  <si>
    <t>西区岡野２－６－６</t>
  </si>
  <si>
    <t>ＩＳＡビル２階</t>
  </si>
  <si>
    <t>東京都千代田区大手町１－６－１</t>
  </si>
  <si>
    <t>港北区綱島東４－１０－３４</t>
  </si>
  <si>
    <t>土屋はるか</t>
  </si>
  <si>
    <t>西区みなとみらい３－７－１</t>
  </si>
  <si>
    <t>オーシャンゲートみなとみらい</t>
  </si>
  <si>
    <t>神奈川区子安台２－１－８</t>
  </si>
  <si>
    <t>神奈川区東神奈川２－４２－５</t>
  </si>
  <si>
    <t>鶴見区下末吉１－１３－２０</t>
  </si>
  <si>
    <t>青葉区美しが丘４－２４－２</t>
  </si>
  <si>
    <t>戸塚区品濃町５２７－１</t>
  </si>
  <si>
    <t>栄区小菅ヶ谷１－５－４</t>
  </si>
  <si>
    <t>株式会社パソナフォスター</t>
  </si>
  <si>
    <t>長畑　久美子</t>
  </si>
  <si>
    <t>キッズハーモニー・ほどがや</t>
  </si>
  <si>
    <t>東京都千代田区大手町２丁目６番２号</t>
  </si>
  <si>
    <t>保土ケ谷区岩井町１４３－２</t>
  </si>
  <si>
    <t>中区石川町４－１５８－１</t>
  </si>
  <si>
    <t>都筑区中川中央１－１７－１８</t>
  </si>
  <si>
    <t>南区弘明寺町１４８－５</t>
  </si>
  <si>
    <t>港北区綱島西３－９－１２</t>
  </si>
  <si>
    <t>223-0053</t>
  </si>
  <si>
    <t>港北区綱島西３－９－１４</t>
  </si>
  <si>
    <t>鶴見区尻手１－４－５１</t>
  </si>
  <si>
    <t>港北区樽町２－３－１</t>
  </si>
  <si>
    <t>港北区岸根町３７５－１</t>
  </si>
  <si>
    <t>港北区樽町２－３－１－２階</t>
  </si>
  <si>
    <t>金沢区釜利谷東２－１６－３０</t>
  </si>
  <si>
    <t>戸塚区品濃町５１０－４</t>
  </si>
  <si>
    <t>ネオポリストキワ８　１Ｆ</t>
  </si>
  <si>
    <t>戸塚区前田町５０４－３３</t>
  </si>
  <si>
    <t>大黒屋三枝木ビル１階</t>
  </si>
  <si>
    <t>戸塚区矢部町３００２－１</t>
  </si>
  <si>
    <t>滝山真也</t>
  </si>
  <si>
    <t>港北区日吉４－１－１</t>
  </si>
  <si>
    <t>慶応義塾日吉キャンパス協生館１階</t>
  </si>
  <si>
    <t>鶴見区矢向４－３０－１７</t>
  </si>
  <si>
    <t>栄区小菅ケ谷１－１－６</t>
  </si>
  <si>
    <t>青葉区市ケ尾町１１５３－３</t>
  </si>
  <si>
    <t>第二蕉木ビル２階</t>
  </si>
  <si>
    <t>青葉区榎が丘２－３</t>
  </si>
  <si>
    <t>保土ケ谷区岩間町２－１１３－１</t>
  </si>
  <si>
    <t>港北区綱島台１７－２３</t>
  </si>
  <si>
    <t>港北区新横浜２－１１</t>
  </si>
  <si>
    <t>戸塚区品濃町５５４－２４</t>
  </si>
  <si>
    <t>鶴見区馬場７－７－１５</t>
  </si>
  <si>
    <t>株式会社ホイット</t>
  </si>
  <si>
    <t>小山田誠二郎</t>
  </si>
  <si>
    <t>神奈川県横浜市西区西平沼町４番１－Ｗ１０３</t>
  </si>
  <si>
    <t>西区西平沼町４－１－Ｗ１０３</t>
  </si>
  <si>
    <t>株式会社ポピンズエデュケア</t>
  </si>
  <si>
    <t>小川　裕</t>
  </si>
  <si>
    <t>中区海岸通５－２５－２－２５</t>
  </si>
  <si>
    <t>神奈川区神大寺４－１６－６</t>
  </si>
  <si>
    <t>西区みなとみらい３－５－１</t>
  </si>
  <si>
    <t>ＭＡＲＫ ＩＳみなとみらい１Ｆ</t>
  </si>
  <si>
    <t>西区みなとみらい４－３－５</t>
  </si>
  <si>
    <t>シンクロン本社ビル新館２階</t>
  </si>
  <si>
    <t>港北区小机町２５８０－１</t>
  </si>
  <si>
    <t>都筑区茅ヶ崎中央４０－３</t>
  </si>
  <si>
    <t>グランクレールセンター南１階</t>
  </si>
  <si>
    <t>鶴見区鶴見中央２－６－２９</t>
  </si>
  <si>
    <t>アスク・サンシンビル１Ｆ</t>
  </si>
  <si>
    <t>港北区綱島東３－２－１５</t>
  </si>
  <si>
    <t>緑区十日市場町１２５８－９２</t>
  </si>
  <si>
    <t>クレールレジデンス横浜十日市場１階</t>
  </si>
  <si>
    <t>青葉区あざみ野２－３５－１２</t>
  </si>
  <si>
    <t>神奈川区片倉５－１－４８</t>
  </si>
  <si>
    <t>緑区十日市場町８７２－１９</t>
  </si>
  <si>
    <t>青葉区美しが丘５－２－３４</t>
  </si>
  <si>
    <t>西区西平沼町２－１９</t>
  </si>
  <si>
    <t>シティテラス横浜サウス棟１階</t>
  </si>
  <si>
    <t>青葉区藤が丘１－２８－４</t>
  </si>
  <si>
    <t>グランドール藤が丘１階</t>
  </si>
  <si>
    <t>港北区綱島東３－４－３２</t>
  </si>
  <si>
    <t>西区紅葉ケ丘５３</t>
  </si>
  <si>
    <t>金沢区釜利谷東２－１４－３</t>
  </si>
  <si>
    <t>緑区鴨居４－５２－１５</t>
  </si>
  <si>
    <t>緑区鴨居４－５４－８</t>
  </si>
  <si>
    <t>港北区日吉本町４－１７－４６</t>
  </si>
  <si>
    <t>港北区高田西４－２６－７</t>
  </si>
  <si>
    <t>港北区日吉５－１３－４</t>
  </si>
  <si>
    <t>株式会社みんなのみらい計画</t>
  </si>
  <si>
    <t>濵田　和人</t>
  </si>
  <si>
    <t>日吉箕輪えほんの森保育園</t>
  </si>
  <si>
    <t>岩手県盛岡市大沢川原三丁目７番３号トーカンマンション不来方第二</t>
  </si>
  <si>
    <t>港北区箕輪町２－１３－１５</t>
  </si>
  <si>
    <t>株式会社むつみ</t>
  </si>
  <si>
    <t>渡邉　慎也</t>
  </si>
  <si>
    <t>神奈川県横浜市西区南軽井沢５６</t>
  </si>
  <si>
    <t>西区南軽井沢５６</t>
  </si>
  <si>
    <t>鶴見区矢向４－２９－３４</t>
  </si>
  <si>
    <t>神奈川区神之木町２－２６</t>
  </si>
  <si>
    <t>戸塚区品濃町１３０－１０</t>
  </si>
  <si>
    <t>鶴見区豊岡町９－３８</t>
  </si>
  <si>
    <t>港南区港南台７－４２－３０</t>
  </si>
  <si>
    <t>サンライズ港南台２階</t>
  </si>
  <si>
    <t>鶴見区豊岡町３８－７</t>
  </si>
  <si>
    <t>旭区さちが丘１３８－２</t>
  </si>
  <si>
    <t>港北区日吉本町３－２３－１５</t>
  </si>
  <si>
    <t>瀬谷区二ツ橋町３５１－３</t>
  </si>
  <si>
    <t>鶴見区矢向４－２２－１３</t>
  </si>
  <si>
    <t>神奈川区片倉１－２３－２６</t>
  </si>
  <si>
    <t>神奈川区桐畑１９－５</t>
  </si>
  <si>
    <t>港北区綱島東３－５－５７－１</t>
  </si>
  <si>
    <t>港北区大豆戸町６３９－２</t>
  </si>
  <si>
    <t>戸塚区川上町４６４－１５</t>
  </si>
  <si>
    <t>翠峯壱番館</t>
  </si>
  <si>
    <t>港北区菊名７－５－３６</t>
  </si>
  <si>
    <t>南区山王町４－２５</t>
  </si>
  <si>
    <t>ＫＡＯＲＵビル</t>
  </si>
  <si>
    <t>吉田真弓</t>
  </si>
  <si>
    <t>神奈川県横浜市港南区港南台３丁目２３番８号</t>
  </si>
  <si>
    <t>港南区港南台３－２３－８</t>
  </si>
  <si>
    <t>神奈川区金港町７－１５</t>
  </si>
  <si>
    <t>ＴＫビル２階</t>
  </si>
  <si>
    <t>鶴見区矢向４―２６－１３</t>
  </si>
  <si>
    <t>西区岡野１－１５－４－２</t>
  </si>
  <si>
    <t>株式会社小学館アカデミー</t>
  </si>
  <si>
    <t>宮下　令文</t>
  </si>
  <si>
    <t>神田神保町二丁目２０番地</t>
  </si>
  <si>
    <t>南区宮元町１－１５－１</t>
  </si>
  <si>
    <t>エクセルマンション宮元町１階</t>
  </si>
  <si>
    <t>港南区上大岡東１－３－１８</t>
  </si>
  <si>
    <t>港南区丸山台１－５－９</t>
  </si>
  <si>
    <t>港北区箕輪町２－２－１２</t>
  </si>
  <si>
    <t>アリアソワンプレミアム日吉１０１</t>
  </si>
  <si>
    <t>青葉区美しが丘２－１８－８</t>
  </si>
  <si>
    <t>港北区樽町２－１３－２７</t>
  </si>
  <si>
    <t>緑区台村町３９９</t>
  </si>
  <si>
    <t>泉区緑園２－２－３</t>
  </si>
  <si>
    <t>株式会社美頼</t>
  </si>
  <si>
    <t>鶴見区上の宮２－１５－１５</t>
  </si>
  <si>
    <t>港北区綱島東４－５－３５</t>
  </si>
  <si>
    <t>東京都新宿区西新宿六丁目５番１号　新宿アイランドタワー８階</t>
  </si>
  <si>
    <t>青葉区新石川３－５－２</t>
  </si>
  <si>
    <t>鶴見区江ケ崎町１６－２７</t>
  </si>
  <si>
    <t>中区本牧町１－３６－２０</t>
  </si>
  <si>
    <t>中区山下町１１２－１１</t>
  </si>
  <si>
    <t>テックスクエア２Ｆ</t>
  </si>
  <si>
    <t>都筑区中川中央２－３－２５</t>
  </si>
  <si>
    <t>港北区箕輪町３－１５－３８</t>
  </si>
  <si>
    <t>緑区長津田４－１２</t>
  </si>
  <si>
    <t>青葉区美しが丘１－１－２</t>
  </si>
  <si>
    <t>港北区綱島西１－２－９</t>
  </si>
  <si>
    <t>港北区高田東４－２２－３８</t>
  </si>
  <si>
    <t>都筑区茅ケ崎中央５－１</t>
  </si>
  <si>
    <t>港北東急百貨店６Ｆ</t>
  </si>
  <si>
    <t>港北区大豆戸町５５２－１</t>
  </si>
  <si>
    <t>都筑区牛久保西３－１２－２２</t>
  </si>
  <si>
    <t>港北区樽町１－１３－３</t>
  </si>
  <si>
    <t>港北区仲手原１－１８－１３</t>
  </si>
  <si>
    <t>港北区綱島西２－９－８</t>
  </si>
  <si>
    <t>小林要司</t>
  </si>
  <si>
    <t>南区井土ケ谷中町１６１</t>
  </si>
  <si>
    <t>南区白金町１－２３－２番地先</t>
  </si>
  <si>
    <t>港南区丸山台１－２－１</t>
  </si>
  <si>
    <t>京急シティ上永谷Ｌ－ウイング中央棟内</t>
  </si>
  <si>
    <t>港南区上大岡西３－１０－１７</t>
  </si>
  <si>
    <t>金沢区谷津町３８４</t>
  </si>
  <si>
    <t>金沢文庫京急第２ビル</t>
  </si>
  <si>
    <t>西区高島１－２－８</t>
  </si>
  <si>
    <t>神奈川区橋本町２－５－３</t>
  </si>
  <si>
    <t>泉区領家２－１１－１</t>
  </si>
  <si>
    <t>井村浩章</t>
  </si>
  <si>
    <t>中区寿町３－１２－１</t>
  </si>
  <si>
    <t>神奈川区二ツ谷町６－３</t>
  </si>
  <si>
    <t>金沢区能見台５－２０－１６</t>
  </si>
  <si>
    <t>金沢区能見台東２－３</t>
  </si>
  <si>
    <t>金沢区大川７－２０</t>
  </si>
  <si>
    <t>戸塚区柏尾町７４２</t>
  </si>
  <si>
    <t>旭区二俣川１－７－２３</t>
  </si>
  <si>
    <t>西区浅間町１－１９－１０</t>
  </si>
  <si>
    <t>青葉区柿の木台７－５</t>
  </si>
  <si>
    <t>鶴見区元宮１－１７－３３</t>
  </si>
  <si>
    <t>鶴見区市場東中町１２－２７</t>
  </si>
  <si>
    <t>230-0004</t>
  </si>
  <si>
    <t>鶴見区元宮１－１７－３９－２</t>
  </si>
  <si>
    <t>鶴見区尻手１－１－１５</t>
  </si>
  <si>
    <t>保土ケ谷区星川２－１８－１</t>
  </si>
  <si>
    <t>保土ケ谷区常盤台７９－１</t>
  </si>
  <si>
    <t>保土ケ谷区星川２－１８－２</t>
  </si>
  <si>
    <t>神奈川区六角橋２－３４－８</t>
  </si>
  <si>
    <t>神奈川区六角橋５－３５－１５</t>
  </si>
  <si>
    <t>金沢区谷津町２３１－５</t>
  </si>
  <si>
    <t>神奈川区菅田町１７９９</t>
  </si>
  <si>
    <t>都筑区加賀原１－２２－３０</t>
  </si>
  <si>
    <t>瀬谷区二ツ橋町４６９</t>
  </si>
  <si>
    <t>社会福祉法人あゆみ会</t>
  </si>
  <si>
    <t>溝渕信一</t>
  </si>
  <si>
    <t>西区岡野２－８－３</t>
  </si>
  <si>
    <t>磯子区杉田１－１－１</t>
  </si>
  <si>
    <t>らびすた新杉田４～５階</t>
  </si>
  <si>
    <t>戸塚区舞岡町９９２</t>
  </si>
  <si>
    <t>港南区港南６－２－８</t>
  </si>
  <si>
    <t>栄区飯島町４８－１</t>
  </si>
  <si>
    <t>都筑区牛久保西２－１８－１</t>
  </si>
  <si>
    <t>栄区小菅ケ谷２－２６－３</t>
  </si>
  <si>
    <t>戸塚区吉田町１００－４</t>
  </si>
  <si>
    <t>神奈川区泉町５－１０６</t>
  </si>
  <si>
    <t>神奈川区平川町３－６</t>
  </si>
  <si>
    <t>青葉区青葉台２－８－２７</t>
  </si>
  <si>
    <t>神奈川区松本町５－３７－２</t>
  </si>
  <si>
    <t>神奈川区上反町２－２７－６</t>
  </si>
  <si>
    <t>221-0825</t>
  </si>
  <si>
    <t>神奈川区反町１－１２</t>
  </si>
  <si>
    <t>泉区下和泉１－１０－１０</t>
  </si>
  <si>
    <t>泉区緑園４－４</t>
  </si>
  <si>
    <t>戸塚区俣野町１４０３－１９</t>
  </si>
  <si>
    <t>泉区緑園５－３－１２</t>
  </si>
  <si>
    <t>戸塚区秋葉町１４７－１</t>
  </si>
  <si>
    <t>戸塚区吉田町３００１－１</t>
  </si>
  <si>
    <t>港北区日吉６－１－７</t>
  </si>
  <si>
    <t>港北区大倉山５－３９－２３</t>
  </si>
  <si>
    <t>港北区大倉山７－４０－２</t>
  </si>
  <si>
    <t>泉区下和泉５－１８－１５</t>
  </si>
  <si>
    <t>港北区新吉田東５－７８－２４</t>
  </si>
  <si>
    <t>港北区大曽根２－３２－８</t>
  </si>
  <si>
    <t>保土ケ谷区上菅田町９５１－１５</t>
  </si>
  <si>
    <t>金沢区並木３－９－１</t>
  </si>
  <si>
    <t>金沢区平潟町１７－１</t>
  </si>
  <si>
    <t>青葉区青葉台１－４</t>
  </si>
  <si>
    <t>青葉台消防出張所ビル５階</t>
  </si>
  <si>
    <t>金沢区寺前１－８－２８</t>
  </si>
  <si>
    <t>金沢区柳町１－３</t>
  </si>
  <si>
    <t>青葉区あざみ野３－１１－２７</t>
  </si>
  <si>
    <t>青葉区さつきが丘１１－２</t>
  </si>
  <si>
    <t>都筑区北山田３－４－１４</t>
  </si>
  <si>
    <t>青葉区しらとり台１７－５８</t>
  </si>
  <si>
    <t>青葉区藤が丘２－２０－１０</t>
  </si>
  <si>
    <t>227-0055</t>
  </si>
  <si>
    <t>青葉区つつじが丘２９－１８</t>
  </si>
  <si>
    <t>神奈川県川崎市麻生区岡上１丁目１５番６号</t>
  </si>
  <si>
    <t>南区六ツ川４－１１５７－２</t>
  </si>
  <si>
    <t>神奈川区神大寺３－３５－３</t>
  </si>
  <si>
    <t>南区井土ケ谷上町２６－２４</t>
  </si>
  <si>
    <t>神奈川区松見町１－１０－３</t>
  </si>
  <si>
    <t>神奈川区金港町７－６</t>
  </si>
  <si>
    <t>青葉区市ケ尾町４９８－８</t>
  </si>
  <si>
    <t>旭区今川町６０－２</t>
  </si>
  <si>
    <t>旭区鶴ケ峰１－６４－１</t>
  </si>
  <si>
    <t>西区桜木町７－４２</t>
  </si>
  <si>
    <t>港北区日吉２－１０－２３</t>
  </si>
  <si>
    <t>柿内貞女</t>
  </si>
  <si>
    <t>磯子区杉田９－１－５０</t>
  </si>
  <si>
    <t>港南区港南４－２－６</t>
  </si>
  <si>
    <t>港南区笹下６－２８－９</t>
  </si>
  <si>
    <t>旭区笹野台４－１１－１９</t>
  </si>
  <si>
    <t>鶴見区鶴見中央１－１－１</t>
  </si>
  <si>
    <t>シャル鶴見６階</t>
  </si>
  <si>
    <t>鶴見区下末吉６－１０－３６</t>
  </si>
  <si>
    <t>港北区新羽町２１８５－１</t>
  </si>
  <si>
    <t>港北区大豆戸町９４３</t>
  </si>
  <si>
    <t>青葉区美しが丘１－２３－６</t>
  </si>
  <si>
    <t>鶴見区東寺尾１－３５－５</t>
  </si>
  <si>
    <t>鶴見区馬場１－１１－５</t>
  </si>
  <si>
    <t>港北区大倉山１－２２－５</t>
  </si>
  <si>
    <t>保土ケ谷区今井町５０２－５</t>
  </si>
  <si>
    <t>保土ケ谷区坂本町１６７－５</t>
  </si>
  <si>
    <t>保土ケ谷区川島町８７０</t>
  </si>
  <si>
    <t>向台保育園</t>
  </si>
  <si>
    <t>保土ケ谷区川島町７３４</t>
  </si>
  <si>
    <t>240-0043</t>
  </si>
  <si>
    <t>保土ケ谷区坂本町１６７－２０</t>
  </si>
  <si>
    <t>鶴見区北寺尾６－７－６</t>
  </si>
  <si>
    <t>鶴見区元宮２－５－２８</t>
  </si>
  <si>
    <t>鶴見区本町通４－１７５－３</t>
  </si>
  <si>
    <t>泉区中田西３－３３－６</t>
  </si>
  <si>
    <t>緑区霧が丘３－２５－１</t>
  </si>
  <si>
    <t>瀬谷区宮沢２－２６－２</t>
  </si>
  <si>
    <t>泉区新橋町８１２－２</t>
  </si>
  <si>
    <t>瀬谷区二ツ橋町８３－３</t>
  </si>
  <si>
    <t>泉区新橋町８１２－２６</t>
  </si>
  <si>
    <t>保土ケ谷区西谷町１０００－１</t>
  </si>
  <si>
    <t>保土ケ谷区上菅田町３２－１</t>
  </si>
  <si>
    <t>240-0054</t>
  </si>
  <si>
    <t>保土ケ谷区西谷３－１５－１８</t>
  </si>
  <si>
    <t>保土ケ谷区和田２－１６－１３</t>
  </si>
  <si>
    <t>戸塚区戸塚町４５３６－２５</t>
  </si>
  <si>
    <t>栄区小山台１－３３－１０</t>
  </si>
  <si>
    <t>保土ケ谷区月見台４１－２２</t>
  </si>
  <si>
    <t>都筑区東山田町３４９－２</t>
  </si>
  <si>
    <t>泉区領家１－１０</t>
  </si>
  <si>
    <t>旭区市沢町８７４－４</t>
  </si>
  <si>
    <t>中区打越３９</t>
  </si>
  <si>
    <t>保土ケ谷区霞台４１－５</t>
  </si>
  <si>
    <t>240-0014</t>
  </si>
  <si>
    <t>保土ケ谷区霞台２－３</t>
  </si>
  <si>
    <t>旭区中希望が丘１４７</t>
  </si>
  <si>
    <t>鶴見区生麦４－５－１１</t>
  </si>
  <si>
    <t>中区三吉町１－２</t>
  </si>
  <si>
    <t>江戸徳ビル４Ｆ</t>
  </si>
  <si>
    <t>豊川忠紀</t>
  </si>
  <si>
    <t>鶴見区駒岡１－１－７</t>
  </si>
  <si>
    <t>青葉区あかね台２－１８－１</t>
  </si>
  <si>
    <t>戸塚区戸塚町４３９６</t>
  </si>
  <si>
    <t>戸塚区戸塚町３４１７</t>
  </si>
  <si>
    <t>戸塚区戸塚町２８３３－３</t>
  </si>
  <si>
    <t>泉区中田西２－２５－３０</t>
  </si>
  <si>
    <t>戸塚区汲沢１－２７－６</t>
  </si>
  <si>
    <t>金沢区六浦東３－１２－１</t>
  </si>
  <si>
    <t>金沢区柳町１－１３</t>
  </si>
  <si>
    <t>青葉区千草台３２－１５</t>
  </si>
  <si>
    <t>鶴見区鶴見中央１－２３－２６</t>
  </si>
  <si>
    <t>グレーシアスクエア横浜鶴見３階</t>
  </si>
  <si>
    <t>栄区笠間３－１１－８</t>
  </si>
  <si>
    <t>栄区笠間１－２－２</t>
  </si>
  <si>
    <t>戸塚区上矢部町２０３０－４</t>
  </si>
  <si>
    <t>鶴見区矢向１－４－３２</t>
  </si>
  <si>
    <t>都筑区中川中央１－８－１３</t>
  </si>
  <si>
    <t>都筑区仲町台５－６－１１</t>
  </si>
  <si>
    <t>港北区大倉山５－７－２</t>
  </si>
  <si>
    <t>鶴見区東寺尾５－１８－５</t>
  </si>
  <si>
    <t>鶴見区江ケ崎２１－６</t>
  </si>
  <si>
    <t>港北区大倉山５－２４－４</t>
  </si>
  <si>
    <t>神奈川区菅田町１７６１－１</t>
  </si>
  <si>
    <t>泉区上飯田町４６１３</t>
  </si>
  <si>
    <t>港南区丸山台２－４１－６７</t>
  </si>
  <si>
    <t>南区三春台１０７</t>
  </si>
  <si>
    <t>港南区上永谷１－３８－１８</t>
  </si>
  <si>
    <t>港北区新羽町１６８５－２</t>
  </si>
  <si>
    <t>旭区鶴ケ峰２－３０－１</t>
  </si>
  <si>
    <t>鶴見区市場下町８－３</t>
  </si>
  <si>
    <t>港北区新羽町１２８５－１</t>
  </si>
  <si>
    <t>磯子区岡村５－３－２０</t>
  </si>
  <si>
    <t>神奈川区亀住町４－１１</t>
  </si>
  <si>
    <t>221-0041</t>
  </si>
  <si>
    <t>神奈川区亀住町１－３</t>
  </si>
  <si>
    <t>金沢区瀬戸２３－２１</t>
  </si>
  <si>
    <t>金沢区能見台東１－１</t>
  </si>
  <si>
    <t>ビーコンヒル能見台イーストプラザ</t>
  </si>
  <si>
    <t>戸塚区上倉田町７６９－２４</t>
  </si>
  <si>
    <t>緑区鴨居１－１３－３</t>
  </si>
  <si>
    <t>西区浜松町１３－６</t>
  </si>
  <si>
    <t>泉区上飯田町３２２０－８</t>
  </si>
  <si>
    <t>瀬谷区橋戸１－３５－２８</t>
  </si>
  <si>
    <t>旭区中希望が丘１４１－６</t>
  </si>
  <si>
    <t>鶴見区獅子ケ谷３－４－３２</t>
  </si>
  <si>
    <t>戸塚区上矢部町６１９－１０</t>
  </si>
  <si>
    <t>戸塚区上矢部町１６９０－１</t>
  </si>
  <si>
    <t>磯子区丸山１－１７－１７</t>
  </si>
  <si>
    <t>磯子区洋光台３－１８－２６</t>
  </si>
  <si>
    <t>保土ケ谷区西久保町１１４－２５０</t>
  </si>
  <si>
    <t>社会福祉法人恩賜財団済生会支部神奈川県済生会</t>
  </si>
  <si>
    <t>金沢区平潟町１２ー１</t>
  </si>
  <si>
    <t>港南区上大岡西１－１５－１</t>
  </si>
  <si>
    <t>カミオ４Ｆ</t>
  </si>
  <si>
    <t>戸塚区戸塚町１６７</t>
  </si>
  <si>
    <t>金沢区町屋町１６－２３</t>
  </si>
  <si>
    <t>鶴見区生麦５－８－１６</t>
  </si>
  <si>
    <t>都筑区池辺町４０３５－１３</t>
  </si>
  <si>
    <t>磯子区洋光台５－３－１８</t>
  </si>
  <si>
    <t>港北区篠原町２８２３</t>
  </si>
  <si>
    <t>緑区東本郷４－２５－１４</t>
  </si>
  <si>
    <t>都筑区茅ケ崎南１－１２－１</t>
  </si>
  <si>
    <t>南区永田東２－５－８</t>
  </si>
  <si>
    <t>南区中里３－２３－１</t>
  </si>
  <si>
    <t>都筑区川和町８９０－２</t>
  </si>
  <si>
    <t>鶴見区鶴見中央１－３１－２７</t>
  </si>
  <si>
    <t>鶴見区鶴見中央１－２８－２</t>
  </si>
  <si>
    <t>青森県青森市大字矢田前字弥生田４７－２</t>
  </si>
  <si>
    <t>神奈川区入江１－３１－２８</t>
  </si>
  <si>
    <t>藤本ふみ</t>
  </si>
  <si>
    <t>青森県青森市矢田前字弥生田４７－２</t>
  </si>
  <si>
    <t>神奈川区新子安１－１０－１６</t>
  </si>
  <si>
    <t>旭区鶴ケ峰２－５－２３</t>
  </si>
  <si>
    <t>鶴見区佃野町２－１９</t>
  </si>
  <si>
    <t>旭区鶴ヶ峰２－６－１２</t>
  </si>
  <si>
    <t>241-0022</t>
  </si>
  <si>
    <t>旭区鶴ケ峰２－１７－２６</t>
  </si>
  <si>
    <t>瀬谷区瀬谷１－１－３</t>
  </si>
  <si>
    <t>港北区樽町１－１４－２０</t>
  </si>
  <si>
    <t>小澤　恵一</t>
  </si>
  <si>
    <t>泉区中田北３－４２－２</t>
  </si>
  <si>
    <t>旭区柏町１１６－３</t>
  </si>
  <si>
    <t>鶴見区江ヶ崎町１７－８</t>
  </si>
  <si>
    <t>鶴見区鶴見中央１－１６－５</t>
  </si>
  <si>
    <t>都筑区佐江戸町２０８９－１</t>
  </si>
  <si>
    <t>港北区新吉田東１－６－２６</t>
  </si>
  <si>
    <t>港北区日吉５－２１－１</t>
  </si>
  <si>
    <t>神奈川区松見町３－２－４</t>
  </si>
  <si>
    <t>鶴見区下末吉３－６－２</t>
  </si>
  <si>
    <t>金沢区西柴３－３１－１</t>
  </si>
  <si>
    <t>瀬谷区阿久和西２－２８－１３</t>
  </si>
  <si>
    <t>港南区上永谷６－８－３</t>
  </si>
  <si>
    <t>山本茂善</t>
  </si>
  <si>
    <t>金沢区並木１－２３－６</t>
  </si>
  <si>
    <t>緑区小山町２９２</t>
  </si>
  <si>
    <t>港北区新横浜３－２４－１４</t>
  </si>
  <si>
    <t>港北区新横浜１－１９－１８</t>
  </si>
  <si>
    <t>パルク新横浜１０１</t>
  </si>
  <si>
    <t>緑区中山１－２２－２２</t>
  </si>
  <si>
    <t>226-0011</t>
  </si>
  <si>
    <t>緑区中山１－２１－５</t>
  </si>
  <si>
    <t>瀬谷区相沢７－２３－１</t>
  </si>
  <si>
    <t>田中康介</t>
  </si>
  <si>
    <t>港北区綱島西６－３－１３</t>
  </si>
  <si>
    <t>鶴見区豊岡町４０－１５</t>
  </si>
  <si>
    <t>都筑区北山田２－１７－２８</t>
  </si>
  <si>
    <t>都筑区茅ケ崎中央４９－１０</t>
  </si>
  <si>
    <t>戸塚区品濃町５４５－３０</t>
  </si>
  <si>
    <t>クライテリア東戸塚１階</t>
  </si>
  <si>
    <t>港南区大久保１－８－４</t>
  </si>
  <si>
    <t>戸塚区戸塚町４０１４―１</t>
  </si>
  <si>
    <t>マリナビル３階</t>
  </si>
  <si>
    <t>港北区大倉山３ー５ー１６</t>
  </si>
  <si>
    <t>社会福祉法人春献美会 みのわのぞみ保育園</t>
  </si>
  <si>
    <t>港北区箕輪町３－７－２</t>
  </si>
  <si>
    <t>神奈川区白幡上町１０－２４</t>
  </si>
  <si>
    <t>青葉区新石川２－９－６</t>
  </si>
  <si>
    <t>神奈川区三ツ沢東町２－５０</t>
  </si>
  <si>
    <t>鶴見区鶴見２－３－２９</t>
  </si>
  <si>
    <t>鶴見区本町通１－２６</t>
  </si>
  <si>
    <t>緑区竹山３－１－１５</t>
  </si>
  <si>
    <t>青葉区あざみ野１－３２－６</t>
  </si>
  <si>
    <t>都筑区中川１－１－１</t>
  </si>
  <si>
    <t>ふれあい中川４階</t>
  </si>
  <si>
    <t>青葉区新石川２－３－１５</t>
  </si>
  <si>
    <t>ディアコートサウス２・３階</t>
  </si>
  <si>
    <t>港南区日野中央３－４１－１</t>
  </si>
  <si>
    <t>鶴見区生麦４－２５－１２</t>
  </si>
  <si>
    <t>保土ケ谷区境木町７５－８２</t>
  </si>
  <si>
    <t>保土ケ谷区天王町１－３－３</t>
  </si>
  <si>
    <t>戸塚区原宿５－３０－１</t>
  </si>
  <si>
    <t>青葉区みたけ台３２－１９</t>
  </si>
  <si>
    <t>中区吉浜町１－６</t>
  </si>
  <si>
    <t>港北区大豆戸町３５－１</t>
  </si>
  <si>
    <t>港南区野庭町３４６－２</t>
  </si>
  <si>
    <t>（野庭すずかけ小学校内）</t>
  </si>
  <si>
    <t>港南区大久保２－６－２９</t>
  </si>
  <si>
    <t>港南区日野８－３１－３６</t>
  </si>
  <si>
    <t>旭区さちが丘３４－１３</t>
  </si>
  <si>
    <t>磯子区森４－６－２１</t>
  </si>
  <si>
    <t>南区大岡５－４０－２</t>
  </si>
  <si>
    <t>緑区新治町７０１</t>
  </si>
  <si>
    <t>港南区芹が谷１－３８－１４</t>
  </si>
  <si>
    <t>金沢区堀口１９－３</t>
  </si>
  <si>
    <t>栄区野七里１－３７－１０</t>
  </si>
  <si>
    <t>港北区大曽根１－７－１</t>
  </si>
  <si>
    <t>中区寿町４－１３－１</t>
  </si>
  <si>
    <t>中区新山下２－３－１</t>
  </si>
  <si>
    <t>港南区日野南３－１３－１</t>
  </si>
  <si>
    <t>磯子区森６－３－３３</t>
  </si>
  <si>
    <t>磯子区森５－２－２８</t>
  </si>
  <si>
    <t>保土ケ谷区神戸町１４０－６</t>
  </si>
  <si>
    <t>保土ケ谷区明神台５－１</t>
  </si>
  <si>
    <t>神奈川区神奈川２－１７－６</t>
  </si>
  <si>
    <t>港南区上永谷１－３５－４１</t>
  </si>
  <si>
    <t>鶴見区矢向５－１２－２４</t>
  </si>
  <si>
    <t>神奈川区東神奈川１－１２</t>
  </si>
  <si>
    <t>リーデンスフォート横浜３階</t>
  </si>
  <si>
    <t>221-0046</t>
  </si>
  <si>
    <t>神奈川区神奈川本町７－３</t>
  </si>
  <si>
    <t>保土ケ谷区新桜ケ丘１－３４－１９</t>
  </si>
  <si>
    <t>港北区綱島西２－１５－８</t>
  </si>
  <si>
    <t>港北区綱島西１－１６－２７</t>
  </si>
  <si>
    <t>金沢区六浦３－３５－１１</t>
  </si>
  <si>
    <t>戸塚区名瀬町７７７－１４</t>
  </si>
  <si>
    <t>上郷いちい保育園</t>
  </si>
  <si>
    <t>栄区野七里１－２－３２</t>
  </si>
  <si>
    <t>中区山下町１８－３</t>
  </si>
  <si>
    <t>港南区野庭町６３５</t>
  </si>
  <si>
    <t>瀬谷区瀬谷４－２５－２</t>
  </si>
  <si>
    <t>南区六ツ川３－７８－１０</t>
  </si>
  <si>
    <t>青葉区荏子田３－２３－１０</t>
  </si>
  <si>
    <t>都筑区池辺町２８８５</t>
  </si>
  <si>
    <t>港北区日吉本町４－１０－４９</t>
  </si>
  <si>
    <t>金沢区富岡東４－１３－４</t>
  </si>
  <si>
    <t>瀬谷区瀬谷町５９４５－２</t>
  </si>
  <si>
    <t>旭区万騎が原３</t>
  </si>
  <si>
    <t>神奈川区西寺尾３－２－１３</t>
  </si>
  <si>
    <t>神奈川区七島町１６３</t>
  </si>
  <si>
    <t>神奈川区西大口９３</t>
  </si>
  <si>
    <t>港北区大曽根２－３３－８</t>
  </si>
  <si>
    <t>神奈川区西寺尾３－２２－１</t>
  </si>
  <si>
    <t>港北区新羽町１０２０－１</t>
  </si>
  <si>
    <t>戸塚区原宿４－３５－４</t>
  </si>
  <si>
    <t>社会福祉法人西谷梅の木福祉会</t>
  </si>
  <si>
    <t>保土ケ谷区西谷３－２５－３２</t>
  </si>
  <si>
    <t>保土ケ谷区西谷１－２５－２２</t>
  </si>
  <si>
    <t>保土ケ谷区西谷３－２５－３６</t>
  </si>
  <si>
    <t>泉区和泉中央北３－１－５</t>
  </si>
  <si>
    <t>泉区中田南２－１５－３５</t>
  </si>
  <si>
    <t>245-0016</t>
  </si>
  <si>
    <t>泉区和泉中央北２－１６－３５</t>
  </si>
  <si>
    <t>旭区金が谷５２１</t>
  </si>
  <si>
    <t>内山雅史</t>
  </si>
  <si>
    <t>磯子区杉田７－２－１</t>
  </si>
  <si>
    <t>南区清水ケ丘２５</t>
  </si>
  <si>
    <t>舞岡保育園</t>
  </si>
  <si>
    <t>戸塚区舞岡町１９５６</t>
  </si>
  <si>
    <t>保土ケ谷区権太坂３－１－３４</t>
  </si>
  <si>
    <t>旭区南本宿町２６－５</t>
  </si>
  <si>
    <t>保土ケ谷区新桜ケ丘２－４１－９</t>
  </si>
  <si>
    <t>旭区善部町４４－７</t>
  </si>
  <si>
    <t>戸塚区戸塚町４７９０－６</t>
  </si>
  <si>
    <t>磯子区東町１９－３３</t>
  </si>
  <si>
    <t>磯子区西町１０－２</t>
  </si>
  <si>
    <t>235-0008</t>
  </si>
  <si>
    <t>磯子区原町１４－２</t>
  </si>
  <si>
    <t>北海道札幌市北区あいの里三条七丁目２‐６</t>
  </si>
  <si>
    <t>戸塚区矢部町３００１－２</t>
  </si>
  <si>
    <t>第７山洋ビル１階</t>
  </si>
  <si>
    <t>都筑区牛久保１－２２－１７</t>
  </si>
  <si>
    <t>都筑区南山田町４７００</t>
  </si>
  <si>
    <t>都筑区大棚町７４－１２</t>
  </si>
  <si>
    <t>西区高島２－７－１</t>
  </si>
  <si>
    <t>ファーストプレイス横浜３Ｆ</t>
  </si>
  <si>
    <t>保土ケ谷区新井町３５６－３</t>
  </si>
  <si>
    <t>鶴見区鶴見中央１－１８－１０</t>
  </si>
  <si>
    <t>鶴見区矢向１－５－２６</t>
  </si>
  <si>
    <t>鶴見区駒岡４－５－３１</t>
  </si>
  <si>
    <t>鶴見区浜町１－１－１</t>
  </si>
  <si>
    <t>入船小学校内</t>
  </si>
  <si>
    <t>鶴見区鶴見１－３－１６</t>
  </si>
  <si>
    <t>神奈川区白楽６－８</t>
  </si>
  <si>
    <t>旭区上白根２－９－１８</t>
  </si>
  <si>
    <t>旭区上白根町１３０６－２８</t>
  </si>
  <si>
    <t>佐々木彩子</t>
  </si>
  <si>
    <t>旭区鶴ケ峰２－８２－１</t>
  </si>
  <si>
    <t>ココロット鶴ケ峰内３Ｆ</t>
  </si>
  <si>
    <t>青葉区榎が丘７－１０</t>
  </si>
  <si>
    <t>磯子区滝頭１－２－１７</t>
  </si>
  <si>
    <t>鶴見区栄町通３－３３－１６</t>
  </si>
  <si>
    <t>鶴見区鶴見中央３－１９－２０</t>
  </si>
  <si>
    <t>港南区下永谷２－７－２４</t>
  </si>
  <si>
    <t>港南区港南台５－３－１</t>
  </si>
  <si>
    <t>神奈川区羽沢町７２５</t>
  </si>
  <si>
    <t>港北区新吉田東３－３９－１５</t>
  </si>
  <si>
    <t>旭区白根７－３１－３</t>
  </si>
  <si>
    <t>西区東久保町３４－１０</t>
  </si>
  <si>
    <t>旭区小高町１０４－５</t>
  </si>
  <si>
    <t>南区睦町１－３０</t>
  </si>
  <si>
    <t>泉区中田東１－４１－２</t>
  </si>
  <si>
    <t>磯子区岡村２－１３－１１</t>
  </si>
  <si>
    <t>青葉区新石川３－１７－１</t>
  </si>
  <si>
    <t>青葉区藤が丘２－３０－３</t>
  </si>
  <si>
    <t>藤が丘小学校内</t>
  </si>
  <si>
    <t>青葉区松風台１８－１０</t>
  </si>
  <si>
    <t>青葉区田奈町５１－１５</t>
  </si>
  <si>
    <t>緑区青砥町６３５－２２</t>
  </si>
  <si>
    <t>泉区上飯田町８７４－１</t>
  </si>
  <si>
    <t>泉区中田南５－６－２０</t>
  </si>
  <si>
    <t>鶴見区上末吉３－５－２</t>
  </si>
  <si>
    <t>旭区西川島町１３４－１１</t>
  </si>
  <si>
    <t>港南区丸山台３－１６－１</t>
  </si>
  <si>
    <t>神奈川区亀住町９－５</t>
  </si>
  <si>
    <t>神奈川区亀住町１－４</t>
  </si>
  <si>
    <t>中区本牧元町７２－１</t>
  </si>
  <si>
    <t>港南区港南台４－６－１５</t>
  </si>
  <si>
    <t>南区平楽１３３</t>
  </si>
  <si>
    <t>南区宿町４－７５－１</t>
  </si>
  <si>
    <t>清水勝則</t>
  </si>
  <si>
    <t>瀬谷区北新１５－４</t>
  </si>
  <si>
    <t>保土ケ谷区保土ケ谷町１－１６－１</t>
  </si>
  <si>
    <t>南区六ツ川２－６８－１８</t>
  </si>
  <si>
    <t>港北区高田西４－３５－１８</t>
  </si>
  <si>
    <t>緑区台村町６３３</t>
  </si>
  <si>
    <t>青葉区新石川２－１－１５</t>
  </si>
  <si>
    <t>リンクプラザ４階</t>
  </si>
  <si>
    <t>旭区若葉台２－１４－１</t>
  </si>
  <si>
    <t>若葉台小学校内</t>
  </si>
  <si>
    <t>神奈川区白楽１００－５</t>
  </si>
  <si>
    <t>南区別所２－１４－１０</t>
  </si>
  <si>
    <t>戸塚区柏尾町９０９－１</t>
  </si>
  <si>
    <t>南区六ツ川３－７７－７</t>
  </si>
  <si>
    <t>旭区中尾１－１７－３</t>
  </si>
  <si>
    <t>鶴見区矢向３－１１－４８</t>
  </si>
  <si>
    <t>港北区日吉本町５－７４－１</t>
  </si>
  <si>
    <t>都筑区高山６―２３</t>
  </si>
  <si>
    <t>南区浦舟町３－４４－３</t>
  </si>
  <si>
    <t>港南区港南台３－７－５</t>
  </si>
  <si>
    <t>小林　義則</t>
  </si>
  <si>
    <t>旭区二俣川１－６－１</t>
  </si>
  <si>
    <t>二俣川北口ビル６Ｆ</t>
  </si>
  <si>
    <t>金沢区釜利谷南４－２９－４</t>
  </si>
  <si>
    <t>南区庚台４８</t>
  </si>
  <si>
    <t>鶴見区北寺尾５－７－２０</t>
  </si>
  <si>
    <t>鶴見区北寺尾４－１４－４７－１</t>
  </si>
  <si>
    <t>栄区鍛冶ケ谷町３２３</t>
  </si>
  <si>
    <t>港北区篠原町９７４－２５</t>
  </si>
  <si>
    <t>都筑区牛久保西２－２８－１</t>
  </si>
  <si>
    <t>222-0026</t>
  </si>
  <si>
    <t>港北区篠原町３１１２－１６</t>
  </si>
  <si>
    <t>鶴見区鶴見中央２－１０－６</t>
  </si>
  <si>
    <t>泉区新橋町１１７５－１</t>
  </si>
  <si>
    <t>戸塚区品濃町１０２４</t>
  </si>
  <si>
    <t>緑区寺山町３５１</t>
  </si>
  <si>
    <t>緑区台村町１３０－１</t>
  </si>
  <si>
    <t>緑区十日市場町１２５８－８６</t>
  </si>
  <si>
    <t>泉区和泉町１３６８</t>
  </si>
  <si>
    <t>都筑区勝田町２６６－１</t>
  </si>
  <si>
    <t>神奈川区大野町１－２５</t>
  </si>
  <si>
    <t>ポートサイドプレイス３Ｆ</t>
  </si>
  <si>
    <t>都筑区南山田２－２６－８</t>
  </si>
  <si>
    <t>社会福祉法人惠伸会</t>
  </si>
  <si>
    <t>青葉区荏田西４－５－２</t>
  </si>
  <si>
    <t>金沢区富岡東２－１－１４</t>
  </si>
  <si>
    <t>栄区公田町４８４</t>
  </si>
  <si>
    <t>南区南太田２－７－２１</t>
  </si>
  <si>
    <t>磯子区磯子４－３－１１</t>
  </si>
  <si>
    <t>港北区菊名４－５－１</t>
  </si>
  <si>
    <t>渡辺　正法</t>
  </si>
  <si>
    <t>西区久保町３－１３</t>
  </si>
  <si>
    <t>中央出版　株式会社</t>
  </si>
  <si>
    <t>神奈川区松本町３－２７－８</t>
  </si>
  <si>
    <t>神奈川区高島台２７－１</t>
  </si>
  <si>
    <t>金沢区釜利谷東２－１９－３５</t>
  </si>
  <si>
    <t>金沢区能見台通２－６</t>
  </si>
  <si>
    <t>能見台クオレ１Ｆ</t>
  </si>
  <si>
    <t>南区大岡２－１６－５</t>
  </si>
  <si>
    <t>神奈川区三枚町３１－１</t>
  </si>
  <si>
    <t>港北区樽町３－６－３８</t>
  </si>
  <si>
    <t>西区花咲町６－１４３</t>
  </si>
  <si>
    <t>磯子区洋光台３－２８－２７</t>
  </si>
  <si>
    <t>南区別所２－８－１</t>
  </si>
  <si>
    <t>港南区東芹が谷１４－１０</t>
  </si>
  <si>
    <t>戸塚区汲沢町１１８</t>
  </si>
  <si>
    <t>鶴見区鶴見中央５－２－７</t>
  </si>
  <si>
    <t>港南区大久保１－２０－３９</t>
  </si>
  <si>
    <t>港南区港南台６－３－１６</t>
  </si>
  <si>
    <t>233-0007</t>
  </si>
  <si>
    <t>港南区大久保１－９－２５</t>
  </si>
  <si>
    <t>西区岡野２－５－１８</t>
  </si>
  <si>
    <t>サミットストア併設</t>
  </si>
  <si>
    <t>西区浅間町１－１７－５</t>
  </si>
  <si>
    <t>泉区和泉中央北２－３６－６６</t>
  </si>
  <si>
    <t>泉区和泉中央北２－２－７</t>
  </si>
  <si>
    <t>神奈川区神奈川本町１２－６</t>
  </si>
  <si>
    <t>港北区日吉２－９－６</t>
  </si>
  <si>
    <t>港北区下田町１－３－４１</t>
  </si>
  <si>
    <t>港北区日吉２－１０－４</t>
  </si>
  <si>
    <t>瀬谷区中央６－１５</t>
  </si>
  <si>
    <t>瀬谷区三ツ境１７－１</t>
  </si>
  <si>
    <t>旭区笹野台２－９－２８</t>
  </si>
  <si>
    <t>諸田重信</t>
  </si>
  <si>
    <t>港北区大倉山１－４－５</t>
  </si>
  <si>
    <t>港北区大倉山３－４１－１７</t>
  </si>
  <si>
    <t>港北区大倉山１―１１―８</t>
  </si>
  <si>
    <t>港北区大倉山３－４３－２９</t>
  </si>
  <si>
    <t>港北区師岡町８４６－１</t>
  </si>
  <si>
    <t>特定非営利活動法人プラス保育園</t>
  </si>
  <si>
    <t>希望ヶ丘プラス保育園</t>
  </si>
  <si>
    <t>神奈川県横浜市旭区中希望が丘１０２番地ジョイビル３階</t>
  </si>
  <si>
    <t>旭区中希望が丘１０７－３１</t>
  </si>
  <si>
    <t>青葉区青葉台１－１８－１３</t>
  </si>
  <si>
    <t>戸塚区小雀町８７６－４</t>
  </si>
  <si>
    <t>戸塚区戸塚町３９２３－３</t>
  </si>
  <si>
    <t>青葉区青葉台１－２９－１５</t>
  </si>
  <si>
    <t>西区久保町２２－３</t>
  </si>
  <si>
    <t>西区南浅間町２６－２１</t>
  </si>
  <si>
    <t>西区浜松町１０－１０</t>
  </si>
  <si>
    <t>子ども子育て複合施設なかまの杜内</t>
  </si>
  <si>
    <t>220-0061</t>
  </si>
  <si>
    <t>西区久保町２４ー３５</t>
  </si>
  <si>
    <t>戸塚区舞岡町６４７－４</t>
  </si>
  <si>
    <t>都筑区北山田２－２－２―２９</t>
  </si>
  <si>
    <t>保土ケ谷区川辺町３－１</t>
  </si>
  <si>
    <t>パークシティ横濱Ｄ棟１階</t>
  </si>
  <si>
    <t>都筑区新栄町２１－１２</t>
  </si>
  <si>
    <t>青葉区市ケ尾町５２４－１５</t>
  </si>
  <si>
    <t>港北区新吉田東３－６－３３</t>
  </si>
  <si>
    <t>南区永田東３－３－１０</t>
  </si>
  <si>
    <t>西区中央２－４２－１５</t>
  </si>
  <si>
    <t>西区平沼２－４－１４</t>
  </si>
  <si>
    <t>ｓｏ２ｆｒｏｎｔ１階、２階</t>
  </si>
  <si>
    <t>特定非営利活動法人白百合の会伊勢佐木町保育園</t>
  </si>
  <si>
    <t>澤田　工子</t>
  </si>
  <si>
    <t>中区弥生町４－３９－２</t>
  </si>
  <si>
    <t>第一山本ビル</t>
  </si>
  <si>
    <t>港北区菊名１－１７－８</t>
  </si>
  <si>
    <t>鶴見区潮田町３－１３７－５</t>
  </si>
  <si>
    <t>鶴見区鶴見中央１－７－５</t>
  </si>
  <si>
    <t>鶴見区市場大和町３－１８</t>
  </si>
  <si>
    <t>鶴見区生麦３－７－１１</t>
  </si>
  <si>
    <t>中区本牧原１－１１</t>
  </si>
  <si>
    <t>保土ケ谷区岩間町１－７－１４</t>
  </si>
  <si>
    <t>磯子区森２－１３－１６</t>
  </si>
  <si>
    <t>有限会社エム・ケイ・プランニング</t>
  </si>
  <si>
    <t>松崎啓祐</t>
  </si>
  <si>
    <t>大倉山きずな保育園</t>
  </si>
  <si>
    <t>神奈川県横浜市港北区大倉山三丁目４番３１号</t>
  </si>
  <si>
    <t>港北区大倉山３－４－３１</t>
  </si>
  <si>
    <t>南区大岡３－９－１６</t>
  </si>
  <si>
    <t>磯子区磯子３－１０－８</t>
  </si>
  <si>
    <t>磯子区磯子３－１１－２０</t>
  </si>
  <si>
    <t>井出英敏</t>
  </si>
  <si>
    <t>中区宮川町３－６９－１</t>
  </si>
  <si>
    <t>鶴見区矢向３－５－２７</t>
  </si>
  <si>
    <t>都筑区仲町台１－１４－２３</t>
  </si>
  <si>
    <t>都筑区仲町台４－１９－１４</t>
  </si>
  <si>
    <t>都筑区仲町台１－１４－３</t>
  </si>
  <si>
    <t>鶴見区鶴見中央４－２８－７</t>
  </si>
  <si>
    <t>ヴィラリッツ鶴見中央２階</t>
  </si>
  <si>
    <t>取締役（代表）</t>
  </si>
  <si>
    <t>加藤　稔</t>
  </si>
  <si>
    <t>鶴見区豊岡町３５－２６</t>
  </si>
  <si>
    <t>都筑区茅ケ崎中央５３－２</t>
  </si>
  <si>
    <t>港南区日野中央１－１８－１３</t>
  </si>
  <si>
    <t>都筑区池辺町２３６０－１</t>
  </si>
  <si>
    <t>ミア・エレンシア１階</t>
  </si>
  <si>
    <t>三浦　武</t>
  </si>
  <si>
    <t>神奈川県横浜市磯子区杉田４－６－３１</t>
  </si>
  <si>
    <t>磯子区杉田４－６－３１</t>
  </si>
  <si>
    <t>小俣　健</t>
  </si>
  <si>
    <t>神奈川県横浜市中区簑沢５０－１</t>
  </si>
  <si>
    <t>中区簑沢５０−１</t>
  </si>
  <si>
    <t>設置者</t>
  </si>
  <si>
    <t>松本　小寿恵</t>
  </si>
  <si>
    <t>神奈川県横浜市港南区港南６－６－４０</t>
  </si>
  <si>
    <t>磯子区森２－１５－４６</t>
  </si>
  <si>
    <t>荒川　南都子</t>
  </si>
  <si>
    <t>神奈川県横浜市西区東久保町４－３８</t>
  </si>
  <si>
    <t>西区東久保町４―３８</t>
  </si>
  <si>
    <t>戸塚区戸塚町５１１８</t>
  </si>
  <si>
    <t xml:space="preserve">    </t>
  </si>
  <si>
    <t>相澤始</t>
  </si>
  <si>
    <t>瀬谷区阿久和南４－１６－１</t>
  </si>
  <si>
    <t>港南区笹下１－１１－１６</t>
  </si>
  <si>
    <t>幼保連携型認定こども園 二ツ橋あいりん幼稚園</t>
  </si>
  <si>
    <t>瀬谷区二ツ橋町１４４</t>
  </si>
  <si>
    <t>中区山下町１４２</t>
  </si>
  <si>
    <t>鈴野茂男</t>
  </si>
  <si>
    <t>認定こども園 ふじづかようちえん・ふじづかほいくえん</t>
  </si>
  <si>
    <t>泉区下飯田町８９２</t>
  </si>
  <si>
    <t>認定こども園 あづまの幼稚園・あづまのナーサリー</t>
  </si>
  <si>
    <t>瀬谷区東野台３８</t>
  </si>
  <si>
    <t>規矩大義</t>
  </si>
  <si>
    <t>金沢区六浦東１－５０－１</t>
  </si>
  <si>
    <t>港南区野庭町６１７－２</t>
  </si>
  <si>
    <t>都筑区仲町台１－３４－１４</t>
  </si>
  <si>
    <t>市川慎二</t>
  </si>
  <si>
    <t>認定こども園 希望ヶ丘幼稚園・希望ヶ丘保育園</t>
  </si>
  <si>
    <t>旭区東希望が丘１７</t>
  </si>
  <si>
    <t>上村浩子</t>
  </si>
  <si>
    <t>泉区中田北３－２９－１</t>
  </si>
  <si>
    <t>青葉区上谷本町７２２</t>
  </si>
  <si>
    <t>学校法人金子学園</t>
  </si>
  <si>
    <t>金子敏明</t>
  </si>
  <si>
    <t>認定こども園　上の原幼稚園</t>
  </si>
  <si>
    <t>横浜市旭区小高町５６‐２</t>
  </si>
  <si>
    <t>旭区小高町５６－２</t>
  </si>
  <si>
    <t>田野岡　由紀子</t>
  </si>
  <si>
    <t>認定こども園山王台幼稚園</t>
  </si>
  <si>
    <t>認定こども園 中野幼稚園中野どんぐり保育園</t>
  </si>
  <si>
    <t>栄区元大橋２－３２－３</t>
  </si>
  <si>
    <t>小多喜孝道</t>
  </si>
  <si>
    <t>鶴見区下末吉６－７－２４</t>
  </si>
  <si>
    <t>大屋敷芙志枝</t>
  </si>
  <si>
    <t>戸塚区汲沢２－２６－１４</t>
  </si>
  <si>
    <t>認定こども園やまゆりキッズ 横浜みずほ幼稚園</t>
  </si>
  <si>
    <t>都筑区北山田３－２５</t>
  </si>
  <si>
    <t>学校法人新栄学園</t>
  </si>
  <si>
    <t>松野茂</t>
  </si>
  <si>
    <t>学校法人新栄学園 認定こども園　金沢白百合幼稚園</t>
  </si>
  <si>
    <t>金沢区釜利谷南２－２－４</t>
  </si>
  <si>
    <t>幼保連携型認定こども園 いのやま幼稚園保育園</t>
  </si>
  <si>
    <t>栄区上之町２９－１</t>
  </si>
  <si>
    <t>いいじまひがしこども園 飯島東幼稚園・飯島東保育園</t>
  </si>
  <si>
    <t>栄区飯島町２１５８</t>
  </si>
  <si>
    <t>鈴木　まゆみ</t>
  </si>
  <si>
    <t>ぬくもりの森しんばし やよい台こども園やよい台幼稚園</t>
  </si>
  <si>
    <t>泉区新橋町１１０１－５</t>
  </si>
  <si>
    <t>青葉区榎が丘５－１</t>
  </si>
  <si>
    <t>神奈川区栗田谷４２－４３</t>
  </si>
  <si>
    <t>佐藤　裕彦</t>
  </si>
  <si>
    <t>旭区若葉台１－７－１</t>
  </si>
  <si>
    <t>都筑区早渕２－３－７７</t>
  </si>
  <si>
    <t>内藤義幸</t>
  </si>
  <si>
    <t>泉区上飯田町２１０６</t>
  </si>
  <si>
    <t>川田　紘文</t>
  </si>
  <si>
    <t>戸塚区深谷町４５６－６</t>
  </si>
  <si>
    <t>旭区今川町１６－１</t>
  </si>
  <si>
    <t>青葉区大場町５９６</t>
  </si>
  <si>
    <t>旭区中希望が丘１９６</t>
  </si>
  <si>
    <t>瀬谷区阿久和西３－３６－６</t>
  </si>
  <si>
    <t>宝田浩</t>
  </si>
  <si>
    <t>泉区上飯田町２４２２</t>
  </si>
  <si>
    <t>保土ケ谷区峰岡町２－１９５</t>
  </si>
  <si>
    <t>認定こども園ムロノキッズ 室の木幼稚園・プリスクール室の木</t>
  </si>
  <si>
    <t>港南区港南３－３５－２０</t>
  </si>
  <si>
    <t>泉区下和泉３－２７－１１</t>
  </si>
  <si>
    <t>山村庄次郎</t>
  </si>
  <si>
    <t>泉区和泉中央南４－１７－３６</t>
  </si>
  <si>
    <t>清水隆男</t>
  </si>
  <si>
    <t>泉区和泉が丘３－９－１</t>
  </si>
  <si>
    <t>荏田北幼保連携型認定こども園</t>
  </si>
  <si>
    <t>青葉区荏田北３－６－１４</t>
  </si>
  <si>
    <t>幼保連携型認定こども園 ＹＭＣＡとつか保育園</t>
  </si>
  <si>
    <t>戸塚区上倉田町８６５－７１</t>
  </si>
  <si>
    <t>幼保連携型認定こども園 ＹＭＣＡつるみ保育園</t>
  </si>
  <si>
    <t>鶴見区平安町２－２８－１</t>
  </si>
  <si>
    <t xml:space="preserve">ヨコハマアイランドガーデン   </t>
  </si>
  <si>
    <t>幼保連携型認定こども園 ＹＭＣＡいずみ保育園</t>
  </si>
  <si>
    <t>泉区上飯田町１８７２－１</t>
  </si>
  <si>
    <t>戸塚区上品濃１－１５</t>
  </si>
  <si>
    <t>幼保連携型認定こども園 ＹＭＣＡ東とつか保育園</t>
  </si>
  <si>
    <t>港北区岸根町６８５－１２</t>
  </si>
  <si>
    <t>幼保連携型認定こども園 若葉台こども園</t>
  </si>
  <si>
    <t>旭区若葉台２－２０－１</t>
  </si>
  <si>
    <t>戸塚区秋葉町５２０－８８</t>
  </si>
  <si>
    <t>旭区都岡町９８－１</t>
  </si>
  <si>
    <t>青葉区もみの木台１６－１３</t>
  </si>
  <si>
    <t>中区千代崎町１－２５－２３</t>
  </si>
  <si>
    <t>港北区新吉田東６－１７－３</t>
  </si>
  <si>
    <t>港北区箕輪町１－１６－１８</t>
  </si>
  <si>
    <t>グリーン・ヴュー小嶋１０１号室</t>
  </si>
  <si>
    <t>神奈川区西寺尾２－２６</t>
  </si>
  <si>
    <t>コンフォール西寺尾５号棟１０４号室</t>
  </si>
  <si>
    <t>戸塚区上倉田町３９４－１</t>
  </si>
  <si>
    <t>セーフズマンション１０３号室</t>
  </si>
  <si>
    <t>神奈川区大口通８０</t>
  </si>
  <si>
    <t>ＮＳＫハイツ大口１－Ｄ</t>
  </si>
  <si>
    <t>都筑区北山田１－８－１３</t>
  </si>
  <si>
    <t>グリーンパーク１階</t>
  </si>
  <si>
    <t>都筑区北山田１－８－１１</t>
  </si>
  <si>
    <t>カーネルパーク１０１</t>
  </si>
  <si>
    <t>緑区鴨居１－４－６</t>
  </si>
  <si>
    <t>ベテルビル３Ｆ</t>
  </si>
  <si>
    <t>金沢区能見台通１－５</t>
  </si>
  <si>
    <t>能見台駅前ＧＣＩビル２Ｆ</t>
  </si>
  <si>
    <t>戸塚区上倉田町４９３－１</t>
  </si>
  <si>
    <t>ＮＯＢオグシビル１階</t>
  </si>
  <si>
    <t>旭区鶴ヶ峰１－２－８</t>
  </si>
  <si>
    <t>ぱぷりか保育園上大岡</t>
  </si>
  <si>
    <t>港南区最戸１－２－２７</t>
  </si>
  <si>
    <t>Ｓｔ上大岡 １階</t>
  </si>
  <si>
    <t>港南区大久保１－９－１３</t>
  </si>
  <si>
    <t>木部　浩一</t>
  </si>
  <si>
    <t>金沢区谷津町３３７</t>
  </si>
  <si>
    <t>第１５臼井ビル２階</t>
  </si>
  <si>
    <t>港北区菊名６‐１２‐８</t>
  </si>
  <si>
    <t>ヴィラレヴァンテ１Ｆ</t>
  </si>
  <si>
    <t>港北区大豆戸町１１３－１</t>
  </si>
  <si>
    <t>西区岡野１－１－１６</t>
  </si>
  <si>
    <t>ウェスト２３横浜 １階</t>
  </si>
  <si>
    <t>港北区箕輪町１－１－１８</t>
  </si>
  <si>
    <t>南区南太田４－３－８</t>
  </si>
  <si>
    <t>ＫＭＧ横浜１階</t>
  </si>
  <si>
    <t>西区楠町５－５</t>
  </si>
  <si>
    <t>横浜コーヨー八番館１０１号室</t>
  </si>
  <si>
    <t>神奈川区子安通３－２９５－１</t>
  </si>
  <si>
    <t>神奈川区西神奈川１－１３－１４</t>
  </si>
  <si>
    <t>ライオンズマンション東白楽第２ １０２、１０３号室</t>
  </si>
  <si>
    <t>プライムコーストみなとみらい１Ｂ号室</t>
  </si>
  <si>
    <t>港北区綱島西３－６－１９</t>
  </si>
  <si>
    <t>シュロスウエスト綱島２階</t>
  </si>
  <si>
    <t>中区本町６－５０－１０－２階</t>
  </si>
  <si>
    <t>神奈川区広台太田町４－２</t>
  </si>
  <si>
    <t>藤井克樹</t>
  </si>
  <si>
    <t>都筑区仲町台５－５－１</t>
  </si>
  <si>
    <t>リンデンハイム仲町台１階Ｃ－１号室</t>
  </si>
  <si>
    <t>西区戸部町２－２３－１</t>
  </si>
  <si>
    <t>横濱紅葉坂ＷＡＬＫ２Ｆ</t>
  </si>
  <si>
    <t>青葉区市ケ尾町１０６５－５</t>
  </si>
  <si>
    <t>市ヶ尾森ビル五番館１０４・１０５</t>
  </si>
  <si>
    <t>青葉区大場町１７４－２８０</t>
  </si>
  <si>
    <t>青葉区榎が丘１４－３</t>
  </si>
  <si>
    <t>サンクレスト青葉台１０５</t>
  </si>
  <si>
    <t>金沢区六浦４－１９－１９</t>
  </si>
  <si>
    <t>間瀬ビル１階</t>
  </si>
  <si>
    <t>港北区新横浜３－１２－４</t>
  </si>
  <si>
    <t>エクステ新横浜ビル１階</t>
  </si>
  <si>
    <t>磯子区杉田１－１５－２６－２階</t>
  </si>
  <si>
    <t>パシフィック・サスティナブル・インベスト</t>
  </si>
  <si>
    <t>徳吉　多恵子</t>
  </si>
  <si>
    <t>スクルドエンジェル保育園上大岡園</t>
  </si>
  <si>
    <t>東京都中央区日本橋３―２―１４日本橋ＫＮビル４Ｆ</t>
  </si>
  <si>
    <t>港南区上大岡西２－６－２７</t>
  </si>
  <si>
    <t>南区通町４－９８</t>
  </si>
  <si>
    <t>ビューノイソベ１階</t>
  </si>
  <si>
    <t>スターチャイルド≪横浜ステーションナーサリー≫</t>
  </si>
  <si>
    <t>神奈川区鶴屋町１－６６－９</t>
  </si>
  <si>
    <t>ＪＲ横浜鶴屋町ビル３階</t>
  </si>
  <si>
    <t>アポラン藤が丘オリーブ館３階</t>
  </si>
  <si>
    <t>緑区十日市場町８２２－９</t>
  </si>
  <si>
    <t>青葉区荏田北１－２－８</t>
  </si>
  <si>
    <t>ユーワビルＣ号室</t>
  </si>
  <si>
    <t>青葉区市ケ尾町１１５８－１</t>
  </si>
  <si>
    <t>ワンステップビル２階</t>
  </si>
  <si>
    <t>中区千歳町１－１３</t>
  </si>
  <si>
    <t>横浜ＴＨビル４Ｆ ４０１号室</t>
  </si>
  <si>
    <t>中区山下町２</t>
  </si>
  <si>
    <t>産業貿易センタービル２階</t>
  </si>
  <si>
    <t>磯子区汐見台２－４－６</t>
  </si>
  <si>
    <t>戸塚区品濃町５４３－２</t>
  </si>
  <si>
    <t>つるや第２ビル１階</t>
  </si>
  <si>
    <t>鶴見区岸谷２－２０－１</t>
  </si>
  <si>
    <t>旭区四季美台７２－１</t>
  </si>
  <si>
    <t>ＳＥＡＳＯＮ　ＫＩＤ保育園</t>
  </si>
  <si>
    <t>旭区鶴ケ峰２－２１－５</t>
  </si>
  <si>
    <t>磯子区杉田１－６－８</t>
  </si>
  <si>
    <t>港北区日吉本町１－２３－１２</t>
  </si>
  <si>
    <t>ライオンズマンション日吉台１０２</t>
  </si>
  <si>
    <t>旭区二俣川１－２－１</t>
  </si>
  <si>
    <t>ライオンズステーションプラザ二俣川１０２</t>
  </si>
  <si>
    <t>港北区日吉本町５－６７－１１</t>
  </si>
  <si>
    <t>神奈川区新町１４－２</t>
  </si>
  <si>
    <t>プレジール１階</t>
  </si>
  <si>
    <t>青葉区松風台１４－５９</t>
  </si>
  <si>
    <t>栄区笠間３－４５</t>
  </si>
  <si>
    <t>ガーデンアソシエⅠ－１号</t>
  </si>
  <si>
    <t>学校法人柏栄学園</t>
  </si>
  <si>
    <t>髙橋　仁志</t>
  </si>
  <si>
    <t>しんざわあゆみ保育室</t>
  </si>
  <si>
    <t>戸塚区戸塚町３６８４番地</t>
  </si>
  <si>
    <t>戸塚区戸塚町３６８０－２</t>
  </si>
  <si>
    <t>ライオンズマンション戸塚 ６－１０８</t>
  </si>
  <si>
    <t>旭区中希望が丘１９４－４</t>
  </si>
  <si>
    <t>旭区中希望が丘２２８－１９</t>
  </si>
  <si>
    <t>港南区港南３－３４－１５</t>
  </si>
  <si>
    <t>平野恭慎</t>
  </si>
  <si>
    <t>南区井土ケ谷下町３７－１１</t>
  </si>
  <si>
    <t>２Ｆ</t>
  </si>
  <si>
    <t>旭区さちが丘３</t>
  </si>
  <si>
    <t>ＴＰハイツ１階</t>
  </si>
  <si>
    <t>緑区中山１－７－５</t>
  </si>
  <si>
    <t>ネクストパーク１Ｆ</t>
  </si>
  <si>
    <t>青葉区美しが丘５－３４－４</t>
  </si>
  <si>
    <t>第５吉春ビル１Ｆ</t>
  </si>
  <si>
    <t>青葉区田奈町４３－１０</t>
  </si>
  <si>
    <t>青葉区美しが丘５－２－４</t>
  </si>
  <si>
    <t>青葉区青葉台２－６－１４</t>
  </si>
  <si>
    <t>マーレ・アマクサ１Ｆ</t>
  </si>
  <si>
    <t>旭区笹野台１－１－４３</t>
  </si>
  <si>
    <t>第二廣島ビル６０１</t>
  </si>
  <si>
    <t>緑区長津田みなみ台１－３８－７－３Ｆ</t>
  </si>
  <si>
    <t>泉区中田東４－５１－７</t>
  </si>
  <si>
    <t>中区立野７５－８</t>
  </si>
  <si>
    <t>西区平沼１－２５－５</t>
  </si>
  <si>
    <t>株式会社ＳＡＣＲＡ　ＦＥＬＩＣＥ</t>
  </si>
  <si>
    <t>泉区中田北１－１－２７</t>
  </si>
  <si>
    <t>サクラフェリーチェ保育園　二俣川</t>
  </si>
  <si>
    <t>旭区二俣川１－４１－３</t>
  </si>
  <si>
    <t>港北区日吉本町３－３３－１６－１０１</t>
  </si>
  <si>
    <t>戸塚区戸塚町４８２０－６－２０１</t>
  </si>
  <si>
    <t>瀬谷区阿久和西２－６０－１</t>
  </si>
  <si>
    <t>アクワメントシティ１０２号</t>
  </si>
  <si>
    <t>港北区綱島東１－１２－２</t>
  </si>
  <si>
    <t>青葉区新石川１－２６－１</t>
  </si>
  <si>
    <t>港南区港南台４－７－２９</t>
  </si>
  <si>
    <t>サウスポートヒルズＡ－２０３</t>
  </si>
  <si>
    <t>港北区箕輪町２－３－７</t>
  </si>
  <si>
    <t>日吉ロイヤルマンション１階</t>
  </si>
  <si>
    <t>戸塚区上倉田町５４５－９</t>
  </si>
  <si>
    <t>戸塚区矢部町３００７－４</t>
  </si>
  <si>
    <t>アンベルジュ１０１</t>
  </si>
  <si>
    <t>戸塚区矢部町１４－２</t>
  </si>
  <si>
    <t>中区本牧原２１</t>
  </si>
  <si>
    <t>ベイシティ本牧南２号棟１０８号</t>
  </si>
  <si>
    <t>株式会社イルカ</t>
  </si>
  <si>
    <t>髙久　優</t>
  </si>
  <si>
    <t>港北区日吉二丁目４番３号</t>
  </si>
  <si>
    <t>鶴見区矢向４－５－２６</t>
  </si>
  <si>
    <t>ハマビル１階</t>
  </si>
  <si>
    <t>港北区新横浜３－２３－３</t>
  </si>
  <si>
    <t>ＡＫビル１階</t>
  </si>
  <si>
    <t>キューピールームＰ－ｋａｂоо園</t>
  </si>
  <si>
    <t>藤和阪東橋ハイタウン １１０</t>
  </si>
  <si>
    <t>港南区上大岡西２－３－６</t>
  </si>
  <si>
    <t>ＢＬＤアルダ２０１号室</t>
  </si>
  <si>
    <t>港北区下田町５－２９－２３</t>
  </si>
  <si>
    <t>下田ビル１Ｆ</t>
  </si>
  <si>
    <t>旭区二俣川２－８５－３</t>
  </si>
  <si>
    <t>港北区綱島東４－３－４２－１０７</t>
  </si>
  <si>
    <t>神奈川区片倉町２－２－５</t>
  </si>
  <si>
    <t>鶴見区鶴見中央４－８－８</t>
  </si>
  <si>
    <t>磯子区原町９－７</t>
  </si>
  <si>
    <t>緑区中山１－２９－６－１０９</t>
  </si>
  <si>
    <t>都筑区茅ヶ崎東３－５</t>
  </si>
  <si>
    <t>港北ニュータウンコンフォールセンター南６－１０４</t>
  </si>
  <si>
    <t>緑区中山１－２９－３－１０１号</t>
  </si>
  <si>
    <t>栄区笠間２－２－１</t>
  </si>
  <si>
    <t>ＧＲＡＮＤ ＳＨＩＰ４階</t>
  </si>
  <si>
    <t>すまいる十日市場保育園</t>
  </si>
  <si>
    <t>緑区十日市場町字馬場坂１４８１－２０</t>
  </si>
  <si>
    <t>青葉区荏田西２－３５－１</t>
  </si>
  <si>
    <t>ウエストパークヒルズ１０５号</t>
  </si>
  <si>
    <t>青葉区美しが丘１－２３－５</t>
  </si>
  <si>
    <t>青葉区あざみ野２－２８－９</t>
  </si>
  <si>
    <t>ルミナスミユキ２０１</t>
  </si>
  <si>
    <t>磯子区原町１３－１０</t>
  </si>
  <si>
    <t>アブニール根岸 １階</t>
  </si>
  <si>
    <t>青葉区奈良５－１６－１０</t>
  </si>
  <si>
    <t>芙蓉館１０２</t>
  </si>
  <si>
    <t>鶴見区鶴見中央５－２７－８</t>
  </si>
  <si>
    <t>グレイス鶴見第３</t>
  </si>
  <si>
    <t>鶴見区鶴見中央１－２３－３２</t>
  </si>
  <si>
    <t>ルネス横濱鶴見２０５号室</t>
  </si>
  <si>
    <t>戸塚区品濃町５５０－３</t>
  </si>
  <si>
    <t>木村ビル２階</t>
  </si>
  <si>
    <t>瀬谷区瀬谷４－５－１２</t>
  </si>
  <si>
    <t>サンライフ平本１階</t>
  </si>
  <si>
    <t>戸部みつばち保育園</t>
  </si>
  <si>
    <t>西区中央１－４０－１</t>
  </si>
  <si>
    <t>Ｃｉｔｙ Ｌｕｘ Ｔｏｂｅ １階</t>
  </si>
  <si>
    <t>港南台きらきら保育園</t>
  </si>
  <si>
    <t>港南区港南台３－１７－１５</t>
  </si>
  <si>
    <t>寿屋ビル １階</t>
  </si>
  <si>
    <t>根岸　正州</t>
  </si>
  <si>
    <t>大阪府大阪市阿倍野区丸山通一丁目３番６１号</t>
  </si>
  <si>
    <t>港北区大豆戸町２１７－１</t>
  </si>
  <si>
    <t>フィオーレチノ１Ｆ</t>
  </si>
  <si>
    <t>鶴見区矢向４－７－２１</t>
  </si>
  <si>
    <t>ライオンズビル尻手１０１</t>
  </si>
  <si>
    <t>中区花咲町１－１７</t>
  </si>
  <si>
    <t>明光ビル１・２階</t>
  </si>
  <si>
    <t>中区本牧原１－４</t>
  </si>
  <si>
    <t>ムラーラ本牧２０３</t>
  </si>
  <si>
    <t>戸塚区戸塚町字二十ノ区４２４７－２１</t>
  </si>
  <si>
    <t>鶴見区北寺尾５－８－１６－１</t>
  </si>
  <si>
    <t>港北区綱島台１４ー１３</t>
  </si>
  <si>
    <t>大明グレイス綱島１階</t>
  </si>
  <si>
    <t>ぶれすと尻手ほいくえん附属元宮</t>
  </si>
  <si>
    <t>鶴見区元宮１－９－４４</t>
  </si>
  <si>
    <t>戸塚区平戸町７５３－４</t>
  </si>
  <si>
    <t>旭区上白根１－１－１９</t>
  </si>
  <si>
    <t>ライオンズマンション鶴ケ峰第７ １０１号室</t>
  </si>
  <si>
    <t>金沢区並木２－３</t>
  </si>
  <si>
    <t>金沢シーサイドタウン１ー１０４</t>
  </si>
  <si>
    <t>緑区台村町５１１－１</t>
  </si>
  <si>
    <t>第五丸正ビル１０７号室</t>
  </si>
  <si>
    <t>緑区鴨居４－５３－１２</t>
  </si>
  <si>
    <t>アピオ横浜鴨居１０１</t>
  </si>
  <si>
    <t>ハマシップモール３階</t>
  </si>
  <si>
    <t>みらいつばさ片倉町保育園</t>
  </si>
  <si>
    <t>神奈川区片倉２－２２－５</t>
  </si>
  <si>
    <t>佐藤ビル １階</t>
  </si>
  <si>
    <t>株式会社メディフェア</t>
  </si>
  <si>
    <t>青木　隆弥</t>
  </si>
  <si>
    <t>瀬谷みらい保育園</t>
  </si>
  <si>
    <t>長崎県長崎市栄町５番５号</t>
  </si>
  <si>
    <t>瀬谷区橋戸２－４－７</t>
  </si>
  <si>
    <t>港北区日吉２－３－８</t>
  </si>
  <si>
    <t>柏屋ビル １階</t>
  </si>
  <si>
    <t>泉区和泉中央北２－２－２９</t>
  </si>
  <si>
    <t>グリーンヴィラ和泉町１０２</t>
  </si>
  <si>
    <t>戸塚区品濃町５２１－２</t>
  </si>
  <si>
    <t>ルミエール１階</t>
  </si>
  <si>
    <t>鶴見区駒岡４－２６－１４－１階</t>
  </si>
  <si>
    <t>佐藤博紀</t>
  </si>
  <si>
    <t>鶴見区鶴見中央３－２５－８</t>
  </si>
  <si>
    <t>コープアゼリア鶴見 ２階</t>
  </si>
  <si>
    <t>立木　康之</t>
  </si>
  <si>
    <t>神奈川区反町４－３７－３</t>
  </si>
  <si>
    <t>ベルハウス１階</t>
  </si>
  <si>
    <t>青葉区つつじが丘１０－７</t>
  </si>
  <si>
    <t>スリーサンズ青葉台１０１</t>
  </si>
  <si>
    <t>港北区綱島東３－５－５０</t>
  </si>
  <si>
    <t>コリエンテ綱島１階</t>
  </si>
  <si>
    <t>都筑区茅ケ崎中央２－１</t>
  </si>
  <si>
    <t>栄区上郷町７０３－１</t>
  </si>
  <si>
    <t>神奈川県横浜市鶴見区市場大和町４－８</t>
  </si>
  <si>
    <t>鶴見区市場大和町４－８</t>
  </si>
  <si>
    <t>ＩＰビル２Ｆ</t>
  </si>
  <si>
    <t>鶴見区市場大和町４－１８</t>
  </si>
  <si>
    <t>高瀬ビル１Ｆ</t>
  </si>
  <si>
    <t>鶴見区鶴見中央４－３６－３０</t>
  </si>
  <si>
    <t>鶴見区鶴見中央１－９－１７</t>
  </si>
  <si>
    <t>港北区大豆戸町３６５－１</t>
  </si>
  <si>
    <t>石井ビル３階</t>
  </si>
  <si>
    <t>鶴見区市場大和町５－１４</t>
  </si>
  <si>
    <t>ナイスアーバンスピリッツ鶴見市場Ⅱ１０１</t>
  </si>
  <si>
    <t>神奈川区栄町６－１</t>
  </si>
  <si>
    <t>ヨコハマポートサイドロア弐番館１Ｆ</t>
  </si>
  <si>
    <t>栄区笠間１－２－１１－１０１</t>
  </si>
  <si>
    <t>栄区笠間２－２０－４１</t>
  </si>
  <si>
    <t>都筑区中川中央１－２８－１２</t>
  </si>
  <si>
    <t>フォレストフジ２０１</t>
  </si>
  <si>
    <t>旭区二俣川１－７</t>
  </si>
  <si>
    <t>泉区下和泉１－１０－２３</t>
  </si>
  <si>
    <t>泉区中田西４－３５－２８</t>
  </si>
  <si>
    <t>戸塚第３ダイヤモンドマンション１０２</t>
  </si>
  <si>
    <t>泉区和泉中央南５－４－１１</t>
  </si>
  <si>
    <t>戸塚区品濃町５３８－７</t>
  </si>
  <si>
    <t>オセアン第２ビル２階</t>
  </si>
  <si>
    <t>鶴見区馬場１－２０－１２</t>
  </si>
  <si>
    <t>瀬谷区阿久和東２－７－１５</t>
  </si>
  <si>
    <t>戸塚区秋葉町４８７－２９</t>
  </si>
  <si>
    <t>旭区市沢町５６１－１－１０３</t>
  </si>
  <si>
    <t>港北区綱島西２－１５－１４</t>
  </si>
  <si>
    <t>港北区新横浜１－２－６</t>
  </si>
  <si>
    <t>栄区桂町２７５－２１</t>
  </si>
  <si>
    <t>栄区小菅ケ谷１－２２－２</t>
  </si>
  <si>
    <t>中区山下町７０－１３</t>
  </si>
  <si>
    <t>パークホームズ横濱山下公園１０２</t>
  </si>
  <si>
    <t>神奈川区片倉５－１９－２８</t>
  </si>
  <si>
    <t>ＦＬＡＴ ＫＹＨ１０２</t>
  </si>
  <si>
    <t>鶴見区北寺尾５－７－３３</t>
  </si>
  <si>
    <t>鶴見区北寺尾４－４－１０</t>
  </si>
  <si>
    <t>サンヒルズＢ棟１０１号室</t>
  </si>
  <si>
    <t>戸塚区吉田町１３８－６</t>
  </si>
  <si>
    <t>前島保育株式会社</t>
  </si>
  <si>
    <t>前島　惠美子</t>
  </si>
  <si>
    <t>前島保育園</t>
  </si>
  <si>
    <t>旭区鶴ケ峰２丁目６３番地１０メゾンド・ド・ノウブル１０２号室</t>
  </si>
  <si>
    <t>旭区鶴ケ峰２－６３－１０</t>
  </si>
  <si>
    <t>メゾンド・ド・ノウブル １０２号室</t>
  </si>
  <si>
    <t>中区根岸町１－２７－７</t>
  </si>
  <si>
    <t>神奈川区西神奈川１－１１－３</t>
  </si>
  <si>
    <t>レーベンハイム東白楽２階</t>
  </si>
  <si>
    <t>港南区大久保１－４－３－１０３</t>
  </si>
  <si>
    <t>中区末吉町４－８３</t>
  </si>
  <si>
    <t>ベルハウス伊勢佐木１０１号室</t>
  </si>
  <si>
    <t>港北区綱島東４－９－２８</t>
  </si>
  <si>
    <t>エアリーハイツ１階</t>
  </si>
  <si>
    <t>港北区富士塚２－２８－１６</t>
  </si>
  <si>
    <t>テルージュ菊名Ⅰー１０２</t>
  </si>
  <si>
    <t>南区三春台１４３</t>
  </si>
  <si>
    <t>南糧三春台マンション１階</t>
  </si>
  <si>
    <t>戸塚区戸塚町２２３０－３</t>
  </si>
  <si>
    <t>ヒルズ南戸塚４－１０７</t>
  </si>
  <si>
    <t>西区西戸部町２－１９０</t>
  </si>
  <si>
    <t>西戸部住宅１－１０１</t>
  </si>
  <si>
    <t>旭区本村町３８－３</t>
  </si>
  <si>
    <t>宮の杜パーク１０６号室</t>
  </si>
  <si>
    <t>神奈川区栄町１－１９</t>
  </si>
  <si>
    <t>グレイス横浜ポートシティ１０１号室</t>
  </si>
  <si>
    <t>保土ケ谷区星川１－４－１</t>
  </si>
  <si>
    <t>クレスト星川</t>
  </si>
  <si>
    <t>鶴見区鶴見中央４－３－８</t>
  </si>
  <si>
    <t>アルカサール鶴見中央１階</t>
  </si>
  <si>
    <t>戸塚区品濃町５１５－１</t>
  </si>
  <si>
    <t>ニューシティ東戸塚南の街２－１０４号</t>
  </si>
  <si>
    <t>戸塚区品濃町５１４－１</t>
  </si>
  <si>
    <t>ニューシティ東戸塚南の街７－１０１</t>
  </si>
  <si>
    <t>戸塚区品濃町５１４‐１</t>
  </si>
  <si>
    <t>ニューシティ東戸塚南の街 ８‐１０２号</t>
  </si>
  <si>
    <t>ニューシティ東戸塚南の街七号館１０４号</t>
  </si>
  <si>
    <t>中区新山下３－１５</t>
  </si>
  <si>
    <t>新山下ベイシティ２号棟１０６</t>
  </si>
  <si>
    <t>中区本牧和田２６－９</t>
  </si>
  <si>
    <t>本牧パークハウス１０２号</t>
  </si>
  <si>
    <t>磯子区洋光台３－３１－８</t>
  </si>
  <si>
    <t>プラムヒルズ洋光台１０１</t>
  </si>
  <si>
    <t>プラムヒルズ洋光台２０１</t>
  </si>
  <si>
    <t>南区花之木町１－９－１２</t>
  </si>
  <si>
    <t>ロイヤルハイツ１Ｆ</t>
  </si>
  <si>
    <t>特定非営利活動法人こもれび福祉の会</t>
  </si>
  <si>
    <t>岩谷　恭子</t>
  </si>
  <si>
    <t>グロウアップ　モンテッソーリ子どもの家</t>
  </si>
  <si>
    <t>都筑区大丸１６―１１―２０４</t>
  </si>
  <si>
    <t>泉区中田西１－８－４</t>
  </si>
  <si>
    <t>ガーラ・レジデンス横浜立場</t>
  </si>
  <si>
    <t>瀬谷区瀬谷３－１０－５</t>
  </si>
  <si>
    <t>瀬谷区三ツ境５－５</t>
  </si>
  <si>
    <t>グレートヒル三ツ境</t>
  </si>
  <si>
    <t>瀬谷区瀬谷４－５－３２</t>
  </si>
  <si>
    <t>瀬谷区瀬谷３－９－２０</t>
  </si>
  <si>
    <t>パールホーム瀬谷１階</t>
  </si>
  <si>
    <t>都筑区大丸４－７</t>
  </si>
  <si>
    <t>ルミエール１０５</t>
  </si>
  <si>
    <t>旭区さちが丘３－４</t>
  </si>
  <si>
    <t>旭区鶴ヶ峰本町２－４６－１</t>
  </si>
  <si>
    <t>ＢＦハイツ２－Ｂ</t>
  </si>
  <si>
    <t>青葉区美しが丘１－６－５</t>
  </si>
  <si>
    <t>コメールビル２Ｆ</t>
  </si>
  <si>
    <t>特定非営利活動法人ちびっこハウス</t>
  </si>
  <si>
    <t>天野　勝行</t>
  </si>
  <si>
    <t>ＮＰＯ法人ちびっこハウス</t>
  </si>
  <si>
    <t>瀬谷区三ツ境２４番地８</t>
  </si>
  <si>
    <t>瀬谷区三ツ境２４－８</t>
  </si>
  <si>
    <t>港南区大久保１－１６－６</t>
  </si>
  <si>
    <t>サニーハイツ上大岡１Ｆ</t>
  </si>
  <si>
    <t>港南区港南１－３－３７</t>
  </si>
  <si>
    <t>リバーサイド福長１０３</t>
  </si>
  <si>
    <t>泉区弥生台１０－６</t>
  </si>
  <si>
    <t>ロイヤルステージ弥生台１０４・１０６</t>
  </si>
  <si>
    <t>保土ヶ谷区天王町１－７－２</t>
  </si>
  <si>
    <t>ＧｒａｃｅＦｕｔａｂａ１Ｆ</t>
  </si>
  <si>
    <t>緑区中山４－１－８</t>
  </si>
  <si>
    <t>ハイツ中山２－Ｂ</t>
  </si>
  <si>
    <t>保土ケ谷区桜ケ丘２－４５－２</t>
  </si>
  <si>
    <t>南区前里町１－１０</t>
  </si>
  <si>
    <t>港北区綱島西３－５－１６</t>
  </si>
  <si>
    <t>都筑区荏田南１－１２－２８</t>
  </si>
  <si>
    <t>泉区中田東１－３７－１２</t>
  </si>
  <si>
    <t>イーストコートＢ</t>
  </si>
  <si>
    <t>戸塚区矢部町３２１</t>
  </si>
  <si>
    <t>プロムナード矢部１５号棟１０４</t>
  </si>
  <si>
    <t>港北区下田町４－１</t>
  </si>
  <si>
    <t>サンヴァリエ日吉８号棟１０１号室</t>
  </si>
  <si>
    <t>磯子区森１－１０－９</t>
  </si>
  <si>
    <t>中銀マンシオン２０６号</t>
  </si>
  <si>
    <t>保土ケ谷区仏向町８４５－１</t>
  </si>
  <si>
    <t>コンフォール仏向町３号棟１０８号</t>
  </si>
  <si>
    <t>緑区鴨居１－１４－４</t>
  </si>
  <si>
    <t>アヴォンリー鴨居１０１</t>
  </si>
  <si>
    <t>緑区長津田２－３６－３</t>
  </si>
  <si>
    <t>ソレイユ長津田１０３</t>
  </si>
  <si>
    <t>戸塚区戸塚町１０</t>
  </si>
  <si>
    <t>ラピス戸塚１ ２階</t>
  </si>
  <si>
    <t>鶴見区菅沢町８－１</t>
  </si>
  <si>
    <t>青葉区つつじが丘２７－１５</t>
  </si>
  <si>
    <t>保土ケ谷区境木本町６７－１</t>
  </si>
  <si>
    <t>ラソパール東戸塚１０９</t>
  </si>
  <si>
    <t>西区中央２－４４－３</t>
  </si>
  <si>
    <t>ライオンズマンション大前西横浜１０１号室</t>
  </si>
  <si>
    <t>保土ケ谷区天王町２－４６－８</t>
  </si>
  <si>
    <t>シアトルハウス１Ｆ</t>
  </si>
  <si>
    <t>神奈川区松本町５－３６－１０</t>
  </si>
  <si>
    <t>緑区長津田７－１－４３</t>
  </si>
  <si>
    <t>ガーデニアパーク１０２号、１０１号</t>
  </si>
  <si>
    <t>緑区長津田７－１－４６</t>
  </si>
  <si>
    <t>ニッショーⅦ１階１号室</t>
  </si>
  <si>
    <t>ニッショウⅦ ２号</t>
  </si>
  <si>
    <t>特定非営利活動法人子育て支援はまっこ</t>
  </si>
  <si>
    <t>戸塚区矢部町２０７１</t>
  </si>
  <si>
    <t>戸塚区矢部町２０６１</t>
  </si>
  <si>
    <t>泉区中田南３－２－２１</t>
  </si>
  <si>
    <t>長深田悟</t>
  </si>
  <si>
    <t>鶴見区豊岡町４０－２－１０１号室</t>
  </si>
  <si>
    <t>南区井土ケ谷中町１２７－１</t>
  </si>
  <si>
    <t>ルネ横浜アーバンテラス１Ｆ</t>
  </si>
  <si>
    <t>鶴見区鶴見中央４－７－１５－１階</t>
  </si>
  <si>
    <t>神奈川区新子安１－２５－８</t>
  </si>
  <si>
    <t>北辰第２ビル</t>
  </si>
  <si>
    <t>保土ケ谷区西久保町１５－１０</t>
  </si>
  <si>
    <t>グランディシンヤ１Ｆ</t>
  </si>
  <si>
    <t>磯子区森２－５－１４</t>
  </si>
  <si>
    <t>ディアコート・ドエル１０１</t>
  </si>
  <si>
    <t>神奈川区西大口２８</t>
  </si>
  <si>
    <t>港南区丸山台３－１１－１</t>
  </si>
  <si>
    <t>平井ビル１－Ｃ</t>
  </si>
  <si>
    <t>都筑区仲町台１－１５－４</t>
  </si>
  <si>
    <t>港南区日野５－１－１８</t>
  </si>
  <si>
    <t>戸塚区品濃町５４８－１２</t>
  </si>
  <si>
    <t>東戸塚ＮＳビル２</t>
  </si>
  <si>
    <t>都筑区仲町台１－３３－１９</t>
  </si>
  <si>
    <t>ピアッツァ仲町台ノバ１階</t>
  </si>
  <si>
    <t>小規模保育事業（C型）</t>
  </si>
  <si>
    <t>君塚　和美</t>
  </si>
  <si>
    <t>横浜市港南区港南４－４－３０</t>
  </si>
  <si>
    <t>戸塚区上矢部町２８１－８</t>
  </si>
  <si>
    <t>事業所内保育事業－小規模Ａ型基準</t>
  </si>
  <si>
    <t>旭区中希望が丘２０２</t>
  </si>
  <si>
    <t>神奈川区山内町１</t>
  </si>
  <si>
    <t>市場センタービル２階</t>
  </si>
  <si>
    <t>港北区高田西２－２１－１１</t>
  </si>
  <si>
    <t>中区本牧和田１１－１７</t>
  </si>
  <si>
    <t>黒川　貴美枝</t>
  </si>
  <si>
    <t>田村　直美</t>
  </si>
  <si>
    <t>河内　真澄</t>
  </si>
  <si>
    <t>田代　悦子</t>
  </si>
  <si>
    <t>大澤　利子</t>
  </si>
  <si>
    <t>倉山　克子</t>
  </si>
  <si>
    <t>園田　弘子</t>
  </si>
  <si>
    <t>村木　聡子</t>
  </si>
  <si>
    <t>新美　泉</t>
  </si>
  <si>
    <t>佐藤　悦子</t>
  </si>
  <si>
    <t>田村　静香</t>
  </si>
  <si>
    <t>加藤　圭子</t>
  </si>
  <si>
    <t>中川　和広</t>
  </si>
  <si>
    <t>杉山　亮子</t>
  </si>
  <si>
    <t>盛田　美樹</t>
  </si>
  <si>
    <t>川﨑 未緒</t>
  </si>
  <si>
    <t>早坂　元子</t>
  </si>
  <si>
    <t>北川　公美</t>
  </si>
  <si>
    <t>千葉　陽子</t>
  </si>
  <si>
    <t>森田成美</t>
  </si>
  <si>
    <t>港南区日野１－１０－１５</t>
  </si>
  <si>
    <t>学校法人高木学園</t>
  </si>
  <si>
    <t>港北区菊名７－３－３０</t>
  </si>
  <si>
    <t>瀬野由貴江</t>
  </si>
  <si>
    <t>幼稚園型認定こども園ナザレ幼稚園</t>
  </si>
  <si>
    <t>横浜市青葉区鴨志田町１２６４</t>
  </si>
  <si>
    <t>青葉区鴨志田町１２６４</t>
  </si>
  <si>
    <t>佐藤巌</t>
  </si>
  <si>
    <t>横浜市鶴見区寺谷２丁目１２‐２６</t>
  </si>
  <si>
    <t>鶴見区寺谷２－１２－２６</t>
  </si>
  <si>
    <t>緑区霧が丘３－１８－１</t>
  </si>
  <si>
    <t>緑区霧が丘６－１４</t>
  </si>
  <si>
    <t>都筑区東山田１－２７－５</t>
  </si>
  <si>
    <t>川畑充子</t>
  </si>
  <si>
    <t>港南区野庭町６２６</t>
  </si>
  <si>
    <t>林弦矢</t>
  </si>
  <si>
    <t>泉区岡津町２７２７</t>
  </si>
  <si>
    <t>港南区日野７－３４－７</t>
  </si>
  <si>
    <t>港南区日野５－１２－１４</t>
  </si>
  <si>
    <t>青葉区大場町２３１</t>
  </si>
  <si>
    <t>成宮知恵子</t>
  </si>
  <si>
    <t>戸塚区矢部町１１６９</t>
  </si>
  <si>
    <t>港北区新羽町２８７６</t>
  </si>
  <si>
    <t>長谷川　美恵子</t>
  </si>
  <si>
    <t>港北区篠原町１１６３</t>
  </si>
  <si>
    <t>認定こども園しのはら幼稚園</t>
  </si>
  <si>
    <t>青葉区あざみ野4-2-4</t>
  </si>
  <si>
    <t>港南区港南台４－６－20</t>
  </si>
  <si>
    <t>241-0014</t>
  </si>
  <si>
    <t>旭区市沢町557-2</t>
  </si>
  <si>
    <t>社会福祉法人十愛療育会　病児保育室あさひ</t>
  </si>
  <si>
    <t>理事長　立花　正人　</t>
  </si>
  <si>
    <t>旭区柏町97－８</t>
  </si>
  <si>
    <t>サンクリニック小児科</t>
  </si>
  <si>
    <t>しんぜん病児保育室</t>
  </si>
  <si>
    <t>泉区西が岡１－28－１</t>
  </si>
  <si>
    <t>泉区西が岡1-28-1</t>
  </si>
  <si>
    <t>理事長　水地　啓子　</t>
  </si>
  <si>
    <t>磯子区磯子２－13－13</t>
  </si>
  <si>
    <t>磯子区磯子2-13-13</t>
  </si>
  <si>
    <t>神奈川区入江２－19－１</t>
  </si>
  <si>
    <t>神奈川区入江2-19-1</t>
  </si>
  <si>
    <t>理事長　新納　憲司　</t>
  </si>
  <si>
    <t>港南区上大岡西１－15－１</t>
  </si>
  <si>
    <t>横浜市港南区 上大岡西1-15-1</t>
  </si>
  <si>
    <t>カミオ405-1</t>
  </si>
  <si>
    <t>港北区大倉山３－56－22　ナビウス大倉山１階</t>
  </si>
  <si>
    <t>佐々木　聡子</t>
  </si>
  <si>
    <t>横浜市大倉山病児保育室　アクアマリン</t>
  </si>
  <si>
    <t>港北区師岡町1148－１　１階</t>
  </si>
  <si>
    <t>港北区師岡町1148-1　1階</t>
  </si>
  <si>
    <t>院長　佐々木　聡子　</t>
  </si>
  <si>
    <t>都筑区南山田町4258</t>
  </si>
  <si>
    <t>鶴見区鶴見中央3-10</t>
  </si>
  <si>
    <t>荒井　慶子</t>
  </si>
  <si>
    <t>鶴見区東寺尾５－３－12</t>
  </si>
  <si>
    <t>鶴見区東寺尾5-3-12</t>
  </si>
  <si>
    <t>院長　荒井　慶子　</t>
  </si>
  <si>
    <t>戸塚区汲沢８－５－５</t>
  </si>
  <si>
    <t>戸塚区汲沢8-5-5</t>
  </si>
  <si>
    <t>理事長　小泉　友喜彦　</t>
  </si>
  <si>
    <t>医療法人横浜未来ヘルスケアシステム</t>
  </si>
  <si>
    <t>戸塚区戸塚町116</t>
  </si>
  <si>
    <t>理事長　横川　秀男　</t>
  </si>
  <si>
    <t>横浜こども病児保育室レインボー</t>
  </si>
  <si>
    <t>西区岡野２－５－18</t>
  </si>
  <si>
    <t>西区岡野2-5-18</t>
  </si>
  <si>
    <t>理事長　増山　宏明　</t>
  </si>
  <si>
    <t>緑区鴨居5-27-10</t>
  </si>
  <si>
    <t>時枝　啓介</t>
  </si>
  <si>
    <t>病児保育室わかば</t>
  </si>
  <si>
    <t>都筑区北山田１－12－15</t>
  </si>
  <si>
    <t>都筑区北山田1-12-15</t>
  </si>
  <si>
    <t>理事長　時枝　啓介</t>
  </si>
  <si>
    <t>青葉区藤が丘1-14-49　横浜藤が丘NBIビル2A</t>
  </si>
  <si>
    <t>院長　齋藤　陽</t>
  </si>
  <si>
    <t>Y-01</t>
  </si>
  <si>
    <t>221-0833</t>
  </si>
  <si>
    <t>神奈川区高島台１８－２</t>
  </si>
  <si>
    <t>Y-02</t>
  </si>
  <si>
    <t>Y室</t>
  </si>
  <si>
    <t>港北区日吉本町１－５－４１ 坂口屋日吉ビル２Ｆ</t>
  </si>
  <si>
    <t>港北区日吉本町１－５－４１</t>
  </si>
  <si>
    <t>坂口屋日吉ビル２Ｆ</t>
  </si>
  <si>
    <t>Y-03</t>
  </si>
  <si>
    <t>港北区日吉本町１－３－４ ２階</t>
  </si>
  <si>
    <t>Y-04</t>
  </si>
  <si>
    <t>港北区綱島西２－１３－１ ２階</t>
  </si>
  <si>
    <t>港北区綱島西２－１３－１</t>
  </si>
  <si>
    <t>Y-05</t>
  </si>
  <si>
    <t>港北区綱島西1-2-7</t>
  </si>
  <si>
    <t>Y-06</t>
  </si>
  <si>
    <t>緑区長津田４－５－３</t>
  </si>
  <si>
    <t>Y-07</t>
  </si>
  <si>
    <t>緑区寺山町１３８－３</t>
  </si>
  <si>
    <t>Y-08</t>
  </si>
  <si>
    <t>青葉区あざみ野１－７－１ ゴールドワンあざみ野２Ｆ</t>
  </si>
  <si>
    <t>ゴールドワンあざみ野２Ｆ</t>
  </si>
  <si>
    <t>Y-09</t>
  </si>
  <si>
    <t>青葉区美しが丘１－６－５ コメールビル２Ｆ</t>
  </si>
  <si>
    <t>Y-10</t>
  </si>
  <si>
    <t>都筑区茅ヶ崎中央17-12 ヒロガーデンセンター南１Ｆ</t>
  </si>
  <si>
    <t>都筑区茅ヶ崎中央17-12</t>
  </si>
  <si>
    <t>ヒロガーデンセンター南１Ｆ</t>
  </si>
  <si>
    <t>Y-11</t>
  </si>
  <si>
    <t>都筑区中川中央１－３８－１０</t>
  </si>
  <si>
    <t>Y-12</t>
  </si>
  <si>
    <t>247-0014</t>
  </si>
  <si>
    <t>栄区公田町６２７－５</t>
  </si>
  <si>
    <t xml:space="preserve">231-0007 </t>
  </si>
  <si>
    <t>220-0012</t>
  </si>
  <si>
    <t xml:space="preserve">220-0032 </t>
  </si>
  <si>
    <t xml:space="preserve">230-8611 </t>
  </si>
  <si>
    <t>鶴見区豊岡町１８－１　ミナールビル　４Ｆ</t>
  </si>
  <si>
    <t>松本　健太</t>
  </si>
  <si>
    <t xml:space="preserve">227-0063 </t>
  </si>
  <si>
    <t>227-0063</t>
  </si>
  <si>
    <t>225-0002　</t>
  </si>
  <si>
    <t>LIFE company　酒井知佳奈</t>
  </si>
  <si>
    <t>224-0007</t>
  </si>
  <si>
    <t>都筑区荏田南４－２２－８</t>
  </si>
  <si>
    <t xml:space="preserve">221-0002 </t>
  </si>
  <si>
    <t>神奈川区大口通８０　NSKハイツ大口　１－Ａ</t>
  </si>
  <si>
    <t xml:space="preserve">240-0064 </t>
  </si>
  <si>
    <t>保土ケ谷区坂本町６８－１　LIEN横濱上星川　１０１</t>
  </si>
  <si>
    <t xml:space="preserve">227-0036 </t>
  </si>
  <si>
    <t>227-0038</t>
  </si>
  <si>
    <t>青葉区奈良１－３－２　３Ｆ</t>
  </si>
  <si>
    <t>Shining･Stars有限会社</t>
  </si>
  <si>
    <t>Shining･Stars</t>
  </si>
  <si>
    <t xml:space="preserve">222-0036 </t>
  </si>
  <si>
    <t>港北区小机町５８－１　カーネルライフ２　１Ｆ</t>
  </si>
  <si>
    <t>高島　好美</t>
  </si>
  <si>
    <t xml:space="preserve">224-0003 </t>
  </si>
  <si>
    <t>都筑区中川中央１－３４－１５　N-SQUARE　２Ｆ</t>
  </si>
  <si>
    <t xml:space="preserve">231-0802 </t>
  </si>
  <si>
    <t>中区小港町１－４－１６　石井ビル　２Ｆ</t>
  </si>
  <si>
    <t xml:space="preserve">150-0013 </t>
  </si>
  <si>
    <t>220-0011</t>
  </si>
  <si>
    <t>西区高島２－６－３８　岩井ビル　２０５</t>
  </si>
  <si>
    <t>222-0033　</t>
  </si>
  <si>
    <t>鶴見区寺谷１－７－２２　アンブリン鶴見　１Ｆ</t>
  </si>
  <si>
    <t>横浜市港北区新横浜２－６－１３　新横浜ステーションビル　７Ｆ</t>
  </si>
  <si>
    <t>神奈川区反町３－２２－２　柿田ビル　１Ｆ</t>
  </si>
  <si>
    <t>231-0055</t>
  </si>
  <si>
    <t>中区末吉町２－２８　THE RESIDENCE HARU　１Ｆ</t>
  </si>
  <si>
    <t>232-0055</t>
  </si>
  <si>
    <t>南区中島町４－８６　矢野ビル　１Ｆ</t>
  </si>
  <si>
    <t>港南区上大岡西３－１１－２　グレイス上大岡　１Ｆ</t>
  </si>
  <si>
    <t>240-0065</t>
  </si>
  <si>
    <t>保土ケ谷区和田１－１８－３３　山中ビル　１Ｆ</t>
  </si>
  <si>
    <t>旭区二俣川１－４５－４１　関本ビル　１Ｆ</t>
  </si>
  <si>
    <t>磯子区杉田４－２－１５　メゾンドヴァロン　１Ｆ</t>
  </si>
  <si>
    <t>236-0053</t>
  </si>
  <si>
    <t>金沢区能見台通８－７　柴田ビル　１Ｆ</t>
  </si>
  <si>
    <t xml:space="preserve">222-0033 </t>
  </si>
  <si>
    <t>港北区綱島西２－１１－６　ベルク港北綱島　１Ｆ</t>
  </si>
  <si>
    <t>227-0044</t>
  </si>
  <si>
    <t>青葉区もえぎ野６－２　NKSビル　１Ｆ</t>
  </si>
  <si>
    <t>245-0023</t>
  </si>
  <si>
    <t>泉区和泉中央南５－３－２９　１Ｆ</t>
  </si>
  <si>
    <t>戸塚区吉田町６３１－１　元町清水ビル　１Ｆ</t>
  </si>
  <si>
    <t>156-0054　</t>
  </si>
  <si>
    <t>都筑区中川中央１－１－５　YOTSUBAKO　４Ｆ</t>
  </si>
  <si>
    <t xml:space="preserve">106-0032 </t>
  </si>
  <si>
    <t>220-8113</t>
  </si>
  <si>
    <t>西区みなとみらい２－２－１　横浜ランドマークタワー　１３Ｆ</t>
  </si>
  <si>
    <t xml:space="preserve">215-0018 </t>
  </si>
  <si>
    <t>都筑区茅ケ崎中央３９－３　グランシェル　２Ｆ</t>
  </si>
  <si>
    <t xml:space="preserve">151-0051 </t>
  </si>
  <si>
    <t>中区元町２－９５－２　元町YNビル　１・２Ｆ</t>
  </si>
  <si>
    <t>港北区日吉本町１－２４－２０　フナイビル　２Ｆ</t>
  </si>
  <si>
    <t xml:space="preserve">103-0022 </t>
  </si>
  <si>
    <t>221-0852</t>
  </si>
  <si>
    <t>神奈川区三ツ沢下町６－１６　みつざわハイツ　１Ｆ</t>
  </si>
  <si>
    <t>231-0006</t>
  </si>
  <si>
    <t>中区南仲通２－２５－２</t>
  </si>
  <si>
    <t>105-0022</t>
  </si>
  <si>
    <t>232-0018</t>
  </si>
  <si>
    <t>南区花之木町３－４８－１　ビエラ蒔田　３Ｆ</t>
  </si>
  <si>
    <t xml:space="preserve">241-0825 </t>
  </si>
  <si>
    <t>キッズハウスチャビィ　ヤマモトカナ</t>
  </si>
  <si>
    <t>山本　花菜</t>
  </si>
  <si>
    <t xml:space="preserve">232-0014 </t>
  </si>
  <si>
    <t>南区吉野町１－３</t>
  </si>
  <si>
    <t>232-0014</t>
  </si>
  <si>
    <t xml:space="preserve">171-0022 </t>
  </si>
  <si>
    <t>220-0003</t>
  </si>
  <si>
    <t>西区楠町１６－１４　カンフリエ　１Ｆ</t>
  </si>
  <si>
    <t>西区楠町１８－１　エムエムワイビル　２Ｆ</t>
  </si>
  <si>
    <t xml:space="preserve">140-0013 </t>
  </si>
  <si>
    <t>中区本町６－５０－１０　２Ｆ</t>
  </si>
  <si>
    <t>234-0054　</t>
  </si>
  <si>
    <t xml:space="preserve">232-0041 </t>
  </si>
  <si>
    <t>南区睦町１－３１－１</t>
  </si>
  <si>
    <t xml:space="preserve">223-0061 </t>
  </si>
  <si>
    <t>223-0052</t>
  </si>
  <si>
    <t>港北区綱島東５－７－３７</t>
  </si>
  <si>
    <t xml:space="preserve">160-0023 </t>
  </si>
  <si>
    <t>青葉区美しが丘２－２０－６　フォーレスト　１Ｆ</t>
  </si>
  <si>
    <t xml:space="preserve">235-0021 </t>
  </si>
  <si>
    <t>神奈川区西神奈川３－１７－１０　小柴ビル　１Ｆ</t>
  </si>
  <si>
    <t xml:space="preserve">236-0042 </t>
  </si>
  <si>
    <t>金沢区釜利谷東２－１７－７</t>
  </si>
  <si>
    <t xml:space="preserve">221-0835 </t>
  </si>
  <si>
    <t>神奈川区鶴屋町１－６６－９　JR横浜鶴屋町ビル　３Ｆ</t>
  </si>
  <si>
    <t xml:space="preserve">226-0025 </t>
  </si>
  <si>
    <t>緑区十日市場町８０１－８　ホーメストプラザ東館　２０７－２</t>
  </si>
  <si>
    <t>211-0025　</t>
  </si>
  <si>
    <t>221-0021</t>
  </si>
  <si>
    <t>神奈川区子安通３－３４２－１　ディアスタ新子安　１Ｆ</t>
  </si>
  <si>
    <t xml:space="preserve">232-0056 </t>
  </si>
  <si>
    <t>南区通町２－３９－１４ 吉野ビル１F</t>
  </si>
  <si>
    <t>南区通町２－３９－１２　ライオンズマンション通町　１Ｆ</t>
  </si>
  <si>
    <t xml:space="preserve">244-0003 </t>
  </si>
  <si>
    <t>245-0062</t>
  </si>
  <si>
    <t>戸塚区汲沢町１００５－１</t>
  </si>
  <si>
    <t>244-0003　</t>
  </si>
  <si>
    <t>戸塚区戸塚町３９７０－５　２Ｆ</t>
  </si>
  <si>
    <t xml:space="preserve">244-0814 </t>
  </si>
  <si>
    <t>245-0008</t>
  </si>
  <si>
    <t>泉区弥生台５５－５５</t>
  </si>
  <si>
    <t xml:space="preserve">222-0001 </t>
  </si>
  <si>
    <t>港北区樽町１－１－１０</t>
  </si>
  <si>
    <t xml:space="preserve">241-0011 </t>
  </si>
  <si>
    <t>旭区鶴ヶ峰２－５１－１</t>
  </si>
  <si>
    <t xml:space="preserve">779-0013 </t>
  </si>
  <si>
    <t>徳島県吉野川市鴨島町４９７</t>
  </si>
  <si>
    <t>緑区三保町８６７</t>
  </si>
  <si>
    <t>244-0813　</t>
  </si>
  <si>
    <t>戸塚区舞岡町３４８２　東子寮　１・２Ｆ</t>
  </si>
  <si>
    <t xml:space="preserve">241-0802 </t>
  </si>
  <si>
    <t>旭区上川井町２６９４－２０</t>
  </si>
  <si>
    <t xml:space="preserve">245-0024 </t>
  </si>
  <si>
    <t>泉区和泉中央北１－４０－４０</t>
  </si>
  <si>
    <t xml:space="preserve">244-0817 </t>
  </si>
  <si>
    <t xml:space="preserve">222-0011 </t>
  </si>
  <si>
    <t>港北区菊名４－５－２４</t>
  </si>
  <si>
    <t>221-0864　</t>
  </si>
  <si>
    <t>神奈川区菅田町２６２８－４　サポートセンター　２Ｆ</t>
  </si>
  <si>
    <t xml:space="preserve">235-0016 </t>
  </si>
  <si>
    <t xml:space="preserve">221-0014 </t>
  </si>
  <si>
    <t>神奈川区大口通１２８－９</t>
  </si>
  <si>
    <t xml:space="preserve">244-0801 </t>
  </si>
  <si>
    <t>戸塚区品濃町５４８－１２　NSビル２　２０１</t>
  </si>
  <si>
    <t xml:space="preserve">221-0863 </t>
  </si>
  <si>
    <t xml:space="preserve">245-0065 </t>
  </si>
  <si>
    <t xml:space="preserve">342-0056 </t>
  </si>
  <si>
    <t>230-0047</t>
  </si>
  <si>
    <t>鶴見区下野谷町３－８８－１</t>
  </si>
  <si>
    <t xml:space="preserve">236-0005 </t>
  </si>
  <si>
    <t>244-0004</t>
  </si>
  <si>
    <t xml:space="preserve">241-0002 </t>
  </si>
  <si>
    <t>旭区上白根２－３８９－３</t>
  </si>
  <si>
    <t xml:space="preserve">226-0005 </t>
  </si>
  <si>
    <t>緑区竹山３－１－１１</t>
  </si>
  <si>
    <t xml:space="preserve">236-0021 </t>
  </si>
  <si>
    <t>金沢区泥亀２－８－９　岩瀬ビル　２Ｆ</t>
  </si>
  <si>
    <t>医療法人社団　健齢会</t>
  </si>
  <si>
    <t>244-0806</t>
  </si>
  <si>
    <t>戸塚区上品濃１６－８</t>
  </si>
  <si>
    <t>戸塚区上品濃１６－１５</t>
  </si>
  <si>
    <t xml:space="preserve">253-0041 </t>
  </si>
  <si>
    <t>235-0022</t>
  </si>
  <si>
    <t>磯子区汐見台１－６－５</t>
  </si>
  <si>
    <t xml:space="preserve">225-0004 </t>
  </si>
  <si>
    <t>青葉区元石川町４３００　３Ｆ</t>
  </si>
  <si>
    <t xml:space="preserve">352-0001 </t>
  </si>
  <si>
    <t>緑区鴨居３－３１－２</t>
  </si>
  <si>
    <t>シアナキッズ青葉</t>
  </si>
  <si>
    <t>174-0051　</t>
  </si>
  <si>
    <t>225-0013</t>
  </si>
  <si>
    <t>青葉区荏田町４２３－２　プラネット青木　２Ｆ</t>
  </si>
  <si>
    <t xml:space="preserve">246-0026 </t>
  </si>
  <si>
    <t>瀬谷区阿久和南２－３－９　ポーラスター阿久和　４０６</t>
  </si>
  <si>
    <t>222-0035　</t>
  </si>
  <si>
    <t>港北区鳥山町１２７８</t>
  </si>
  <si>
    <t>227-0046　</t>
  </si>
  <si>
    <t>青葉区たちばな台２－１４－３－１０１</t>
  </si>
  <si>
    <t>医療法人社団協友会　金沢文庫病院</t>
  </si>
  <si>
    <t>医療法人社団元気会横浜病院　保育室げんきルーム</t>
  </si>
  <si>
    <t xml:space="preserve">226-0013 </t>
  </si>
  <si>
    <t>緑区十日市場町１７２６－４</t>
  </si>
  <si>
    <t xml:space="preserve">224-0024 </t>
  </si>
  <si>
    <t>223-0063</t>
  </si>
  <si>
    <t>港北区高田町２５０３－１</t>
  </si>
  <si>
    <t xml:space="preserve">233-0013 </t>
  </si>
  <si>
    <t>港南区丸山台１－１６－１３</t>
  </si>
  <si>
    <t>246-0031　</t>
  </si>
  <si>
    <t>瀬谷区瀬谷１－２３－８</t>
  </si>
  <si>
    <t>イムス横浜狩場脳神経外科病院　すみれ保育室</t>
  </si>
  <si>
    <t xml:space="preserve">240-0025 </t>
  </si>
  <si>
    <t>保土ケ谷区狩場町２１９　丸大狩場ビル　２Ｆ</t>
  </si>
  <si>
    <t xml:space="preserve">244-0805 </t>
  </si>
  <si>
    <t>戸塚区川上町８０４－１０</t>
  </si>
  <si>
    <t xml:space="preserve">241-0801 </t>
  </si>
  <si>
    <t>226-0016</t>
  </si>
  <si>
    <t>緑区霧が丘６－１０－２　美喜ハイツ　１０１</t>
  </si>
  <si>
    <t xml:space="preserve">225-0012 </t>
  </si>
  <si>
    <t>青葉区荏田町２３６１－３　林ビル　１Ｆ</t>
  </si>
  <si>
    <t>225-0025　</t>
  </si>
  <si>
    <t xml:space="preserve">224-0032 </t>
  </si>
  <si>
    <t>都筑区茅ケ崎中央６－１９　おとめクリニック　４Ｆ</t>
  </si>
  <si>
    <t>231-0861　</t>
  </si>
  <si>
    <t>中区山下町１３４</t>
  </si>
  <si>
    <t>一般財団法人神奈川県警友会　けいゆう病院　むつみ保育園</t>
  </si>
  <si>
    <t xml:space="preserve">220-8521 </t>
  </si>
  <si>
    <t>西区みなとみらい３－７－３　６Ｆ</t>
  </si>
  <si>
    <t>247-0012　</t>
  </si>
  <si>
    <t>港南区港南台２－７－７　第二寺田ビル　１０１</t>
  </si>
  <si>
    <t>一時預かり保育室　あおば</t>
  </si>
  <si>
    <t>港南区港南台５－１９－１５　サウスポートベース小原　２０３</t>
  </si>
  <si>
    <t>230-0037　</t>
  </si>
  <si>
    <t>鶴見区岸谷１－１６－１５</t>
  </si>
  <si>
    <t xml:space="preserve">241-0822 </t>
  </si>
  <si>
    <t>241-0822　</t>
  </si>
  <si>
    <t>旭区二俣川１－２－１　ライオンズステーションプラザ　２０４</t>
  </si>
  <si>
    <t xml:space="preserve">225-0003 </t>
  </si>
  <si>
    <t>青葉区新石川２－３１－２１－５</t>
  </si>
  <si>
    <t>一般社団法人　虹の橋</t>
  </si>
  <si>
    <t>中山　詩礼</t>
  </si>
  <si>
    <t>みらいきっずなないろ</t>
  </si>
  <si>
    <t>港北区綱島東２－２－１４－２Ｆ</t>
  </si>
  <si>
    <t>221-0855</t>
  </si>
  <si>
    <t>神奈川区三ツ沢西町１－１</t>
  </si>
  <si>
    <t xml:space="preserve">231-0005 </t>
  </si>
  <si>
    <t>磯子区丸山１－２６－２７　職員宿舎　１Ｆ</t>
  </si>
  <si>
    <t>大川　淳</t>
  </si>
  <si>
    <t>231-8682　</t>
  </si>
  <si>
    <t>中区新山下３－２－４１</t>
  </si>
  <si>
    <t xml:space="preserve">247-0007 </t>
  </si>
  <si>
    <t>栄区小菅ケ谷３－４５－３７</t>
  </si>
  <si>
    <t>学校法人　横浜平成学園</t>
  </si>
  <si>
    <t>小笠原　裕</t>
  </si>
  <si>
    <t>244-0802</t>
  </si>
  <si>
    <t>戸塚区平戸３－２１－２２</t>
  </si>
  <si>
    <t>戸塚区平戸３－２１－２７　横浜平成学園子育て支援棟　３Ｆ</t>
  </si>
  <si>
    <t xml:space="preserve">215-0021 </t>
  </si>
  <si>
    <t>青葉区美しが丘２－２０－１　美しが丘アレービル　２０３</t>
  </si>
  <si>
    <t>227-0051</t>
  </si>
  <si>
    <t>青葉区千草台３４－２０</t>
  </si>
  <si>
    <t xml:space="preserve">232-0074 </t>
  </si>
  <si>
    <t>232-0006</t>
  </si>
  <si>
    <t>南区南太田１－２７－１９　MK南太田</t>
  </si>
  <si>
    <t>241-0811　</t>
  </si>
  <si>
    <t xml:space="preserve">216-0033 </t>
  </si>
  <si>
    <t>都筑区荏田南２－７－６　Ａ１０１</t>
  </si>
  <si>
    <t xml:space="preserve">236-0051 </t>
  </si>
  <si>
    <t>金沢区富岡東２－５－２１</t>
  </si>
  <si>
    <t xml:space="preserve">211-0063 </t>
  </si>
  <si>
    <t>港北区大豆戸町８９－５　シニアハウス＋　１Ｆ</t>
  </si>
  <si>
    <t xml:space="preserve">231-0021 </t>
  </si>
  <si>
    <t>中区山下町５０－１　ザコンチネンタル横浜　５Ｆ</t>
  </si>
  <si>
    <t xml:space="preserve">815-0031 </t>
  </si>
  <si>
    <t>224-0001</t>
  </si>
  <si>
    <t>都筑区中川１－５－１７　ヒルズオカモト　２０２</t>
  </si>
  <si>
    <t>CGK International School 馬車道校</t>
  </si>
  <si>
    <t xml:space="preserve">231-0011 </t>
  </si>
  <si>
    <t>中区太田町６－７５－２Ｆ</t>
  </si>
  <si>
    <t>中区太田町６－７５　２Ｆ</t>
  </si>
  <si>
    <t xml:space="preserve">220-6220 </t>
  </si>
  <si>
    <t>都筑区茅ケ崎中央４７－７　センターステージ　２Ｆ</t>
  </si>
  <si>
    <t xml:space="preserve">245-0013 </t>
  </si>
  <si>
    <t>泉区中田南１－１９－１３　ビューバレー踊場　１０２</t>
  </si>
  <si>
    <t>田中　千裕</t>
  </si>
  <si>
    <t xml:space="preserve">241-0025 </t>
  </si>
  <si>
    <t>241-0025</t>
  </si>
  <si>
    <t>旭区四季美台７２－１S　ロークス　２Ｆ</t>
  </si>
  <si>
    <t xml:space="preserve">150-0043 </t>
  </si>
  <si>
    <t>青葉区あざみ野２－３０　あざみ野三規庭　２Ｆ</t>
  </si>
  <si>
    <t xml:space="preserve">241-0005 </t>
  </si>
  <si>
    <t>232-0015　</t>
  </si>
  <si>
    <t>南区共進町３－６３　NLレジデンス　２Ｆ</t>
  </si>
  <si>
    <t xml:space="preserve">220-0041 </t>
  </si>
  <si>
    <t xml:space="preserve">233-0002 </t>
  </si>
  <si>
    <t>231-0007　</t>
  </si>
  <si>
    <t>株式会社　Puana</t>
  </si>
  <si>
    <t>秋山　麗花</t>
  </si>
  <si>
    <t>Puanaroom</t>
  </si>
  <si>
    <t>226-0002</t>
  </si>
  <si>
    <t>緑区東本郷４－１６－５</t>
  </si>
  <si>
    <t>224-0053</t>
  </si>
  <si>
    <t>都筑区池辺町４３６３－１４　１Ｆ</t>
  </si>
  <si>
    <t>Orchard Kinder バイリンガル保育所</t>
  </si>
  <si>
    <t>中区新山下２－１１－１７－１０２</t>
  </si>
  <si>
    <t>中区山下町１１２－３　ポートタワー山下町　２Ｆ</t>
  </si>
  <si>
    <t>230-0051　</t>
  </si>
  <si>
    <t>株式会社　Y&amp;N</t>
  </si>
  <si>
    <t>髙田　由賀里</t>
  </si>
  <si>
    <t xml:space="preserve">141-0033 </t>
  </si>
  <si>
    <t>東京都品川区西品川２－１０－１１ プランドボナール　１Ｆ</t>
  </si>
  <si>
    <t>南区吉野町２－５　サウスライン横浜　１Ｆ</t>
  </si>
  <si>
    <t>港南区港南台４－７－３－C－１０１</t>
  </si>
  <si>
    <t xml:space="preserve">108-0075 </t>
  </si>
  <si>
    <t>鶴見区寺谷２－１－１３</t>
  </si>
  <si>
    <t>108-0075　</t>
  </si>
  <si>
    <t>港北区綱島西２－１２－１０　サンモール綱島　２Ｆ</t>
  </si>
  <si>
    <t xml:space="preserve">105-0001 </t>
  </si>
  <si>
    <t>220-0042</t>
  </si>
  <si>
    <t>西区戸部町７－２４５－１　フェリース横濱　１Ｆ</t>
  </si>
  <si>
    <t>English Express International School 美しが丘校</t>
  </si>
  <si>
    <t xml:space="preserve">225-0002 </t>
  </si>
  <si>
    <t>都筑区中川中央１－３８－１　プレヤデス２０００　２Ｆ</t>
  </si>
  <si>
    <t>ウィズダムアカデミープライム横浜馬車道校</t>
  </si>
  <si>
    <t xml:space="preserve">171-0031 </t>
  </si>
  <si>
    <t>231-0003</t>
  </si>
  <si>
    <t>港南区上大岡西３－１０－１</t>
  </si>
  <si>
    <t xml:space="preserve">102-0071 </t>
  </si>
  <si>
    <t>戸塚区川上町９０－６　東戸塚ウエストビル　８Ｆ</t>
  </si>
  <si>
    <t xml:space="preserve">220-8138 </t>
  </si>
  <si>
    <t>西区岡野２－１５－３１　クレセント・TF　１Ｆ</t>
  </si>
  <si>
    <t xml:space="preserve">241-0821 </t>
  </si>
  <si>
    <t>旭区二俣川２－５７－５　二俣川メディカルビル　２Ｆ</t>
  </si>
  <si>
    <t>都筑区茅ケ崎中央１７－２２　プルミエールセンター南　１Ｆ</t>
  </si>
  <si>
    <t xml:space="preserve">231-0002 </t>
  </si>
  <si>
    <t xml:space="preserve">251-0042 </t>
  </si>
  <si>
    <t>225-0012</t>
  </si>
  <si>
    <t>青葉区あざみ野南２－１－２１　ベオラプレイス　１Ｃ</t>
  </si>
  <si>
    <t>Kitty International School</t>
  </si>
  <si>
    <t xml:space="preserve">158-0082 </t>
  </si>
  <si>
    <t>都筑区茅ケ崎東３－１７－４０－１０１</t>
  </si>
  <si>
    <t xml:space="preserve">530-0033 </t>
  </si>
  <si>
    <t>西区みなとみらい５－３－１－２０１</t>
  </si>
  <si>
    <t>530-0033　</t>
  </si>
  <si>
    <t>青葉区美しが丘２－１４－４　KMビル　３Ｆ</t>
  </si>
  <si>
    <t>223-0064　</t>
  </si>
  <si>
    <t>242-0006　</t>
  </si>
  <si>
    <t>227-0062</t>
  </si>
  <si>
    <t>青葉区青葉台１－１３－１３</t>
  </si>
  <si>
    <t xml:space="preserve">224-0001 </t>
  </si>
  <si>
    <t>都筑区中川１－１６－１４　２Ｆ</t>
  </si>
  <si>
    <t xml:space="preserve">222-0022 </t>
  </si>
  <si>
    <t>インターナショナル・ランゲージハウス　プレスクール</t>
  </si>
  <si>
    <t>港北区篠原東２－１１－１６　１０１・１０２</t>
  </si>
  <si>
    <t xml:space="preserve">221-0052 </t>
  </si>
  <si>
    <t xml:space="preserve">194-0015 </t>
  </si>
  <si>
    <t>港北区綱島西２－１３－１６　第１吉田ビル　１Ｆ</t>
  </si>
  <si>
    <t xml:space="preserve">225-0024 </t>
  </si>
  <si>
    <t>244-0804</t>
  </si>
  <si>
    <t>戸塚区前田町５０３－２　コーエービル　２Ｆ</t>
  </si>
  <si>
    <t xml:space="preserve">221-0822 </t>
  </si>
  <si>
    <t>神奈川区西神奈川１－２－２　ヴェルメゾン４０３</t>
  </si>
  <si>
    <t>神奈川区西神奈川１－２－２</t>
  </si>
  <si>
    <t xml:space="preserve">530-0003 </t>
  </si>
  <si>
    <t>都筑区茅ケ崎中央７－１０　アートヒルズセンター南　１Ｆ</t>
  </si>
  <si>
    <t xml:space="preserve">223-8510 </t>
  </si>
  <si>
    <t xml:space="preserve">124-0014 </t>
  </si>
  <si>
    <t>224-0061</t>
  </si>
  <si>
    <t>都筑区大丸８－４　都筑岩澤ビル　３Ｆ</t>
  </si>
  <si>
    <t>101-0062</t>
  </si>
  <si>
    <t>220-0005</t>
  </si>
  <si>
    <t>西区南幸２－２１－５　ヤナガワビル　１Ｆ</t>
  </si>
  <si>
    <t xml:space="preserve">220-0051 </t>
  </si>
  <si>
    <t xml:space="preserve">246-0001 </t>
  </si>
  <si>
    <t>緑区霧が丘３－２－１２　マノワ－ル　２１２</t>
  </si>
  <si>
    <t>211-0044</t>
  </si>
  <si>
    <t>神奈川県川崎市中原区新城５－３－１　第３花森ビル　１Ｆ</t>
  </si>
  <si>
    <t>港北区菊名１－５－１５　妙蓮寺第４橘ビル　１Ｆ</t>
  </si>
  <si>
    <t>バディスポーツ幼児園　みどり校</t>
  </si>
  <si>
    <t xml:space="preserve">157-0071 </t>
  </si>
  <si>
    <t>緑区長津田みなみ台４－３－１</t>
  </si>
  <si>
    <t xml:space="preserve">156-0071 </t>
  </si>
  <si>
    <t>都筑区荏田東４－９－８</t>
  </si>
  <si>
    <t>224-0023</t>
  </si>
  <si>
    <t>都筑区東山田２－１９－７</t>
  </si>
  <si>
    <t xml:space="preserve">235-0011 </t>
  </si>
  <si>
    <t>南区吉野町３－７　HEMMIビル　３Ｆ</t>
  </si>
  <si>
    <t>後藤　清子</t>
  </si>
  <si>
    <t>232-0035</t>
  </si>
  <si>
    <t>231-0012</t>
  </si>
  <si>
    <t>中区相生町３－６１　泰生ビル　５０７</t>
  </si>
  <si>
    <t>株式会社　フェアリー２</t>
  </si>
  <si>
    <t>仲島　大勝</t>
  </si>
  <si>
    <t xml:space="preserve">231-0028 </t>
  </si>
  <si>
    <t xml:space="preserve">224-0041 </t>
  </si>
  <si>
    <t>都筑区仲町台１－３－７　ヤマヒョウビル　Ｂ館１Ｆ</t>
  </si>
  <si>
    <t xml:space="preserve">150-8510 </t>
  </si>
  <si>
    <t>都筑区仲町台１－２４－２２</t>
  </si>
  <si>
    <t xml:space="preserve">135-0022 </t>
  </si>
  <si>
    <t>西区岡野１－１０－３　ストーク横浜参番館　１０１</t>
  </si>
  <si>
    <t>135-0022　</t>
  </si>
  <si>
    <t>231-0066</t>
  </si>
  <si>
    <t>中区日ノ出町１－２００　日ノ出サクアス　２０１</t>
  </si>
  <si>
    <t>南区南太田１－３４－７　南太田越石ビル　１Ｆ</t>
  </si>
  <si>
    <t xml:space="preserve">244-8510 </t>
  </si>
  <si>
    <t>戸塚区矢部町４２５－１</t>
  </si>
  <si>
    <t xml:space="preserve">221-0005 </t>
  </si>
  <si>
    <t>神奈川区松見町１－３５－１　＃７０1</t>
  </si>
  <si>
    <t>221-0056</t>
  </si>
  <si>
    <t>神奈川区金港町２－１　パークタワー横浜ポートサイド　１Ｆ</t>
  </si>
  <si>
    <t xml:space="preserve">242-0006 </t>
  </si>
  <si>
    <t>瀬谷区瀬谷２－４７－１７　桜井貸店舗　１Ｆ</t>
  </si>
  <si>
    <t>池野　由布子</t>
  </si>
  <si>
    <t xml:space="preserve">151-0061 </t>
  </si>
  <si>
    <t>西区みなとみらい４－６－５　リーフみなとみらい　３Ｆ</t>
  </si>
  <si>
    <t>150-0012　</t>
  </si>
  <si>
    <t>鶴見区豊岡町７－１８　住友生命鶴見分館　２Ｆ</t>
  </si>
  <si>
    <t xml:space="preserve">150-0012 </t>
  </si>
  <si>
    <t>西区みなとみらい４－４－１　横浜野村ビル　１Ｆ</t>
  </si>
  <si>
    <t>223-0062　</t>
  </si>
  <si>
    <t xml:space="preserve">330-0845 </t>
  </si>
  <si>
    <t>港北区師岡町７００　トレッサ横浜南棟　１Ｆ</t>
  </si>
  <si>
    <t xml:space="preserve">020-0025 </t>
  </si>
  <si>
    <t>240-0001</t>
  </si>
  <si>
    <t>保土ケ谷区川辺町３２　NIFTY星川　１Ｆ</t>
  </si>
  <si>
    <t>223-0051</t>
  </si>
  <si>
    <t>港北区箕輪町２－２－３２</t>
  </si>
  <si>
    <t xml:space="preserve">224-0054 </t>
  </si>
  <si>
    <t>224-0036</t>
  </si>
  <si>
    <t>都筑区勝田南１－１－４０　プレンティーヒルズ　１０２</t>
  </si>
  <si>
    <t>バイリンガル幼児園 Kids Duo International センター南</t>
  </si>
  <si>
    <t xml:space="preserve">104-0032 </t>
  </si>
  <si>
    <t>都筑区茅ケ崎中央１７－３０</t>
  </si>
  <si>
    <t xml:space="preserve">103-0002 </t>
  </si>
  <si>
    <t>磯子区杉田４－５－２６</t>
  </si>
  <si>
    <t>株式会社 ユーフォリアファミリー</t>
  </si>
  <si>
    <t>青山 正彦</t>
  </si>
  <si>
    <t xml:space="preserve">210-0004 </t>
  </si>
  <si>
    <t>226-0019</t>
  </si>
  <si>
    <t>緑区中山４－２５－９</t>
  </si>
  <si>
    <t>都筑区茅ケ崎東３－６－２６　シズコスタⅢ　１Ｆ</t>
  </si>
  <si>
    <t>都筑区中川中央１－２９－２４　アビテノール　３Ｆ</t>
  </si>
  <si>
    <t>170-0013　</t>
  </si>
  <si>
    <t>東京都豊島区東池袋２－５９－９</t>
  </si>
  <si>
    <t>中区山下町２７３　JPT元町ビル　２Ｆ</t>
  </si>
  <si>
    <t>清川　大輔</t>
  </si>
  <si>
    <t xml:space="preserve">220-8611 </t>
  </si>
  <si>
    <t>西区南幸２－１５－２０　YBS南幸ビル　２Ｆ</t>
  </si>
  <si>
    <t xml:space="preserve">545-0052 </t>
  </si>
  <si>
    <t>青葉区市ケ尾町１０５２－２　オークハーモニー市ヶ尾　２Ｆ</t>
  </si>
  <si>
    <t>210-0007　</t>
  </si>
  <si>
    <t>戸塚区戸塚町６００５－８　フローリッシュヒルズ　１階Ａ号室</t>
  </si>
  <si>
    <t>戸塚区川上町８４－１</t>
  </si>
  <si>
    <t xml:space="preserve">225-0016 </t>
  </si>
  <si>
    <t xml:space="preserve">362-0031 </t>
  </si>
  <si>
    <t>埼玉県上尾市東町２－９－２０</t>
  </si>
  <si>
    <t>瀬谷区瀬谷１－１３－９</t>
  </si>
  <si>
    <t>青葉区市ケ尾町１０６３－１　エクセル市ヶ尾　２Ｆ</t>
  </si>
  <si>
    <t>西区みなとみらい５－１－１　横浜グランゲート　１Ｆ</t>
  </si>
  <si>
    <t>株式会社バディ企画研究所</t>
  </si>
  <si>
    <t xml:space="preserve">233-0003 </t>
  </si>
  <si>
    <t xml:space="preserve">231-0014 </t>
  </si>
  <si>
    <t>公益財団法人　横浜市芸術文化振興財団</t>
  </si>
  <si>
    <t>近藤　誠一</t>
  </si>
  <si>
    <t>横浜みなとみらいホール</t>
  </si>
  <si>
    <t>西区みなとみらい２－３－６</t>
  </si>
  <si>
    <t xml:space="preserve">221-0801 </t>
  </si>
  <si>
    <t>221-0856</t>
  </si>
  <si>
    <t>神奈川区三ツ沢上町２６－２５</t>
  </si>
  <si>
    <t xml:space="preserve">230-0001 </t>
  </si>
  <si>
    <t>鶴見区矢向１－１４－１７</t>
  </si>
  <si>
    <t xml:space="preserve">236-0027 </t>
  </si>
  <si>
    <t>232-0024</t>
  </si>
  <si>
    <t>南区浦舟町４－５７</t>
  </si>
  <si>
    <t>後藤　隆久</t>
  </si>
  <si>
    <t xml:space="preserve">236-0004 </t>
  </si>
  <si>
    <t>230-0003　</t>
  </si>
  <si>
    <t>鶴見区市場大和町５－１４　ナイスアーバンスピリッツ鶴見市場Ⅱ　１０１</t>
  </si>
  <si>
    <t>都筑区佐江戸町３０５　ヴィラ・アンジュ　２０７</t>
  </si>
  <si>
    <t>都筑区仲町台１－１５－１５　磯部ビル　２Ｆ</t>
  </si>
  <si>
    <t>232-0071　</t>
  </si>
  <si>
    <t>221-0841</t>
  </si>
  <si>
    <t>神奈川区松本町１－５－３　ライオンズマンション横浜反町　１０１</t>
  </si>
  <si>
    <t xml:space="preserve">102-0074 </t>
  </si>
  <si>
    <t>236-0037</t>
  </si>
  <si>
    <t>金沢区六浦東１－３１－１</t>
  </si>
  <si>
    <t>土屋　弘行</t>
  </si>
  <si>
    <t>247-8581　</t>
  </si>
  <si>
    <t>230-0045　</t>
  </si>
  <si>
    <t xml:space="preserve">230-0051 </t>
  </si>
  <si>
    <t>鶴見区豊岡町２１－１８　STマンション　１Ｆ</t>
  </si>
  <si>
    <t>245-0002　</t>
  </si>
  <si>
    <t>旭区柏町１２７　相鉄南万騎が原第４ビル</t>
  </si>
  <si>
    <t xml:space="preserve">246-0009 </t>
  </si>
  <si>
    <t>泉区和泉町６２１４－１　相鉄ライフいずみ野　２Ｆ</t>
  </si>
  <si>
    <t xml:space="preserve">245-0009 </t>
  </si>
  <si>
    <t xml:space="preserve">239-0824 </t>
  </si>
  <si>
    <t>神奈川区羽沢町２－１　特別養護老人ホーム太陽の家横濱羽沢</t>
  </si>
  <si>
    <t>保土ケ谷区狩場町２００－９</t>
  </si>
  <si>
    <t>234-0055</t>
  </si>
  <si>
    <t xml:space="preserve">226-0015 </t>
  </si>
  <si>
    <t>鶴見区下野谷町４－１４５－１８</t>
  </si>
  <si>
    <t>社会福祉法人寿楽園横浜事業所内託児所</t>
  </si>
  <si>
    <t xml:space="preserve">841-0203 </t>
  </si>
  <si>
    <t>234-0052</t>
  </si>
  <si>
    <t>港南区笹下４－１２－３５</t>
  </si>
  <si>
    <t xml:space="preserve">221-0831 </t>
  </si>
  <si>
    <t>西区みなとみらい４－４－２　横浜ブルーアベニュー　１Ｆ</t>
  </si>
  <si>
    <t xml:space="preserve">245-0018 </t>
  </si>
  <si>
    <t>泉区上飯田町２０７９－１</t>
  </si>
  <si>
    <t xml:space="preserve">247-0005 </t>
  </si>
  <si>
    <t>栄区小菅ケ谷１－２２－２　ブランズシティ本郷台リバーサイドテラス　１Ｆ</t>
  </si>
  <si>
    <t xml:space="preserve">190-0181 </t>
  </si>
  <si>
    <t>旭区上白根町１４３７－１</t>
  </si>
  <si>
    <t xml:space="preserve">819-0379 </t>
  </si>
  <si>
    <t>福岡県福岡市西区北原２－１５－１０</t>
  </si>
  <si>
    <t>都筑区池辺町２１８８－２</t>
  </si>
  <si>
    <t>230-0012　</t>
  </si>
  <si>
    <t>鶴見区下末吉６－２２－１７　パークテラス三ツ池　１Ｆ</t>
  </si>
  <si>
    <t>230-8765　</t>
  </si>
  <si>
    <t xml:space="preserve">234-0054 </t>
  </si>
  <si>
    <t>221-0822　</t>
  </si>
  <si>
    <t>245-0006　</t>
  </si>
  <si>
    <t>泉区西が岡３－１０－１</t>
  </si>
  <si>
    <t xml:space="preserve">240-0023 </t>
  </si>
  <si>
    <t>240-0023</t>
  </si>
  <si>
    <t>The King's Christian School</t>
  </si>
  <si>
    <t>旭区上川井町１４３７－４</t>
  </si>
  <si>
    <t>横浜クリスチャンスクール</t>
  </si>
  <si>
    <t>231-0862　</t>
  </si>
  <si>
    <t>春日　昌仁</t>
  </si>
  <si>
    <t xml:space="preserve">244-8588 </t>
  </si>
  <si>
    <t>244-0845</t>
  </si>
  <si>
    <t>栄区金井町２０</t>
  </si>
  <si>
    <t xml:space="preserve">249-0001 </t>
  </si>
  <si>
    <t>戸塚区戸塚町１１６　まことビル　２Ｆ</t>
  </si>
  <si>
    <t xml:space="preserve">251-0021 </t>
  </si>
  <si>
    <t>泉区新橋町１１９７－７</t>
  </si>
  <si>
    <t>戸塚区戸塚町３９３５　桜ハウス２０１</t>
  </si>
  <si>
    <t>都筑区中川中央１－３８－２２　アルファビル　２Ｂ</t>
  </si>
  <si>
    <t>都筑区中川中央１－８－１１　グランドールセンター北　１０１</t>
  </si>
  <si>
    <t xml:space="preserve">221-0051 </t>
  </si>
  <si>
    <t>神奈川区幸ケ谷１６－２</t>
  </si>
  <si>
    <t>221-0802</t>
  </si>
  <si>
    <t>神奈川区六角橋４－４－１　ロフティハウス六角橋</t>
  </si>
  <si>
    <t>220-0055</t>
  </si>
  <si>
    <t>西区浜松町７－２１</t>
  </si>
  <si>
    <t>中区本牧町２－３２７</t>
  </si>
  <si>
    <t>232-0053</t>
  </si>
  <si>
    <t>南区井土ケ谷下町３８－７</t>
  </si>
  <si>
    <t>232-0027</t>
  </si>
  <si>
    <t>南区新川町１－１－１２</t>
  </si>
  <si>
    <t>南区六ツ川３－６７－２</t>
  </si>
  <si>
    <t>232-0061</t>
  </si>
  <si>
    <t>南区大岡５－４－８</t>
  </si>
  <si>
    <t>港南区笹下３－４１－１３</t>
  </si>
  <si>
    <t>港南区丸山台２－４１－３</t>
  </si>
  <si>
    <t>240-0003</t>
  </si>
  <si>
    <t>保土ケ谷区天王町２－４２－１５</t>
  </si>
  <si>
    <t>保土ケ谷区狩場町１４３－２</t>
  </si>
  <si>
    <t>旭区市沢町１１１９</t>
  </si>
  <si>
    <t>旭区柏町１０１－８</t>
  </si>
  <si>
    <t>235-0015</t>
  </si>
  <si>
    <t>磯子区久木町１－１７</t>
  </si>
  <si>
    <t>金沢区富岡東２－１－１６</t>
  </si>
  <si>
    <t>金沢区釜利谷東６－２２－１６</t>
  </si>
  <si>
    <t>港北区師岡町１１８５－１３</t>
  </si>
  <si>
    <t>神奈川中央ヤクルト販売株式会社　鍛冶ケ谷センター保育室</t>
  </si>
  <si>
    <t>247-0011</t>
  </si>
  <si>
    <t>栄区元大橋１－４８－１４</t>
  </si>
  <si>
    <t>戸塚区舞岡町２９３３－１</t>
  </si>
  <si>
    <t>210-0853　</t>
  </si>
  <si>
    <t>230-0071</t>
  </si>
  <si>
    <t>鶴見区駒岡３－２－２１　パークハイツ三ツ池</t>
  </si>
  <si>
    <t>241-0805</t>
  </si>
  <si>
    <t>旭区都岡町１９－７</t>
  </si>
  <si>
    <t>港北区日吉５－２３－４６　リバーサイド日吉</t>
  </si>
  <si>
    <t xml:space="preserve">210-0853 </t>
  </si>
  <si>
    <t>223-0056</t>
  </si>
  <si>
    <t>港北区新吉田町３２３８</t>
  </si>
  <si>
    <t>225-0022</t>
  </si>
  <si>
    <t>青葉区黒須田３３－１　ピュアコートあざみ野</t>
  </si>
  <si>
    <t>都筑区池辺町４５７１－１　パストラル　２０１</t>
  </si>
  <si>
    <t>都筑区茅ケ崎中央５２－２　ライオンズマンション　３０１</t>
  </si>
  <si>
    <t>磯子区磯子１－１－１３５</t>
  </si>
  <si>
    <t>233-0006</t>
  </si>
  <si>
    <t>港南区芹が谷２－５－１</t>
  </si>
  <si>
    <t>神奈川県立がんセンターあゆみ園</t>
  </si>
  <si>
    <t>231-0005　</t>
  </si>
  <si>
    <t>241-0815</t>
  </si>
  <si>
    <t>旭区中尾２－３－２</t>
  </si>
  <si>
    <t>金沢区富岡東６－１６－１</t>
  </si>
  <si>
    <t>中外製薬株式会社</t>
  </si>
  <si>
    <t>奥田　修</t>
  </si>
  <si>
    <t>にじかけ保育園</t>
  </si>
  <si>
    <t>115-0015</t>
  </si>
  <si>
    <t>東京都北区浮間５－５－１</t>
  </si>
  <si>
    <t>244-0816</t>
  </si>
  <si>
    <t>戸塚区上倉田町７９－１　中外製薬株式会社　中外ライフサイエンスパーク横浜内</t>
  </si>
  <si>
    <t>222-0002　</t>
  </si>
  <si>
    <t xml:space="preserve">222-0002 </t>
  </si>
  <si>
    <t>港北区大豆戸町５９４　１Ｆ</t>
  </si>
  <si>
    <t>222-0025　</t>
  </si>
  <si>
    <t xml:space="preserve">224-0015 </t>
  </si>
  <si>
    <t>221-0052　</t>
  </si>
  <si>
    <t>神奈川区広台太田町１－１　横浜銀行アイスアリーナ　１Ｆ</t>
  </si>
  <si>
    <t>231-0801　</t>
  </si>
  <si>
    <t>中区本牧和田２６－９　本牧パークハウス　１０２</t>
  </si>
  <si>
    <t xml:space="preserve">224-0013 </t>
  </si>
  <si>
    <t>都筑区池辺町４３２８　２Ｆ</t>
  </si>
  <si>
    <t xml:space="preserve">232-0044 </t>
  </si>
  <si>
    <t>232-0064</t>
  </si>
  <si>
    <t>南区別所１－７－２３　ヴェレーナグラン横濱上大岡　１Ｆ</t>
  </si>
  <si>
    <t xml:space="preserve">246-0022 </t>
  </si>
  <si>
    <t>瀬谷区三ツ境５－５　グレートヒル三ツ境</t>
  </si>
  <si>
    <t>瀬谷区瀬谷３－９－２０　パールホーム瀬谷</t>
  </si>
  <si>
    <t xml:space="preserve">233-0011 </t>
  </si>
  <si>
    <t>港南区大久保１－１５－２０　Kパレス大久保　１Ｆ</t>
  </si>
  <si>
    <t>奥村　　道利</t>
  </si>
  <si>
    <t xml:space="preserve">227-0031 </t>
  </si>
  <si>
    <t>都筑区荏田南５－８－１３　みずきフード　１Ｆ</t>
  </si>
  <si>
    <t xml:space="preserve">220-0072 </t>
  </si>
  <si>
    <t>225-0014　</t>
  </si>
  <si>
    <t>青葉区新石川２－１４－２　サバスタマプラーザ　１０２</t>
  </si>
  <si>
    <t xml:space="preserve">226-0029 </t>
  </si>
  <si>
    <t>緑区森の台１８　Ｅ－２０３</t>
  </si>
  <si>
    <t>緑区中山５－１４－２０</t>
  </si>
  <si>
    <t>231-0827　</t>
  </si>
  <si>
    <t>中区本牧町２－５２８</t>
  </si>
  <si>
    <t>226-0018　</t>
  </si>
  <si>
    <t>244-0002　</t>
  </si>
  <si>
    <t>戸塚区戸塚町１０　ラピス戸塚１－２０６</t>
  </si>
  <si>
    <t>都筑区中川中央１－３９－３７－１０１</t>
  </si>
  <si>
    <t>241-0816</t>
  </si>
  <si>
    <t>旭区笹野台１－１－４３　第２廣島ビル　アーバンスクウェア　３Ｆ</t>
  </si>
  <si>
    <t xml:space="preserve">221-0843 </t>
  </si>
  <si>
    <t>特定非営利活動法人　芙蓉会キッズハウスみらい幼稚舎</t>
  </si>
  <si>
    <t>特定非営利活動法人芙蓉会キッズハウスみらい</t>
  </si>
  <si>
    <t xml:space="preserve">230-0062 </t>
  </si>
  <si>
    <t>鶴見区鶴見中央４－２－９</t>
  </si>
  <si>
    <t>特定非営利活動法人芙蓉会キッズハウスみらい幼稚舎</t>
  </si>
  <si>
    <t xml:space="preserve">223-0058 </t>
  </si>
  <si>
    <t>特定非営利活動法人Small Step</t>
  </si>
  <si>
    <t>青葉区榎が丘１４－３　サンクレスト青葉台　１０３</t>
  </si>
  <si>
    <t>山本　修一</t>
  </si>
  <si>
    <t>108-0074　</t>
  </si>
  <si>
    <t>240-8585</t>
  </si>
  <si>
    <t>保土ケ谷区釜台町４３－１</t>
  </si>
  <si>
    <t>独立行政法人国立病院機構　横浜医療センター</t>
  </si>
  <si>
    <t>宇治原　誠</t>
  </si>
  <si>
    <t>245-0063</t>
  </si>
  <si>
    <t>222-0036　</t>
  </si>
  <si>
    <t>港北区小机町３２１１　職員宿舎Ａ棟　１Ｆ</t>
  </si>
  <si>
    <t xml:space="preserve">220-8686 </t>
  </si>
  <si>
    <t>220-8623　</t>
  </si>
  <si>
    <t>221-0013</t>
  </si>
  <si>
    <t>神奈川区新子安１－３７－１　日産ウェルフェア横浜　２Ｆ</t>
  </si>
  <si>
    <t xml:space="preserve">232-0066 </t>
  </si>
  <si>
    <t>223-0057　</t>
  </si>
  <si>
    <t>神奈川区菅田町１７８１－１　リアンかながわ内</t>
  </si>
  <si>
    <t xml:space="preserve">223-0057 </t>
  </si>
  <si>
    <t>234-0051</t>
  </si>
  <si>
    <t>港南区日野２－２－１　広地ハイツ　２０３</t>
  </si>
  <si>
    <t>港北区日吉５－２４－３３　Day日吉</t>
  </si>
  <si>
    <t>緑区十日市場町８４０－３</t>
  </si>
  <si>
    <t>247-0015</t>
  </si>
  <si>
    <t>栄区中野町１５－１</t>
  </si>
  <si>
    <t>戸塚区矢部町２７０－５　福祉クラブ生協戸塚にじの家</t>
  </si>
  <si>
    <t xml:space="preserve">231-0806 </t>
  </si>
  <si>
    <t>保土ケ谷区岩間町１－９－１　UKビル　３０１</t>
  </si>
  <si>
    <t>240-0042</t>
  </si>
  <si>
    <t>保土ケ谷区上星川３－７－２０</t>
  </si>
  <si>
    <t xml:space="preserve">224-0021 </t>
  </si>
  <si>
    <t xml:space="preserve">232-0004 </t>
  </si>
  <si>
    <t>南区前里町２－４２　矢沢ビル　２０４</t>
  </si>
  <si>
    <t>226-0025　</t>
  </si>
  <si>
    <t>青葉区藤が丘２－４－８　飯田ビル　１Ｆ</t>
  </si>
  <si>
    <t>有限会社　リンカップ</t>
  </si>
  <si>
    <t>岩本　ゆかり</t>
  </si>
  <si>
    <t>フレックルズ保育園</t>
  </si>
  <si>
    <t>251-0047</t>
  </si>
  <si>
    <t>藤沢市辻堂２－１７－１３</t>
  </si>
  <si>
    <t>230-0052</t>
  </si>
  <si>
    <t>鶴見区生麦３－７－１３　マキシムIK５　２Ｆ</t>
  </si>
  <si>
    <t xml:space="preserve">224-0066 </t>
  </si>
  <si>
    <t>ヴイヴイアール　愛美</t>
  </si>
  <si>
    <t>トウリーハウス　モンテッソーリ　スクール</t>
  </si>
  <si>
    <t xml:space="preserve">231-0825 </t>
  </si>
  <si>
    <t>中区本牧間門１６－１５</t>
  </si>
  <si>
    <t xml:space="preserve">231-0854 </t>
  </si>
  <si>
    <t xml:space="preserve">233-0015 </t>
  </si>
  <si>
    <t>戸塚区戸塚町３９４０</t>
  </si>
  <si>
    <t>青田　雅子</t>
  </si>
  <si>
    <t xml:space="preserve">230-0038 </t>
  </si>
  <si>
    <t>鶴見区栄町通１－９－６</t>
  </si>
  <si>
    <t>230-0038</t>
  </si>
  <si>
    <t>川村　洋士</t>
  </si>
  <si>
    <t xml:space="preserve">230-0071 </t>
  </si>
  <si>
    <t>鶴見区駒岡３－３－３３</t>
  </si>
  <si>
    <t>230-0072</t>
  </si>
  <si>
    <t>鶴見区梶山２－６－１２</t>
  </si>
  <si>
    <t>髙田　直美</t>
  </si>
  <si>
    <t>港北区小机町２１８－８</t>
  </si>
  <si>
    <t>神奈川区西神奈川３－１６－１　グリュックス白楽　２０２</t>
  </si>
  <si>
    <t>佐藤　由花</t>
  </si>
  <si>
    <t xml:space="preserve">221-0074 </t>
  </si>
  <si>
    <t>神奈川区白幡西町１３－７</t>
  </si>
  <si>
    <t>221-0074</t>
  </si>
  <si>
    <t>代表（施設長）</t>
  </si>
  <si>
    <t>石尾　ひとみ</t>
  </si>
  <si>
    <t xml:space="preserve">220-0001 </t>
  </si>
  <si>
    <t>西区北軽井沢２７－１０－Ｄ棟</t>
  </si>
  <si>
    <t>220-0023</t>
  </si>
  <si>
    <t>西区平沼１－４０－１７　モンテベルデ横浜　２Ｆ</t>
  </si>
  <si>
    <t>藍田　淳</t>
  </si>
  <si>
    <t xml:space="preserve">221-0823 </t>
  </si>
  <si>
    <t>神奈川区二ツ谷町６－５</t>
  </si>
  <si>
    <t>西区浅間町１－４－５　ティーオービル　２０２</t>
  </si>
  <si>
    <t>服部　泉</t>
  </si>
  <si>
    <t xml:space="preserve">233-0007 </t>
  </si>
  <si>
    <t>港南区大久保１－１８－６　メゾンひまわり　１０１</t>
  </si>
  <si>
    <t>川辺　裕子</t>
  </si>
  <si>
    <t>233-0015　</t>
  </si>
  <si>
    <t>港南区日限山１－３２－４</t>
  </si>
  <si>
    <t>石田　真美子</t>
  </si>
  <si>
    <t>220-0023　</t>
  </si>
  <si>
    <t>西区平沼１－３３－１９－８０３</t>
  </si>
  <si>
    <t>港南区港南１－５－８</t>
  </si>
  <si>
    <t>工藤　直子</t>
  </si>
  <si>
    <t xml:space="preserve">241-0833 </t>
  </si>
  <si>
    <t>旭区南本宿町９８－６２</t>
  </si>
  <si>
    <t>241-0833</t>
  </si>
  <si>
    <t>豊嶋　章憲</t>
  </si>
  <si>
    <t xml:space="preserve">223-0064 </t>
  </si>
  <si>
    <t>港北区下田町６－３１－１－４０３</t>
  </si>
  <si>
    <t>港北区綱島西６－７－１０</t>
  </si>
  <si>
    <t>清水　紀子</t>
  </si>
  <si>
    <t>港北区樽町１－２－１５</t>
  </si>
  <si>
    <t>施設責任者</t>
  </si>
  <si>
    <t>春木　靖子</t>
  </si>
  <si>
    <t>港北区樽町３－１０－３８　メゾンエスポアール　２０３</t>
  </si>
  <si>
    <t>港北区樽町３－１０－５　マンションアムール　１０３</t>
  </si>
  <si>
    <t>岸田　早苗</t>
  </si>
  <si>
    <t>チュチュのおうち</t>
  </si>
  <si>
    <t>194-0046</t>
  </si>
  <si>
    <t>東京都町田市西成瀬２－３２－６</t>
  </si>
  <si>
    <t>緑区長津田４－１－６</t>
  </si>
  <si>
    <t>和田　サブリナ</t>
  </si>
  <si>
    <t xml:space="preserve">227-0061 </t>
  </si>
  <si>
    <t>青葉区桜台１０－３</t>
  </si>
  <si>
    <t>227-0061</t>
  </si>
  <si>
    <t>三井　恵</t>
  </si>
  <si>
    <t xml:space="preserve">227-0043 </t>
  </si>
  <si>
    <t>青葉区藤が丘２－３７－３　メゾン藤が丘　１０６</t>
  </si>
  <si>
    <t xml:space="preserve">169-0075 </t>
  </si>
  <si>
    <t>東京都新宿区高田馬場１－１０－１５</t>
  </si>
  <si>
    <t>225-0015</t>
  </si>
  <si>
    <t>青葉区荏田北２－５－３７</t>
  </si>
  <si>
    <t>おこわハウス</t>
  </si>
  <si>
    <t>青葉区奈良２－８－５</t>
  </si>
  <si>
    <t>堀田　和子</t>
  </si>
  <si>
    <t>224-0013　</t>
  </si>
  <si>
    <t>都筑区すみれが丘４２－２７</t>
  </si>
  <si>
    <t>都筑区すみれが丘４２－１０</t>
  </si>
  <si>
    <t>施設長兼園長</t>
  </si>
  <si>
    <t>鮫島　博之</t>
  </si>
  <si>
    <t xml:space="preserve">224-0004 </t>
  </si>
  <si>
    <t>都筑区荏田東町４２７９</t>
  </si>
  <si>
    <t>224-0004</t>
  </si>
  <si>
    <t>都筑区荏田東町４２７９－３</t>
  </si>
  <si>
    <t>上村　あかね</t>
  </si>
  <si>
    <t>託児所Cafe　min tid mom</t>
  </si>
  <si>
    <t>旭区川島町１８８７－９</t>
  </si>
  <si>
    <t>都筑区中川１－９－１０　ミオカステーロ港北中川Ⅲ　１Ｆ</t>
  </si>
  <si>
    <t>伊澤　幹生</t>
  </si>
  <si>
    <t>泉区上飯田町４５５２－１０</t>
  </si>
  <si>
    <t>村田　　政弘</t>
  </si>
  <si>
    <t xml:space="preserve">244-0002 </t>
  </si>
  <si>
    <t>戸塚区矢部町１６６３－１</t>
  </si>
  <si>
    <t>戸塚区戸塚町１４２　１Ｆ</t>
  </si>
  <si>
    <t>粟倉　理恵</t>
  </si>
  <si>
    <t>戸塚区矢部町１４２０－４３</t>
  </si>
  <si>
    <t>港北区 菊名6-15-14　2階</t>
  </si>
  <si>
    <t>港北区菊名6-15-14　2階</t>
  </si>
  <si>
    <t>丹羽　滋子</t>
  </si>
  <si>
    <t>オフィスポケット株式会社</t>
  </si>
  <si>
    <t>青葉区青葉台1-5-2  ライオンズマンション第5-314</t>
  </si>
  <si>
    <t xml:space="preserve">青葉区青葉台1-5-2 </t>
  </si>
  <si>
    <t>ライオンズマンション第5-314</t>
  </si>
  <si>
    <t>マザーズサポート　ハニービー</t>
  </si>
  <si>
    <t>ハマティーアパート1F</t>
  </si>
  <si>
    <t>VALS吉田町301</t>
  </si>
  <si>
    <t>福祉クラブ生協戸塚にじの家</t>
  </si>
  <si>
    <t>横浜西共同ビル３F</t>
  </si>
  <si>
    <t>西区高島2-11-2　スカイメナー横浜519</t>
  </si>
  <si>
    <t>都筑区川和町1444-3</t>
  </si>
  <si>
    <t>株式会社ss-consul </t>
  </si>
  <si>
    <t>湘南コンシェル</t>
  </si>
  <si>
    <t xml:space="preserve">251-0052 </t>
  </si>
  <si>
    <t>藤沢市藤沢976-6</t>
  </si>
  <si>
    <t>湘南ビル4F</t>
  </si>
  <si>
    <t>湘南コンシェル　総務部　</t>
  </si>
  <si>
    <t>神奈川区西神奈川1-6-15</t>
  </si>
  <si>
    <t>サクラビル405</t>
  </si>
  <si>
    <t>株式会社ロールアンドケーキ</t>
  </si>
  <si>
    <t>髙村　竜馬</t>
  </si>
  <si>
    <t>株式会社　ロールアンドケーキ</t>
  </si>
  <si>
    <t>港北区箕輪町2-7-40-105</t>
  </si>
  <si>
    <t>神奈川区栄町1-19</t>
  </si>
  <si>
    <t>グレイス横浜ポートシティ101</t>
  </si>
  <si>
    <t>港南区日野2-2-1</t>
  </si>
  <si>
    <t>広地ハイツ203</t>
  </si>
  <si>
    <t>保土ケ谷区天王町1-2-1</t>
  </si>
  <si>
    <t>港北区日吉5-24-33</t>
  </si>
  <si>
    <t>Day日吉</t>
  </si>
  <si>
    <t>栄区中野町15-1</t>
  </si>
  <si>
    <t>×</t>
  </si>
  <si>
    <t>　電子申請システムで、申請用Excelの提出をしましたか。</t>
    <rPh sb="1" eb="5">
      <t>デンシシンセイ</t>
    </rPh>
    <rPh sb="11" eb="14">
      <t>シンセイヨウ</t>
    </rPh>
    <rPh sb="20" eb="22">
      <t>テイシュツ</t>
    </rPh>
    <phoneticPr fontId="2"/>
  </si>
  <si>
    <r>
      <rPr>
        <b/>
        <sz val="14"/>
        <color rgb="FFFF0000"/>
        <rFont val="ＭＳ 明朝"/>
        <family val="1"/>
        <charset val="128"/>
      </rPr>
      <t>必須　</t>
    </r>
    <r>
      <rPr>
        <b/>
        <sz val="14"/>
        <color theme="1"/>
        <rFont val="ＭＳ 明朝"/>
        <family val="1"/>
        <charset val="128"/>
      </rPr>
      <t xml:space="preserve">入力シート【①　申請シート】
入力シート【②　保育人材確保経費】
入力シート【③　医療用抗原検査経費】
入力シート【④　消毒清掃経費】
入力シート【⑤　改修費】
入力シート【⑥　紙おむつ保管用ごみ箱】
入力シート【⑦　役員氏名一覧表】
入力シート【⑧　理由書】
入力シート【⑨　委任状】（設置者と申請者が異なる場合は要提出）
</t>
    </r>
    <r>
      <rPr>
        <b/>
        <sz val="14"/>
        <color rgb="FFFF0000"/>
        <rFont val="ＭＳ 明朝"/>
        <family val="1"/>
        <charset val="128"/>
      </rPr>
      <t>必須</t>
    </r>
    <r>
      <rPr>
        <b/>
        <sz val="14"/>
        <color theme="1"/>
        <rFont val="ＭＳ 明朝"/>
        <family val="1"/>
        <charset val="128"/>
      </rPr>
      <t>　提出用チェックシート（印刷後チェックしてください）</t>
    </r>
    <rPh sb="0" eb="2">
      <t>ヒッス</t>
    </rPh>
    <rPh sb="3" eb="5">
      <t>ニュウリョク</t>
    </rPh>
    <rPh sb="11" eb="13">
      <t>シンセイ</t>
    </rPh>
    <rPh sb="18" eb="20">
      <t>ニュウリョク</t>
    </rPh>
    <rPh sb="26" eb="32">
      <t>ホイクジンザイカクホ</t>
    </rPh>
    <rPh sb="32" eb="34">
      <t>ケイヒ</t>
    </rPh>
    <rPh sb="36" eb="38">
      <t>ニュウリョク</t>
    </rPh>
    <rPh sb="44" eb="47">
      <t>イリョウヨウ</t>
    </rPh>
    <rPh sb="47" eb="51">
      <t>コウゲンケンサ</t>
    </rPh>
    <rPh sb="51" eb="53">
      <t>ケイヒ</t>
    </rPh>
    <rPh sb="55" eb="57">
      <t>ニュウリョク</t>
    </rPh>
    <rPh sb="63" eb="65">
      <t>ショウドク</t>
    </rPh>
    <rPh sb="65" eb="67">
      <t>セイソウ</t>
    </rPh>
    <rPh sb="67" eb="69">
      <t>ケイヒ</t>
    </rPh>
    <rPh sb="71" eb="73">
      <t>ニュウリョク</t>
    </rPh>
    <rPh sb="79" eb="81">
      <t>カイシュウ</t>
    </rPh>
    <rPh sb="81" eb="82">
      <t>ヒ</t>
    </rPh>
    <rPh sb="84" eb="86">
      <t>ニュウリョク</t>
    </rPh>
    <rPh sb="92" eb="93">
      <t>カミ</t>
    </rPh>
    <rPh sb="96" eb="99">
      <t>ホカンヨウ</t>
    </rPh>
    <rPh sb="101" eb="102">
      <t>バコ</t>
    </rPh>
    <rPh sb="104" eb="106">
      <t>ニュウリョク</t>
    </rPh>
    <rPh sb="112" eb="114">
      <t>ヤクイン</t>
    </rPh>
    <rPh sb="114" eb="116">
      <t>シメイ</t>
    </rPh>
    <rPh sb="116" eb="119">
      <t>イチランヒョウ</t>
    </rPh>
    <rPh sb="121" eb="123">
      <t>ニュウリョク</t>
    </rPh>
    <rPh sb="129" eb="132">
      <t>リユウショ</t>
    </rPh>
    <rPh sb="134" eb="136">
      <t>ニュウリョク</t>
    </rPh>
    <rPh sb="142" eb="145">
      <t>イニンジョウ</t>
    </rPh>
    <rPh sb="166" eb="168">
      <t>ヒッス</t>
    </rPh>
    <rPh sb="169" eb="171">
      <t>テイシュツ</t>
    </rPh>
    <rPh sb="171" eb="172">
      <t>ヨウ</t>
    </rPh>
    <rPh sb="180" eb="183">
      <t>インサツゴ</t>
    </rPh>
    <phoneticPr fontId="2"/>
  </si>
  <si>
    <t>【添付書類】
・施工前、施工後の様子が分かる写真
・領収書等、経費を支払ったことが分かる書類
・施工日が分かる書面
・施工箇所が分かる平面図
・100万円以上の契約がある場合は２者以上の見積書</t>
    <rPh sb="59" eb="61">
      <t>セコウ</t>
    </rPh>
    <rPh sb="75" eb="77">
      <t>マンエン</t>
    </rPh>
    <rPh sb="77" eb="79">
      <t>イジョウ</t>
    </rPh>
    <rPh sb="80" eb="82">
      <t>ケイヤク</t>
    </rPh>
    <rPh sb="85" eb="87">
      <t>バアイ</t>
    </rPh>
    <rPh sb="89" eb="90">
      <t>シャ</t>
    </rPh>
    <rPh sb="90" eb="92">
      <t>イジョウ</t>
    </rPh>
    <rPh sb="93" eb="96">
      <t>ミツモリショ</t>
    </rPh>
    <phoneticPr fontId="2"/>
  </si>
  <si>
    <t>↓区分の１、２のうち該当する項目をプルダウンから選択してください。</t>
    <rPh sb="24" eb="26">
      <t>センタク</t>
    </rPh>
    <phoneticPr fontId="2"/>
  </si>
  <si>
    <r>
      <t>【設置者が法人の場合、申請用番号を入力すると自動で入力されます。</t>
    </r>
    <r>
      <rPr>
        <sz val="12"/>
        <color rgb="FFFF0000"/>
        <rFont val="ＭＳ Ｐゴシック"/>
        <family val="3"/>
        <charset val="128"/>
        <scheme val="minor"/>
      </rPr>
      <t xml:space="preserve">空欄や誤りがないかご確認ください。
</t>
    </r>
    <r>
      <rPr>
        <sz val="12"/>
        <rFont val="ＭＳ Ｐゴシック"/>
        <family val="3"/>
        <charset val="128"/>
        <scheme val="minor"/>
      </rPr>
      <t>家庭的保育事業は住所が一部省略されて表示されます。お手数ですが、青矢印の先の住所欄に正式な住所の入力をお願いします。</t>
    </r>
    <r>
      <rPr>
        <sz val="12"/>
        <color theme="1"/>
        <rFont val="ＭＳ Ｐゴシック"/>
        <family val="3"/>
        <charset val="128"/>
        <scheme val="minor"/>
      </rPr>
      <t>】</t>
    </r>
    <rPh sb="1" eb="4">
      <t>セッチシャ</t>
    </rPh>
    <rPh sb="5" eb="7">
      <t>ホウジン</t>
    </rPh>
    <rPh sb="8" eb="10">
      <t>バアイ</t>
    </rPh>
    <rPh sb="11" eb="16">
      <t>シンセイヨウバンゴウ</t>
    </rPh>
    <rPh sb="17" eb="19">
      <t>ニュウリョク</t>
    </rPh>
    <rPh sb="22" eb="24">
      <t>ジドウ</t>
    </rPh>
    <rPh sb="25" eb="27">
      <t>ニュウリョク</t>
    </rPh>
    <rPh sb="50" eb="57">
      <t>カテイテキホイクジギョウ</t>
    </rPh>
    <rPh sb="58" eb="60">
      <t>ジュウショ</t>
    </rPh>
    <rPh sb="61" eb="63">
      <t>イチブ</t>
    </rPh>
    <rPh sb="63" eb="65">
      <t>ショウリャク</t>
    </rPh>
    <rPh sb="68" eb="70">
      <t>ヒョウジ</t>
    </rPh>
    <rPh sb="76" eb="78">
      <t>テスウ</t>
    </rPh>
    <rPh sb="82" eb="83">
      <t>アオ</t>
    </rPh>
    <rPh sb="83" eb="85">
      <t>ヤジルシ</t>
    </rPh>
    <rPh sb="86" eb="87">
      <t>サキ</t>
    </rPh>
    <rPh sb="88" eb="90">
      <t>ジュウショ</t>
    </rPh>
    <rPh sb="90" eb="91">
      <t>ラン</t>
    </rPh>
    <rPh sb="92" eb="94">
      <t>セイシキ</t>
    </rPh>
    <rPh sb="95" eb="97">
      <t>ジュウショ</t>
    </rPh>
    <rPh sb="98" eb="100">
      <t>ニュウリョク</t>
    </rPh>
    <rPh sb="102" eb="103">
      <t>ネガ</t>
    </rPh>
    <phoneticPr fontId="2"/>
  </si>
  <si>
    <t>紙おむつ保管用ごみ箱</t>
    <rPh sb="0" eb="1">
      <t>カミ</t>
    </rPh>
    <rPh sb="4" eb="7">
      <t>ホカンヨウ</t>
    </rPh>
    <rPh sb="9" eb="10">
      <t>バコ</t>
    </rPh>
    <phoneticPr fontId="2"/>
  </si>
  <si>
    <r>
      <rPr>
        <b/>
        <sz val="22"/>
        <color theme="7" tint="-0.249977111117893"/>
        <rFont val="ＭＳ 明朝"/>
        <family val="1"/>
        <charset val="128"/>
      </rPr>
      <t>入力シート②～⑥</t>
    </r>
    <r>
      <rPr>
        <b/>
        <sz val="22"/>
        <color theme="1"/>
        <rFont val="ＭＳ 明朝"/>
        <family val="1"/>
        <charset val="128"/>
      </rPr>
      <t xml:space="preserve">を作成してください。
</t>
    </r>
    <r>
      <rPr>
        <b/>
        <sz val="22"/>
        <color theme="7" tint="-0.249977111117893"/>
        <rFont val="ＭＳ 明朝"/>
        <family val="1"/>
        <charset val="128"/>
      </rPr>
      <t>入力シート</t>
    </r>
    <r>
      <rPr>
        <b/>
        <sz val="22"/>
        <rFont val="ＭＳ 明朝"/>
        <family val="1"/>
        <charset val="128"/>
      </rPr>
      <t>に金額を記入すると補助対象経費と申請金額が自動で入力されます。</t>
    </r>
    <rPh sb="0" eb="2">
      <t>ニュウリョク</t>
    </rPh>
    <rPh sb="9" eb="11">
      <t>サクセイ</t>
    </rPh>
    <rPh sb="19" eb="21">
      <t>ニュウリョク</t>
    </rPh>
    <rPh sb="25" eb="27">
      <t>キンガク</t>
    </rPh>
    <rPh sb="28" eb="30">
      <t>キニュウ</t>
    </rPh>
    <rPh sb="33" eb="39">
      <t>ホジョタイショウケイヒ</t>
    </rPh>
    <rPh sb="40" eb="44">
      <t>シンセイキンガク</t>
    </rPh>
    <rPh sb="45" eb="47">
      <t>ジドウ</t>
    </rPh>
    <rPh sb="48" eb="50">
      <t>ニュウリョク</t>
    </rPh>
    <phoneticPr fontId="2"/>
  </si>
  <si>
    <t>　☆　提出締切後の品目の修正、追加、差替えは受け付けません。また、対象外の物品があり、交付決定額が交付申請額を
　　　 下回る場合でも、ご連絡はいたしませんので、他に対象となる物品等がありましたらご一緒にご申請ください。</t>
    <rPh sb="60" eb="62">
      <t>シタマワ</t>
    </rPh>
    <rPh sb="81" eb="82">
      <t>ホカ</t>
    </rPh>
    <rPh sb="83" eb="85">
      <t>タイショウ</t>
    </rPh>
    <rPh sb="88" eb="90">
      <t>ブッピン</t>
    </rPh>
    <rPh sb="90" eb="91">
      <t>トウ</t>
    </rPh>
    <rPh sb="99" eb="101">
      <t>イッショ</t>
    </rPh>
    <rPh sb="103" eb="105">
      <t>シンセイ</t>
    </rPh>
    <phoneticPr fontId="2"/>
  </si>
  <si>
    <r>
      <t>(１）～（３）の項目及び②～⑥シートに入力した内容が、以下の第１号様式に</t>
    </r>
    <r>
      <rPr>
        <b/>
        <sz val="20"/>
        <rFont val="ＭＳ 明朝"/>
        <family val="1"/>
        <charset val="128"/>
      </rPr>
      <t xml:space="preserve">反映されています。
</t>
    </r>
    <r>
      <rPr>
        <b/>
        <sz val="14"/>
        <color rgb="FFFF0000"/>
        <rFont val="ＭＳ 明朝"/>
        <family val="1"/>
        <charset val="128"/>
      </rPr>
      <t>・第１号様式の記載内容に不備等ないかご確認ください。
・「印刷するものリスト」の内容をすべて印刷してください。
　※　第１号様式とあわせて「チェックシート」も同時に印刷されます。
　　　</t>
    </r>
    <r>
      <rPr>
        <b/>
        <sz val="14"/>
        <rFont val="ＭＳ 明朝"/>
        <family val="1"/>
        <charset val="128"/>
      </rPr>
      <t>プリンターの印刷設定が両面印刷になっている場合には、片面印刷に変更してから印刷してください。</t>
    </r>
    <r>
      <rPr>
        <b/>
        <sz val="14"/>
        <color rgb="FFFF0000"/>
        <rFont val="ＭＳ 明朝"/>
        <family val="1"/>
        <charset val="128"/>
      </rPr>
      <t xml:space="preserve">
・印刷されたチェックシートにチェックし、第１号様式など印刷したもの・領収書等と併せて郵送にてご提出ください。</t>
    </r>
    <rPh sb="27" eb="29">
      <t>イカ</t>
    </rPh>
    <rPh sb="30" eb="31">
      <t>ダイ</t>
    </rPh>
    <rPh sb="32" eb="33">
      <t>ゴウ</t>
    </rPh>
    <rPh sb="33" eb="35">
      <t>ヨウシキ</t>
    </rPh>
    <rPh sb="36" eb="38">
      <t>ハンエイ</t>
    </rPh>
    <rPh sb="145" eb="149">
      <t>インサツセッテイ</t>
    </rPh>
    <rPh sb="150" eb="154">
      <t>リョウメンインサツ</t>
    </rPh>
    <rPh sb="160" eb="162">
      <t>バアイ</t>
    </rPh>
    <rPh sb="165" eb="169">
      <t>カタメンインサツ</t>
    </rPh>
    <rPh sb="170" eb="172">
      <t>ヘンコウ</t>
    </rPh>
    <rPh sb="176" eb="178">
      <t>インサツ</t>
    </rPh>
    <rPh sb="225" eb="226">
      <t>アワ</t>
    </rPh>
    <phoneticPr fontId="2"/>
  </si>
  <si>
    <t>申請番号</t>
    <rPh sb="0" eb="4">
      <t>シンセイバンゴウ</t>
    </rPh>
    <phoneticPr fontId="22"/>
  </si>
  <si>
    <t>施設番号</t>
  </si>
  <si>
    <t>法人番号</t>
    <rPh sb="0" eb="2">
      <t>ホウジン</t>
    </rPh>
    <rPh sb="2" eb="4">
      <t>バンゴウ</t>
    </rPh>
    <phoneticPr fontId="22"/>
  </si>
  <si>
    <t>施設・事業区分（名称）</t>
  </si>
  <si>
    <t>法人名称</t>
  </si>
  <si>
    <t>法人郵便番号</t>
    <rPh sb="0" eb="2">
      <t>ホウジン</t>
    </rPh>
    <rPh sb="2" eb="6">
      <t>ユウビンバンゴウ</t>
    </rPh>
    <phoneticPr fontId="21"/>
  </si>
  <si>
    <t>法人住所</t>
  </si>
  <si>
    <t>法人代表者職名</t>
  </si>
  <si>
    <t>法人代表者氏名</t>
  </si>
  <si>
    <t>施設・事業所名</t>
  </si>
  <si>
    <t>郵便番号</t>
    <rPh sb="0" eb="2">
      <t>ユウビン</t>
    </rPh>
    <rPh sb="2" eb="4">
      <t>バンゴウ</t>
    </rPh>
    <phoneticPr fontId="27"/>
  </si>
  <si>
    <t>住　所１</t>
    <rPh sb="0" eb="1">
      <t>ジュウ</t>
    </rPh>
    <rPh sb="2" eb="3">
      <t>トコロ</t>
    </rPh>
    <phoneticPr fontId="27"/>
  </si>
  <si>
    <t>住　所２</t>
    <rPh sb="0" eb="1">
      <t>ジュウ</t>
    </rPh>
    <rPh sb="2" eb="3">
      <t>ショ</t>
    </rPh>
    <phoneticPr fontId="27"/>
  </si>
  <si>
    <t>方書</t>
    <rPh sb="0" eb="1">
      <t>ホウ</t>
    </rPh>
    <rPh sb="1" eb="2">
      <t>ショ</t>
    </rPh>
    <phoneticPr fontId="22"/>
  </si>
  <si>
    <t>宛　名</t>
    <rPh sb="0" eb="1">
      <t>アテ</t>
    </rPh>
    <rPh sb="2" eb="3">
      <t>メイ</t>
    </rPh>
    <phoneticPr fontId="27"/>
  </si>
  <si>
    <t>利用定員区分</t>
    <rPh sb="4" eb="6">
      <t>クブン</t>
    </rPh>
    <phoneticPr fontId="21"/>
  </si>
  <si>
    <t>利用定員合計</t>
  </si>
  <si>
    <t>施設分
(計算式)</t>
    <rPh sb="0" eb="3">
      <t>シセツブン</t>
    </rPh>
    <rPh sb="5" eb="8">
      <t>ケイサンシキ</t>
    </rPh>
    <phoneticPr fontId="21"/>
  </si>
  <si>
    <t>延長保育
(計算式)</t>
    <rPh sb="0" eb="4">
      <t>エンチョウホイク</t>
    </rPh>
    <rPh sb="6" eb="9">
      <t>ケイサンシキ</t>
    </rPh>
    <phoneticPr fontId="25"/>
  </si>
  <si>
    <t>一時保育/年度限定保育/一時預かり保育
(計算式)</t>
    <rPh sb="0" eb="4">
      <t>イチジホイク</t>
    </rPh>
    <rPh sb="5" eb="9">
      <t>ネンドゲンテイ</t>
    </rPh>
    <rPh sb="9" eb="11">
      <t>ホイク</t>
    </rPh>
    <rPh sb="12" eb="14">
      <t>イチジ</t>
    </rPh>
    <rPh sb="14" eb="15">
      <t>アズ</t>
    </rPh>
    <rPh sb="17" eb="19">
      <t>ホイク</t>
    </rPh>
    <rPh sb="21" eb="24">
      <t>ケイサンシキ</t>
    </rPh>
    <phoneticPr fontId="25"/>
  </si>
  <si>
    <t>病児保育事業
(計算式)</t>
    <rPh sb="0" eb="6">
      <t>ビョウジホイクジギョウ</t>
    </rPh>
    <rPh sb="8" eb="11">
      <t>ケイサンシキ</t>
    </rPh>
    <phoneticPr fontId="22"/>
  </si>
  <si>
    <t>ひろば事業
（計算式）</t>
    <rPh sb="3" eb="5">
      <t>ジギョウ</t>
    </rPh>
    <rPh sb="7" eb="10">
      <t>ケイサンシキ</t>
    </rPh>
    <phoneticPr fontId="22"/>
  </si>
  <si>
    <t>認可の一時保育</t>
    <rPh sb="0" eb="2">
      <t>ニンカ</t>
    </rPh>
    <rPh sb="3" eb="7">
      <t>イチジホイク</t>
    </rPh>
    <phoneticPr fontId="21"/>
  </si>
  <si>
    <t>乳幼児一時預かり</t>
    <rPh sb="0" eb="5">
      <t>ニュウヨウジイチジ</t>
    </rPh>
    <rPh sb="5" eb="6">
      <t>アズ</t>
    </rPh>
    <phoneticPr fontId="21"/>
  </si>
  <si>
    <t>企業主導型の一時（一般）</t>
    <rPh sb="0" eb="2">
      <t>キギョウ</t>
    </rPh>
    <rPh sb="2" eb="4">
      <t>シュドウ</t>
    </rPh>
    <rPh sb="4" eb="5">
      <t>ガタ</t>
    </rPh>
    <rPh sb="6" eb="8">
      <t>イチジ</t>
    </rPh>
    <rPh sb="9" eb="11">
      <t>イッパン</t>
    </rPh>
    <phoneticPr fontId="21"/>
  </si>
  <si>
    <t>年度限定</t>
    <rPh sb="0" eb="2">
      <t>ネンド</t>
    </rPh>
    <rPh sb="2" eb="4">
      <t>ゲンテイ</t>
    </rPh>
    <phoneticPr fontId="21"/>
  </si>
  <si>
    <t>幼稚園
一時預かり</t>
    <rPh sb="0" eb="3">
      <t>ヨウチエン</t>
    </rPh>
    <rPh sb="4" eb="7">
      <t>イチジアズ</t>
    </rPh>
    <phoneticPr fontId="21"/>
  </si>
  <si>
    <t>Y室の
一時預かり</t>
    <rPh sb="1" eb="2">
      <t>シツ</t>
    </rPh>
    <rPh sb="4" eb="6">
      <t>イチジ</t>
    </rPh>
    <rPh sb="6" eb="7">
      <t>アズ</t>
    </rPh>
    <phoneticPr fontId="22"/>
  </si>
  <si>
    <t>企業主導型の病児</t>
    <rPh sb="0" eb="5">
      <t>キギョウシュドウガタ</t>
    </rPh>
    <rPh sb="6" eb="8">
      <t>ビョウジ</t>
    </rPh>
    <phoneticPr fontId="22"/>
  </si>
  <si>
    <t>病児保育</t>
    <rPh sb="0" eb="2">
      <t>ビョウジ</t>
    </rPh>
    <rPh sb="2" eb="4">
      <t>ホイク</t>
    </rPh>
    <phoneticPr fontId="21"/>
  </si>
  <si>
    <t>病後児保育</t>
    <rPh sb="0" eb="5">
      <t>ビョウゴジホイク</t>
    </rPh>
    <phoneticPr fontId="22"/>
  </si>
  <si>
    <t>ひろば事業( 常設園)</t>
    <rPh sb="3" eb="5">
      <t>ジギョウ</t>
    </rPh>
    <rPh sb="7" eb="10">
      <t>ジョウセツエン</t>
    </rPh>
    <phoneticPr fontId="22"/>
  </si>
  <si>
    <t>R4簡易な改修の実施の有無</t>
    <rPh sb="2" eb="4">
      <t>カンイ</t>
    </rPh>
    <rPh sb="5" eb="7">
      <t>カイシュウ</t>
    </rPh>
    <rPh sb="8" eb="10">
      <t>ジッシ</t>
    </rPh>
    <rPh sb="11" eb="13">
      <t>ウム</t>
    </rPh>
    <phoneticPr fontId="22"/>
  </si>
  <si>
    <t>R5簡易な改修</t>
    <rPh sb="2" eb="4">
      <t>カンイ</t>
    </rPh>
    <rPh sb="5" eb="7">
      <t>カイシュウ</t>
    </rPh>
    <phoneticPr fontId="22"/>
  </si>
  <si>
    <t>オムツゴミ箱</t>
    <rPh sb="5" eb="6">
      <t>バコ</t>
    </rPh>
    <phoneticPr fontId="22"/>
  </si>
  <si>
    <t>人材確保・抗原検査・消毒清掃の上限合計額(計算式)</t>
    <rPh sb="0" eb="4">
      <t>ジンザイカクホ</t>
    </rPh>
    <rPh sb="5" eb="9">
      <t>コウゲンケンサ</t>
    </rPh>
    <rPh sb="10" eb="14">
      <t>ショウドクセイソウ</t>
    </rPh>
    <rPh sb="15" eb="17">
      <t>ジョウゲン</t>
    </rPh>
    <rPh sb="17" eb="20">
      <t>ゴウケイガク</t>
    </rPh>
    <rPh sb="21" eb="24">
      <t>ケイサンシキ</t>
    </rPh>
    <phoneticPr fontId="25"/>
  </si>
  <si>
    <t>改修費の
上限額
（計算式）</t>
    <rPh sb="0" eb="2">
      <t>カイシュウ</t>
    </rPh>
    <rPh sb="2" eb="3">
      <t>ヒ</t>
    </rPh>
    <rPh sb="5" eb="7">
      <t>ジョウゲン</t>
    </rPh>
    <rPh sb="7" eb="8">
      <t>ガク</t>
    </rPh>
    <rPh sb="10" eb="13">
      <t>ケイサンシキ</t>
    </rPh>
    <phoneticPr fontId="22"/>
  </si>
  <si>
    <t>保育所</t>
    <rPh sb="0" eb="3">
      <t>ホイクショ</t>
    </rPh>
    <phoneticPr fontId="22"/>
  </si>
  <si>
    <t>特定非営利活動法人ケンパ・ラーニング・コミュニティ協会</t>
    <rPh sb="0" eb="5">
      <t>トクテイヒエイリ</t>
    </rPh>
    <rPh sb="5" eb="9">
      <t>カツドウホウジン</t>
    </rPh>
    <phoneticPr fontId="22"/>
  </si>
  <si>
    <t>特定非営利活動法人ピッピ・親子サポートネット</t>
    <rPh sb="0" eb="9">
      <t>トクテイヒエイリカツドウホウジン</t>
    </rPh>
    <phoneticPr fontId="22"/>
  </si>
  <si>
    <t>特定非営利活動法人全国子育て支援ネットワーク協会</t>
    <rPh sb="0" eb="5">
      <t>トクテイヒエイリ</t>
    </rPh>
    <rPh sb="5" eb="9">
      <t>カツドウホウジン</t>
    </rPh>
    <phoneticPr fontId="22"/>
  </si>
  <si>
    <t>特定非営利活動法人全国子育て支援ネットワーク協会</t>
    <rPh sb="0" eb="5">
      <t>トクテイヒエイリ</t>
    </rPh>
    <rPh sb="5" eb="7">
      <t>カツドウ</t>
    </rPh>
    <rPh sb="7" eb="9">
      <t>ホウジン</t>
    </rPh>
    <phoneticPr fontId="22"/>
  </si>
  <si>
    <t>泉区和泉中央南５－１３－１</t>
    <rPh sb="2" eb="4">
      <t>ワイズミ</t>
    </rPh>
    <phoneticPr fontId="42"/>
  </si>
  <si>
    <t>社会福祉法人ChaCha Children &amp; Co.</t>
  </si>
  <si>
    <t>森　博</t>
    <rPh sb="0" eb="1">
      <t>モリ</t>
    </rPh>
    <rPh sb="2" eb="3">
      <t>ヒロシ</t>
    </rPh>
    <phoneticPr fontId="22"/>
  </si>
  <si>
    <t>保土ケ谷区西谷３－１５－５</t>
    <rPh sb="0" eb="4">
      <t>ホドガヤ</t>
    </rPh>
    <phoneticPr fontId="42"/>
  </si>
  <si>
    <t>特定非営利活動法人ワーカーズ・コレクティブパレット</t>
    <rPh sb="0" eb="9">
      <t>トクテイヒエイリカツドウホウジン</t>
    </rPh>
    <phoneticPr fontId="22"/>
  </si>
  <si>
    <t>特定非営利活動法人地域サポートマリン</t>
    <rPh sb="0" eb="9">
      <t>トクテイヒエイリカツドウホウジン</t>
    </rPh>
    <phoneticPr fontId="22"/>
  </si>
  <si>
    <t>南区白妙町４－４２－３</t>
  </si>
  <si>
    <t>特定非営利活動法人ワーカーズ・コレクティブこそだてつるみ</t>
  </si>
  <si>
    <t>特定非営利活動法人横浜シュタイナーこどもの園を育てる会</t>
  </si>
  <si>
    <t>髙木暁子</t>
    <rPh sb="0" eb="2">
      <t>タカギ</t>
    </rPh>
    <phoneticPr fontId="22"/>
  </si>
  <si>
    <t>長濱　隆明</t>
    <rPh sb="0" eb="2">
      <t>ナガハマ</t>
    </rPh>
    <rPh sb="3" eb="5">
      <t>タカアキ</t>
    </rPh>
    <phoneticPr fontId="22"/>
  </si>
  <si>
    <t>医療法人社団健生会</t>
    <rPh sb="0" eb="2">
      <t>イリョウ</t>
    </rPh>
    <rPh sb="2" eb="4">
      <t>ホウジン</t>
    </rPh>
    <rPh sb="4" eb="6">
      <t>シャダン</t>
    </rPh>
    <rPh sb="6" eb="7">
      <t>ケン</t>
    </rPh>
    <rPh sb="7" eb="8">
      <t>セイ</t>
    </rPh>
    <rPh sb="8" eb="9">
      <t>カイ</t>
    </rPh>
    <phoneticPr fontId="48"/>
  </si>
  <si>
    <t>理事長　長濱　隆明</t>
    <rPh sb="0" eb="3">
      <t>リジチョウ</t>
    </rPh>
    <phoneticPr fontId="0"/>
  </si>
  <si>
    <t>相鉄南万騎が原ビル　１０２</t>
  </si>
  <si>
    <t>医療法人社団矢崎小児科</t>
    <rPh sb="0" eb="2">
      <t>イリョウ</t>
    </rPh>
    <rPh sb="2" eb="4">
      <t>ホウジン</t>
    </rPh>
    <rPh sb="4" eb="6">
      <t>シャダン</t>
    </rPh>
    <phoneticPr fontId="48"/>
  </si>
  <si>
    <t>理事長　川口　葉子　</t>
    <rPh sb="0" eb="3">
      <t>リジチョウ</t>
    </rPh>
    <rPh sb="4" eb="6">
      <t>カワグチ</t>
    </rPh>
    <rPh sb="7" eb="9">
      <t>ヨウコ</t>
    </rPh>
    <phoneticPr fontId="7"/>
  </si>
  <si>
    <t>磯子区洋光台6-19-43</t>
    <rPh sb="0" eb="3">
      <t>イソゴク</t>
    </rPh>
    <rPh sb="3" eb="6">
      <t>ヨウコウダイ</t>
    </rPh>
    <phoneticPr fontId="49"/>
  </si>
  <si>
    <t>病児保育室ラパンノアール</t>
  </si>
  <si>
    <t>磯子区洋光台6-19-43　ラ・カンパネラ1階</t>
    <rPh sb="0" eb="3">
      <t>イソゴク</t>
    </rPh>
    <rPh sb="3" eb="6">
      <t>ヨウコウダイ</t>
    </rPh>
    <rPh sb="22" eb="23">
      <t>カイ</t>
    </rPh>
    <phoneticPr fontId="7"/>
  </si>
  <si>
    <t>医療法人エピカ白うさぎ</t>
    <rPh sb="0" eb="2">
      <t>イリョウ</t>
    </rPh>
    <rPh sb="2" eb="4">
      <t>ホウジン</t>
    </rPh>
    <rPh sb="7" eb="8">
      <t>シロ</t>
    </rPh>
    <phoneticPr fontId="7"/>
  </si>
  <si>
    <t>理事長　箕原　豊　</t>
    <rPh sb="0" eb="3">
      <t>リジチョウ</t>
    </rPh>
    <rPh sb="4" eb="6">
      <t>ミノハラ</t>
    </rPh>
    <rPh sb="7" eb="8">
      <t>ユタカ</t>
    </rPh>
    <phoneticPr fontId="7"/>
  </si>
  <si>
    <t>医療法人社団育伸会</t>
    <rPh sb="0" eb="2">
      <t>イリョウ</t>
    </rPh>
    <rPh sb="2" eb="4">
      <t>ホウジン</t>
    </rPh>
    <rPh sb="4" eb="6">
      <t>シャダン</t>
    </rPh>
    <rPh sb="6" eb="7">
      <t>イク</t>
    </rPh>
    <rPh sb="7" eb="8">
      <t>ノ</t>
    </rPh>
    <rPh sb="8" eb="9">
      <t>カイ</t>
    </rPh>
    <phoneticPr fontId="19"/>
  </si>
  <si>
    <t>金沢区瀬戸19-14　金沢八景金井ビル３階</t>
    <rPh sb="0" eb="3">
      <t>カナザワク</t>
    </rPh>
    <rPh sb="3" eb="5">
      <t>セト</t>
    </rPh>
    <rPh sb="11" eb="15">
      <t>カナザワハッケイ</t>
    </rPh>
    <rPh sb="15" eb="17">
      <t>カナイ</t>
    </rPh>
    <rPh sb="20" eb="21">
      <t>カイ</t>
    </rPh>
    <phoneticPr fontId="49"/>
  </si>
  <si>
    <t>川名　伸子</t>
  </si>
  <si>
    <t>病児保育室かんがるーむ</t>
    <rPh sb="0" eb="2">
      <t>ビョウジ</t>
    </rPh>
    <rPh sb="2" eb="5">
      <t>ホイクシツ</t>
    </rPh>
    <phoneticPr fontId="49"/>
  </si>
  <si>
    <t>金沢区瀬戸19-14　金沢八景金井ビル3階</t>
    <rPh sb="0" eb="3">
      <t>カナザワク</t>
    </rPh>
    <rPh sb="3" eb="5">
      <t>セト</t>
    </rPh>
    <rPh sb="11" eb="15">
      <t>カナザワハッケイ</t>
    </rPh>
    <rPh sb="15" eb="17">
      <t>カナイ</t>
    </rPh>
    <rPh sb="20" eb="21">
      <t>カイ</t>
    </rPh>
    <phoneticPr fontId="7"/>
  </si>
  <si>
    <t>医療法人社団育伸会</t>
    <rPh sb="0" eb="2">
      <t>イリョウ</t>
    </rPh>
    <rPh sb="2" eb="4">
      <t>ホウジン</t>
    </rPh>
    <rPh sb="4" eb="6">
      <t>シャダン</t>
    </rPh>
    <rPh sb="6" eb="7">
      <t>イク</t>
    </rPh>
    <rPh sb="7" eb="8">
      <t>シン</t>
    </rPh>
    <rPh sb="8" eb="9">
      <t>カイ</t>
    </rPh>
    <phoneticPr fontId="7"/>
  </si>
  <si>
    <t>理事長　川名　伸子　</t>
    <rPh sb="0" eb="3">
      <t>リジチョウ</t>
    </rPh>
    <rPh sb="4" eb="6">
      <t>カワナ</t>
    </rPh>
    <rPh sb="7" eb="9">
      <t>ノブコ</t>
    </rPh>
    <phoneticPr fontId="7"/>
  </si>
  <si>
    <t>佐藤　和人</t>
    <rPh sb="0" eb="2">
      <t>サトウ</t>
    </rPh>
    <rPh sb="3" eb="5">
      <t>カズト</t>
    </rPh>
    <phoneticPr fontId="22"/>
  </si>
  <si>
    <t>医療法人つばさ会</t>
    <rPh sb="0" eb="2">
      <t>イリョウ</t>
    </rPh>
    <rPh sb="2" eb="4">
      <t>ホウジン</t>
    </rPh>
    <rPh sb="7" eb="8">
      <t>カイ</t>
    </rPh>
    <phoneticPr fontId="48"/>
  </si>
  <si>
    <t>理事長　佐藤　和人　</t>
    <rPh sb="0" eb="3">
      <t>リジチョウ</t>
    </rPh>
    <rPh sb="4" eb="6">
      <t>サトウ</t>
    </rPh>
    <rPh sb="7" eb="9">
      <t>カズト</t>
    </rPh>
    <phoneticPr fontId="7"/>
  </si>
  <si>
    <t>港北区大倉山3-56-22</t>
  </si>
  <si>
    <t>ナビウス大倉山1階</t>
  </si>
  <si>
    <t>院長　三澤　順子　</t>
    <rPh sb="0" eb="2">
      <t>インチョウ</t>
    </rPh>
    <rPh sb="3" eb="5">
      <t>ミサワ</t>
    </rPh>
    <rPh sb="6" eb="8">
      <t>ジュンコ</t>
    </rPh>
    <phoneticPr fontId="7"/>
  </si>
  <si>
    <t>瀬谷区三ツ境21-10</t>
    <rPh sb="0" eb="3">
      <t>セヤク</t>
    </rPh>
    <rPh sb="3" eb="4">
      <t>ミ</t>
    </rPh>
    <rPh sb="5" eb="6">
      <t>キョウ</t>
    </rPh>
    <phoneticPr fontId="49"/>
  </si>
  <si>
    <t>病児保育室亀の子ハウス</t>
  </si>
  <si>
    <t>瀬谷区三ツ境21-10　サニーハイツ三ツ境1階</t>
    <rPh sb="18" eb="19">
      <t>ミ</t>
    </rPh>
    <rPh sb="20" eb="21">
      <t>キョウ</t>
    </rPh>
    <rPh sb="22" eb="23">
      <t>カイ</t>
    </rPh>
    <phoneticPr fontId="48"/>
  </si>
  <si>
    <t>医療法人社団亀甲会</t>
    <rPh sb="0" eb="2">
      <t>イリョウ</t>
    </rPh>
    <rPh sb="2" eb="4">
      <t>ホウジン</t>
    </rPh>
    <rPh sb="4" eb="6">
      <t>シャダン</t>
    </rPh>
    <rPh sb="6" eb="8">
      <t>キッコウ</t>
    </rPh>
    <rPh sb="8" eb="9">
      <t>カイ</t>
    </rPh>
    <phoneticPr fontId="48"/>
  </si>
  <si>
    <t>理事長　池部　敏市　</t>
    <rPh sb="0" eb="3">
      <t>リジチョウ</t>
    </rPh>
    <rPh sb="4" eb="6">
      <t>イケベ</t>
    </rPh>
    <rPh sb="7" eb="9">
      <t>トシイチ</t>
    </rPh>
    <phoneticPr fontId="7"/>
  </si>
  <si>
    <t>医療法人活人会</t>
    <rPh sb="0" eb="2">
      <t>イリョウ</t>
    </rPh>
    <rPh sb="2" eb="4">
      <t>ホウジン</t>
    </rPh>
    <rPh sb="4" eb="5">
      <t>カツ</t>
    </rPh>
    <rPh sb="5" eb="6">
      <t>ヒト</t>
    </rPh>
    <rPh sb="6" eb="7">
      <t>カイ</t>
    </rPh>
    <phoneticPr fontId="48"/>
  </si>
  <si>
    <t>理事長　水野　恭一　</t>
    <rPh sb="0" eb="3">
      <t>リジチョウ</t>
    </rPh>
    <rPh sb="4" eb="6">
      <t>ミズノ</t>
    </rPh>
    <rPh sb="7" eb="9">
      <t>キョウイチ</t>
    </rPh>
    <phoneticPr fontId="7"/>
  </si>
  <si>
    <t>病児保育室こもれび</t>
  </si>
  <si>
    <t>医療法人秋陽記念会</t>
    <rPh sb="0" eb="2">
      <t>イリョウ</t>
    </rPh>
    <rPh sb="2" eb="4">
      <t>ホウジン</t>
    </rPh>
    <rPh sb="4" eb="5">
      <t>アキ</t>
    </rPh>
    <rPh sb="5" eb="6">
      <t>ヨウ</t>
    </rPh>
    <rPh sb="6" eb="8">
      <t>キネン</t>
    </rPh>
    <rPh sb="8" eb="9">
      <t>カイ</t>
    </rPh>
    <phoneticPr fontId="48"/>
  </si>
  <si>
    <t>理事長　田中　正顕　</t>
    <rPh sb="0" eb="3">
      <t>リジチョウ</t>
    </rPh>
    <rPh sb="4" eb="6">
      <t>タナカ</t>
    </rPh>
    <rPh sb="7" eb="8">
      <t>セイ</t>
    </rPh>
    <phoneticPr fontId="7"/>
  </si>
  <si>
    <t>保土ケ谷区星川２－４－１　星川ＳＦビル４階</t>
    <rPh sb="0" eb="5">
      <t>ホドガヤク</t>
    </rPh>
    <rPh sb="5" eb="7">
      <t>ホシカワ</t>
    </rPh>
    <rPh sb="13" eb="15">
      <t>ホシカワ</t>
    </rPh>
    <rPh sb="20" eb="21">
      <t>カイ</t>
    </rPh>
    <phoneticPr fontId="49"/>
  </si>
  <si>
    <t>病児保育室アニモ</t>
  </si>
  <si>
    <t>保土ケ谷区星川2-4-1　星川SFビル4階</t>
  </si>
  <si>
    <t>医療法人社団星川小児クリニック</t>
    <rPh sb="0" eb="2">
      <t>イリョウ</t>
    </rPh>
    <rPh sb="2" eb="4">
      <t>ホウジン</t>
    </rPh>
    <rPh sb="4" eb="6">
      <t>シャダン</t>
    </rPh>
    <phoneticPr fontId="48"/>
  </si>
  <si>
    <t>理事長　山本　淳　</t>
    <rPh sb="0" eb="3">
      <t>リジチョウ</t>
    </rPh>
    <rPh sb="4" eb="6">
      <t>ヤマモト</t>
    </rPh>
    <rPh sb="7" eb="8">
      <t>アツシ</t>
    </rPh>
    <phoneticPr fontId="7"/>
  </si>
  <si>
    <t>保土ケ谷区東川島町15-6</t>
    <rPh sb="0" eb="5">
      <t>ホドガヤク</t>
    </rPh>
    <rPh sb="5" eb="9">
      <t>ヒガシカワシマチョウ</t>
    </rPh>
    <phoneticPr fontId="49"/>
  </si>
  <si>
    <t>三村　圭美</t>
  </si>
  <si>
    <t>病児保育室エンジェルキッズ</t>
    <rPh sb="0" eb="2">
      <t>ビョウジ</t>
    </rPh>
    <rPh sb="2" eb="5">
      <t>ホイクシツ</t>
    </rPh>
    <phoneticPr fontId="49"/>
  </si>
  <si>
    <t>保土ケ谷区東川島町15-6</t>
    <rPh sb="0" eb="4">
      <t>ホド</t>
    </rPh>
    <rPh sb="4" eb="5">
      <t>ク</t>
    </rPh>
    <rPh sb="5" eb="6">
      <t>ヒガシ</t>
    </rPh>
    <rPh sb="6" eb="8">
      <t>カワシマ</t>
    </rPh>
    <rPh sb="8" eb="9">
      <t>マチ</t>
    </rPh>
    <phoneticPr fontId="7"/>
  </si>
  <si>
    <t>医療法人圭信会</t>
    <rPh sb="0" eb="2">
      <t>イリョウ</t>
    </rPh>
    <rPh sb="2" eb="4">
      <t>ホウジン</t>
    </rPh>
    <rPh sb="4" eb="5">
      <t>ケイ</t>
    </rPh>
    <rPh sb="5" eb="6">
      <t>シン</t>
    </rPh>
    <rPh sb="6" eb="7">
      <t>カイ</t>
    </rPh>
    <phoneticPr fontId="7"/>
  </si>
  <si>
    <t>理事長　三村　圭美　</t>
    <rPh sb="0" eb="3">
      <t>リジチョウ</t>
    </rPh>
    <rPh sb="4" eb="6">
      <t>ミムラ</t>
    </rPh>
    <rPh sb="7" eb="8">
      <t>ケイ</t>
    </rPh>
    <rPh sb="8" eb="9">
      <t>ビ</t>
    </rPh>
    <phoneticPr fontId="7"/>
  </si>
  <si>
    <t>医療法人社団鴨居病院</t>
    <rPh sb="0" eb="6">
      <t>イリョウホウジンシャダン</t>
    </rPh>
    <rPh sb="6" eb="10">
      <t>カモイビョウイン</t>
    </rPh>
    <phoneticPr fontId="19"/>
  </si>
  <si>
    <t>緑区鴨居５-27-10</t>
    <rPh sb="0" eb="2">
      <t>ミドリク</t>
    </rPh>
    <rPh sb="2" eb="4">
      <t>カモイ</t>
    </rPh>
    <phoneticPr fontId="49"/>
  </si>
  <si>
    <t>理事長</t>
    <rPh sb="0" eb="3">
      <t>リジチョウ</t>
    </rPh>
    <phoneticPr fontId="21"/>
  </si>
  <si>
    <t>荒井　ゆかり</t>
  </si>
  <si>
    <t>みどり病児保育室</t>
  </si>
  <si>
    <t>医療法人社団鴨居病院</t>
    <rPh sb="0" eb="2">
      <t>イリョウ</t>
    </rPh>
    <rPh sb="2" eb="4">
      <t>ホウジン</t>
    </rPh>
    <rPh sb="4" eb="6">
      <t>シャダン</t>
    </rPh>
    <phoneticPr fontId="48"/>
  </si>
  <si>
    <t>理事長　荒井　ゆかり　</t>
    <rPh sb="0" eb="3">
      <t>リジチョウ</t>
    </rPh>
    <rPh sb="4" eb="6">
      <t>アライ</t>
    </rPh>
    <phoneticPr fontId="7"/>
  </si>
  <si>
    <t>中区本牧原1-22　ムラーラ本牧1階</t>
  </si>
  <si>
    <t>横浜市病児保育室ベイキッズ</t>
  </si>
  <si>
    <t>中区本牧原1-22　ムラーラ本牧1階</t>
    <rPh sb="0" eb="2">
      <t>ナカク</t>
    </rPh>
    <rPh sb="2" eb="4">
      <t>ホンモク</t>
    </rPh>
    <rPh sb="4" eb="5">
      <t>ハラ</t>
    </rPh>
    <rPh sb="14" eb="16">
      <t>ホンモク</t>
    </rPh>
    <rPh sb="17" eb="18">
      <t>カイ</t>
    </rPh>
    <phoneticPr fontId="7"/>
  </si>
  <si>
    <t>医療法人社団豊葉会</t>
    <rPh sb="0" eb="2">
      <t>イリョウ</t>
    </rPh>
    <rPh sb="2" eb="4">
      <t>ホウジン</t>
    </rPh>
    <rPh sb="4" eb="6">
      <t>シャダン</t>
    </rPh>
    <rPh sb="6" eb="7">
      <t>トヨ</t>
    </rPh>
    <rPh sb="7" eb="8">
      <t>ハ</t>
    </rPh>
    <rPh sb="8" eb="9">
      <t>カイ</t>
    </rPh>
    <phoneticPr fontId="7"/>
  </si>
  <si>
    <t>理事長　根岸　龍二郎</t>
    <rPh sb="0" eb="3">
      <t>リジチョウ</t>
    </rPh>
    <rPh sb="4" eb="6">
      <t>ネギシ</t>
    </rPh>
    <rPh sb="7" eb="10">
      <t>リュウジロウ</t>
    </rPh>
    <phoneticPr fontId="7"/>
  </si>
  <si>
    <t>横浜病児保育室はるぞら</t>
  </si>
  <si>
    <t>医療法人　峰和会</t>
    <rPh sb="0" eb="2">
      <t>イリョウ</t>
    </rPh>
    <rPh sb="2" eb="4">
      <t>ホウジン</t>
    </rPh>
    <rPh sb="5" eb="6">
      <t>ミネ</t>
    </rPh>
    <rPh sb="6" eb="7">
      <t>ワ</t>
    </rPh>
    <rPh sb="7" eb="8">
      <t>カイ</t>
    </rPh>
    <phoneticPr fontId="19"/>
  </si>
  <si>
    <t>港北区日吉6-1-20</t>
    <rPh sb="0" eb="3">
      <t>コウホクク</t>
    </rPh>
    <rPh sb="3" eb="5">
      <t>ヒヨシ</t>
    </rPh>
    <phoneticPr fontId="49"/>
  </si>
  <si>
    <t>佐藤　雅彦</t>
  </si>
  <si>
    <t>病児保育室みらい</t>
    <rPh sb="0" eb="2">
      <t>ビョウジ</t>
    </rPh>
    <rPh sb="2" eb="5">
      <t>ホイクシツ</t>
    </rPh>
    <phoneticPr fontId="49"/>
  </si>
  <si>
    <t>港北区日吉6-1-20</t>
    <rPh sb="0" eb="3">
      <t>コウホクク</t>
    </rPh>
    <rPh sb="3" eb="5">
      <t>ヒヨシ</t>
    </rPh>
    <phoneticPr fontId="7"/>
  </si>
  <si>
    <t>医療法人　峰和会</t>
    <rPh sb="0" eb="4">
      <t>イリョウホウジン</t>
    </rPh>
    <rPh sb="5" eb="6">
      <t>ミネ</t>
    </rPh>
    <rPh sb="6" eb="7">
      <t>ワ</t>
    </rPh>
    <rPh sb="7" eb="8">
      <t>カイ</t>
    </rPh>
    <phoneticPr fontId="7"/>
  </si>
  <si>
    <t>理事長　佐藤　雅彦</t>
    <rPh sb="0" eb="3">
      <t>リジチョウ</t>
    </rPh>
    <rPh sb="4" eb="6">
      <t>サトウ</t>
    </rPh>
    <rPh sb="7" eb="9">
      <t>マサヒコ</t>
    </rPh>
    <phoneticPr fontId="7"/>
  </si>
  <si>
    <t>Y室</t>
    <rPh sb="1" eb="2">
      <t>シツ</t>
    </rPh>
    <phoneticPr fontId="22"/>
  </si>
  <si>
    <t>有限会社クルミ</t>
    <rPh sb="0" eb="4">
      <t>ユウゲンガイシャ</t>
    </rPh>
    <phoneticPr fontId="1"/>
  </si>
  <si>
    <t>代表取締役</t>
    <rPh sb="0" eb="5">
      <t>ダイヒョウトリシマリヤク</t>
    </rPh>
    <phoneticPr fontId="1"/>
  </si>
  <si>
    <t>久保　民子</t>
    <rPh sb="0" eb="2">
      <t>クボ</t>
    </rPh>
    <phoneticPr fontId="1"/>
  </si>
  <si>
    <t>特定非営利活動法人ケシェット</t>
    <rPh sb="0" eb="2">
      <t>トクテイ</t>
    </rPh>
    <rPh sb="2" eb="5">
      <t>ヒエイリ</t>
    </rPh>
    <rPh sb="5" eb="7">
      <t>カツドウ</t>
    </rPh>
    <rPh sb="7" eb="9">
      <t>ホウジン</t>
    </rPh>
    <phoneticPr fontId="1"/>
  </si>
  <si>
    <t>理事長</t>
    <rPh sb="0" eb="3">
      <t>リジチョウ</t>
    </rPh>
    <phoneticPr fontId="1"/>
  </si>
  <si>
    <t>田口　聖</t>
    <rPh sb="0" eb="2">
      <t>タグチ</t>
    </rPh>
    <rPh sb="3" eb="4">
      <t>セイ</t>
    </rPh>
    <phoneticPr fontId="1"/>
  </si>
  <si>
    <t>株式会社創生</t>
    <rPh sb="0" eb="4">
      <t>カブシキガイシャ</t>
    </rPh>
    <rPh sb="4" eb="6">
      <t>ソウセイ</t>
    </rPh>
    <phoneticPr fontId="1"/>
  </si>
  <si>
    <t>大竹　真也</t>
    <rPh sb="0" eb="2">
      <t>オオタケ</t>
    </rPh>
    <rPh sb="3" eb="5">
      <t>シンヤ</t>
    </rPh>
    <phoneticPr fontId="1"/>
  </si>
  <si>
    <t>さくらんぼ保育園</t>
    <rPh sb="5" eb="8">
      <t>ホイクエン</t>
    </rPh>
    <phoneticPr fontId="1"/>
  </si>
  <si>
    <t>株式会社アシスト</t>
    <rPh sb="0" eb="4">
      <t>カブシキガイシャ</t>
    </rPh>
    <phoneticPr fontId="1"/>
  </si>
  <si>
    <t>富樫　昭治</t>
  </si>
  <si>
    <t>北友建設株式会社</t>
    <rPh sb="0" eb="1">
      <t>キタ</t>
    </rPh>
    <rPh sb="1" eb="2">
      <t>トモ</t>
    </rPh>
    <rPh sb="2" eb="4">
      <t>ケンセツ</t>
    </rPh>
    <rPh sb="4" eb="8">
      <t>カブシキガイシャ</t>
    </rPh>
    <phoneticPr fontId="1"/>
  </si>
  <si>
    <t>石井　一也</t>
    <rPh sb="0" eb="2">
      <t>イシイ</t>
    </rPh>
    <rPh sb="3" eb="5">
      <t>カズヤ</t>
    </rPh>
    <phoneticPr fontId="1"/>
  </si>
  <si>
    <t>港北区綱島西1-2-7</t>
    <rPh sb="0" eb="3">
      <t>コウホクク</t>
    </rPh>
    <rPh sb="3" eb="5">
      <t>ツナシマ</t>
    </rPh>
    <rPh sb="5" eb="6">
      <t>ニシ</t>
    </rPh>
    <phoneticPr fontId="1"/>
  </si>
  <si>
    <t>株式会社こどもの森</t>
    <rPh sb="0" eb="4">
      <t>カブシキガイシャ</t>
    </rPh>
    <rPh sb="8" eb="9">
      <t>モリ</t>
    </rPh>
    <phoneticPr fontId="1"/>
  </si>
  <si>
    <t>久芳　敬裕</t>
    <rPh sb="0" eb="1">
      <t>キュウ</t>
    </rPh>
    <rPh sb="1" eb="2">
      <t>ホウ</t>
    </rPh>
    <rPh sb="3" eb="5">
      <t>タカヒロ</t>
    </rPh>
    <phoneticPr fontId="1"/>
  </si>
  <si>
    <t>緑区長津田４－５－３</t>
    <rPh sb="0" eb="2">
      <t>ミドリク</t>
    </rPh>
    <phoneticPr fontId="1"/>
  </si>
  <si>
    <t>須藤　和昭</t>
    <rPh sb="0" eb="2">
      <t>スドウ</t>
    </rPh>
    <rPh sb="3" eb="5">
      <t>カズアキ</t>
    </rPh>
    <phoneticPr fontId="1"/>
  </si>
  <si>
    <t>有限会社あざみ野ベビールーム</t>
    <rPh sb="0" eb="4">
      <t>ユウゲンガイシャ</t>
    </rPh>
    <rPh sb="7" eb="8">
      <t>ノ</t>
    </rPh>
    <phoneticPr fontId="1"/>
  </si>
  <si>
    <t>飯塚　真由美</t>
    <rPh sb="0" eb="2">
      <t>イイヅカ</t>
    </rPh>
    <rPh sb="3" eb="6">
      <t>マユミ</t>
    </rPh>
    <phoneticPr fontId="1"/>
  </si>
  <si>
    <t>青葉区あざみ野１－７－１</t>
    <rPh sb="0" eb="3">
      <t>アオバク</t>
    </rPh>
    <rPh sb="6" eb="7">
      <t>ノ</t>
    </rPh>
    <phoneticPr fontId="1"/>
  </si>
  <si>
    <t>NPO法人美しが丘ベビーリー保育室</t>
    <rPh sb="3" eb="5">
      <t>ホウジン</t>
    </rPh>
    <phoneticPr fontId="1"/>
  </si>
  <si>
    <t>中村　宣子</t>
    <rPh sb="0" eb="2">
      <t>ナカムラ</t>
    </rPh>
    <rPh sb="3" eb="5">
      <t>ノブコ</t>
    </rPh>
    <phoneticPr fontId="1"/>
  </si>
  <si>
    <t>青葉区美しが丘１－６－５</t>
    <rPh sb="0" eb="3">
      <t>アオバク</t>
    </rPh>
    <rPh sb="3" eb="4">
      <t>ウツク</t>
    </rPh>
    <rPh sb="6" eb="7">
      <t>オカ</t>
    </rPh>
    <phoneticPr fontId="1"/>
  </si>
  <si>
    <t>有限会社あおばチャイルドセンター南園</t>
    <rPh sb="0" eb="4">
      <t>ユウゲンガイシャ</t>
    </rPh>
    <rPh sb="16" eb="17">
      <t>ミナミ</t>
    </rPh>
    <rPh sb="17" eb="18">
      <t>エン</t>
    </rPh>
    <phoneticPr fontId="1"/>
  </si>
  <si>
    <t>松木　愛</t>
    <rPh sb="0" eb="2">
      <t>マツキ</t>
    </rPh>
    <rPh sb="3" eb="4">
      <t>アイ</t>
    </rPh>
    <phoneticPr fontId="1"/>
  </si>
  <si>
    <t>NPO法人もあなキッズ自然楽校</t>
    <rPh sb="3" eb="5">
      <t>ホウジン</t>
    </rPh>
    <rPh sb="11" eb="13">
      <t>シゼン</t>
    </rPh>
    <rPh sb="13" eb="15">
      <t>ガッコウ</t>
    </rPh>
    <phoneticPr fontId="1"/>
  </si>
  <si>
    <t>関山　隆一</t>
    <rPh sb="0" eb="2">
      <t>セキヤマ</t>
    </rPh>
    <rPh sb="3" eb="5">
      <t>リュウイチ</t>
    </rPh>
    <phoneticPr fontId="1"/>
  </si>
  <si>
    <t>任意団体つくしの会</t>
    <rPh sb="0" eb="2">
      <t>ニンイ</t>
    </rPh>
    <rPh sb="2" eb="4">
      <t>ダンタイ</t>
    </rPh>
    <phoneticPr fontId="1"/>
  </si>
  <si>
    <t>長沼　純江</t>
    <rPh sb="0" eb="2">
      <t>ナガヌマ</t>
    </rPh>
    <rPh sb="3" eb="5">
      <t>スミエ</t>
    </rPh>
    <phoneticPr fontId="1"/>
  </si>
  <si>
    <t>認可外（企業）</t>
    <rPh sb="0" eb="3">
      <t>ニンカガイ</t>
    </rPh>
    <rPh sb="4" eb="6">
      <t>キギョウ</t>
    </rPh>
    <phoneticPr fontId="50"/>
  </si>
  <si>
    <t>HarborKids保育園みなとみらい</t>
  </si>
  <si>
    <t>西区みなとみらい５－３－３　パシフィックロイヤルコートみなとみらいアーバンタワー　１Ｆ</t>
  </si>
  <si>
    <t>HarborKids保育園</t>
  </si>
  <si>
    <t>認可外</t>
    <rPh sb="0" eb="3">
      <t>ニンカガイ</t>
    </rPh>
    <phoneticPr fontId="50"/>
  </si>
  <si>
    <t>ぴーまん保育園鶴見</t>
  </si>
  <si>
    <t>ぴーまん保育園反町</t>
  </si>
  <si>
    <t>ぴーまん保育園阪東橋</t>
  </si>
  <si>
    <t>ぴーまん保育園弘明寺</t>
  </si>
  <si>
    <t>ぴーまん保育園上大岡</t>
  </si>
  <si>
    <t>ぴーまん保育園和田町</t>
  </si>
  <si>
    <t>ぴーまん保育園二俣川</t>
  </si>
  <si>
    <t>ぴーまん保育園新杉田</t>
  </si>
  <si>
    <t>ぴーまん保育園能見台</t>
  </si>
  <si>
    <t>ぴーまん保育園綱島</t>
  </si>
  <si>
    <t>ぴーまん保育園藤が丘</t>
  </si>
  <si>
    <t>ぴーまん保育園いずみ中央</t>
  </si>
  <si>
    <t>ぴーまん保育園戸塚</t>
  </si>
  <si>
    <t>&amp;KIDSつなぐほいくえん</t>
  </si>
  <si>
    <t>マフィス横濱元町</t>
  </si>
  <si>
    <t>株式会社　Apollon</t>
    <rPh sb="0" eb="4">
      <t>カ</t>
    </rPh>
    <phoneticPr fontId="1"/>
  </si>
  <si>
    <t>東京都港区虎ノ門４－１－２０</t>
    <rPh sb="0" eb="3">
      <t>トウキョウト</t>
    </rPh>
    <rPh sb="3" eb="5">
      <t>ミナトク</t>
    </rPh>
    <rPh sb="5" eb="6">
      <t>トラ</t>
    </rPh>
    <rPh sb="7" eb="8">
      <t>モン</t>
    </rPh>
    <phoneticPr fontId="1"/>
  </si>
  <si>
    <t>代表取締役</t>
    <rPh sb="0" eb="5">
      <t>ダ</t>
    </rPh>
    <phoneticPr fontId="1"/>
  </si>
  <si>
    <t>渋谷　友香</t>
    <rPh sb="0" eb="2">
      <t>シブヤ</t>
    </rPh>
    <rPh sb="3" eb="5">
      <t>ユカ</t>
    </rPh>
    <phoneticPr fontId="1"/>
  </si>
  <si>
    <t>アポロンナーサリースクール日吉</t>
    <rPh sb="13" eb="15">
      <t>ヒヨシ</t>
    </rPh>
    <phoneticPr fontId="1"/>
  </si>
  <si>
    <t>株式会社　おはようキッズ</t>
    <rPh sb="0" eb="4">
      <t>カ</t>
    </rPh>
    <phoneticPr fontId="1"/>
  </si>
  <si>
    <t>須郷　達也</t>
    <rPh sb="0" eb="2">
      <t>スゴウ</t>
    </rPh>
    <rPh sb="3" eb="5">
      <t>タツヤ</t>
    </rPh>
    <phoneticPr fontId="1"/>
  </si>
  <si>
    <t>おはよう保育園三ツ沢下町</t>
  </si>
  <si>
    <t>株式会社　CosmoBridge</t>
    <rPh sb="0" eb="4">
      <t>カブシキガイシャ</t>
    </rPh>
    <phoneticPr fontId="1"/>
  </si>
  <si>
    <t>CGK International School 関内校</t>
    <rPh sb="25" eb="28">
      <t>カンナイコウ</t>
    </rPh>
    <phoneticPr fontId="1"/>
  </si>
  <si>
    <t>株式会社　Merone</t>
    <rPh sb="0" eb="4">
      <t>カブシキガイシャ</t>
    </rPh>
    <phoneticPr fontId="1"/>
  </si>
  <si>
    <t>東京都港区海岸１－４－２２　SNビル　６Ｆ</t>
    <rPh sb="0" eb="7">
      <t>トウキョウトミナトクカイガン</t>
    </rPh>
    <phoneticPr fontId="1"/>
  </si>
  <si>
    <t>森川　公美子</t>
    <rPh sb="0" eb="2">
      <t>モリカワ</t>
    </rPh>
    <rPh sb="3" eb="6">
      <t>クミコ</t>
    </rPh>
    <phoneticPr fontId="1"/>
  </si>
  <si>
    <t>ママズスマイル　ビエラ蒔田店</t>
    <rPh sb="11" eb="14">
      <t>マイタテン</t>
    </rPh>
    <phoneticPr fontId="1"/>
  </si>
  <si>
    <t>キッズラボ第一横浜楠町園</t>
  </si>
  <si>
    <t>キッズラボ第二横浜楠町園</t>
  </si>
  <si>
    <t>森と自然の保育園　SORA</t>
  </si>
  <si>
    <t>社会福祉法人　たすけあいゆい</t>
    <rPh sb="0" eb="6">
      <t>シャカイフクシホウジン</t>
    </rPh>
    <phoneticPr fontId="1"/>
  </si>
  <si>
    <t>ネスインターナショナルスクール　たまプラーザ校</t>
  </si>
  <si>
    <t>パナマリア保育園　東白楽園</t>
  </si>
  <si>
    <t>横浜南プリスクール</t>
  </si>
  <si>
    <t>ソフィア保育園</t>
  </si>
  <si>
    <t>くれいん保育室</t>
  </si>
  <si>
    <t>上白根病院　めぐみ保育園</t>
  </si>
  <si>
    <t>港南台わかば保育園</t>
  </si>
  <si>
    <t>SYMPHONY KID保育園</t>
  </si>
  <si>
    <t>スマイルキッズ二俣川</t>
  </si>
  <si>
    <t>オリーブ保育園</t>
  </si>
  <si>
    <t>学校法人みのる学園ナーサリールームCiao</t>
  </si>
  <si>
    <t>ひらと保育園</t>
  </si>
  <si>
    <t>学校法人柿の実学園　とちの実保育園</t>
  </si>
  <si>
    <t>山王台学園ゆずの実保育園</t>
  </si>
  <si>
    <t>ほっと保育園</t>
  </si>
  <si>
    <t>金沢あけぼの保育園</t>
  </si>
  <si>
    <t>地域支援保育　アットキッズ大倉山</t>
  </si>
  <si>
    <t>リトルツリーキャンプ</t>
  </si>
  <si>
    <t>SUN KID保育園</t>
  </si>
  <si>
    <t>NL キッズランド</t>
  </si>
  <si>
    <t>Maple Nursery</t>
  </si>
  <si>
    <t>トモキッズナーサリー鶴見園</t>
  </si>
  <si>
    <t>トモキッズナーサリー綱島</t>
  </si>
  <si>
    <t>アミー保育園 YOKOHAMA</t>
  </si>
  <si>
    <t>フェアリーランド横浜センター南</t>
  </si>
  <si>
    <t>キッズアプローチあざみ野</t>
  </si>
  <si>
    <t>CHILD-CARE青葉台</t>
  </si>
  <si>
    <t>コマクサキッズ保育園</t>
  </si>
  <si>
    <t>びすけっと東戸塚</t>
  </si>
  <si>
    <t>都市型保育園ポポラー横浜センター南園</t>
  </si>
  <si>
    <t>保育所　ちびっこランド都筑ふれあいの丘園</t>
  </si>
  <si>
    <t>ニチイキッズ横浜西口保育園</t>
  </si>
  <si>
    <t>ひよこルーム妙蓮寺保育園</t>
  </si>
  <si>
    <t>ばでぃぴっころ保育園　東山田</t>
  </si>
  <si>
    <t>ピクニックナーサリー</t>
  </si>
  <si>
    <t>えみりお横浜保育園</t>
  </si>
  <si>
    <t>カメリアキッズ横浜園</t>
  </si>
  <si>
    <t>カメリアキッズ日ノ出町園</t>
  </si>
  <si>
    <t>カメリアキッズ南太田園</t>
  </si>
  <si>
    <t>ブリヂストン　横浜保育園</t>
  </si>
  <si>
    <t>ベストキッズ瀬谷保育園</t>
  </si>
  <si>
    <t>ポピンズナーサリースクール鶴見西　すみせいキッズ</t>
  </si>
  <si>
    <t>ゆめみなと保育園</t>
  </si>
  <si>
    <t>みんなのみらい星川園</t>
  </si>
  <si>
    <t>みんなのみらい日吉園</t>
  </si>
  <si>
    <t>ひまわり保育園</t>
  </si>
  <si>
    <t>アロハなかやま保育園</t>
  </si>
  <si>
    <t>アロハちがさきひがし保育園</t>
  </si>
  <si>
    <t>フェアリーランド横浜センター北</t>
  </si>
  <si>
    <t>愛嬰幼保学園　横浜園</t>
  </si>
  <si>
    <t>はまぎんキッズパーク</t>
  </si>
  <si>
    <t>神奈川県川崎市川崎区駅前本町２２－２</t>
    <rPh sb="0" eb="4">
      <t>カナガワケン</t>
    </rPh>
    <phoneticPr fontId="1"/>
  </si>
  <si>
    <t>にっしょうひがしとつか保育園</t>
  </si>
  <si>
    <t>木下の保育園　市が尾</t>
  </si>
  <si>
    <t>ニチイキッズMM新高島保育園</t>
  </si>
  <si>
    <t>ばでぃぴっころ保育園　長津田</t>
  </si>
  <si>
    <t>オリーブ保育園港南</t>
  </si>
  <si>
    <t>ぴよぴよ保育園</t>
  </si>
  <si>
    <t>つづきポピー仲町台園</t>
  </si>
  <si>
    <t>くれよん保育園</t>
  </si>
  <si>
    <t>保育室太陽の家</t>
  </si>
  <si>
    <t>特別養護老人ホーム　しょうじゅの里小野</t>
  </si>
  <si>
    <t>うちゅう保育園みなとみらい</t>
  </si>
  <si>
    <t>泉の郷保育園かみいいだ</t>
  </si>
  <si>
    <t>戸塚おもいやり保育園</t>
  </si>
  <si>
    <t>つばめのこ保育園　新橋保育ルーム</t>
    <rPh sb="9" eb="11">
      <t>シンバシ</t>
    </rPh>
    <rPh sb="11" eb="13">
      <t>ホイク</t>
    </rPh>
    <phoneticPr fontId="1"/>
  </si>
  <si>
    <t>横浜センター北保育園</t>
  </si>
  <si>
    <t>プリム保育園</t>
  </si>
  <si>
    <t>神奈川東部ヤクルト販売株式会社　センター南ヤクルト保育ルーム</t>
  </si>
  <si>
    <t>オリーブ保育園磯子</t>
  </si>
  <si>
    <t>luana保育園</t>
  </si>
  <si>
    <t>おれんじハウス反町保育園</t>
  </si>
  <si>
    <t>キッズバディ本牧</t>
  </si>
  <si>
    <t>髙橋　洋子</t>
    <rPh sb="0" eb="2">
      <t>タカハシ</t>
    </rPh>
    <rPh sb="3" eb="5">
      <t>ヨウコ</t>
    </rPh>
    <phoneticPr fontId="1"/>
  </si>
  <si>
    <t>上大岡ちゅーりっぷ保育園</t>
  </si>
  <si>
    <t>ひまわり中山町保育園</t>
  </si>
  <si>
    <t>ゆずの木保育園</t>
  </si>
  <si>
    <t>すもーるすてっぷ保育園</t>
  </si>
  <si>
    <t>保育室　ぽぴん</t>
  </si>
  <si>
    <t>ぎんがむら保育園　かみほしかわ</t>
  </si>
  <si>
    <t>Abraham Gonzales</t>
  </si>
  <si>
    <t>青葉区奈良２－８－５</t>
    <rPh sb="0" eb="3">
      <t>アオバク</t>
    </rPh>
    <rPh sb="3" eb="5">
      <t>ナラ</t>
    </rPh>
    <phoneticPr fontId="1"/>
  </si>
  <si>
    <t>代表</t>
    <rPh sb="0" eb="2">
      <t>ダイヒョウ</t>
    </rPh>
    <phoneticPr fontId="1"/>
  </si>
  <si>
    <t>尾髙　早帆子</t>
    <rPh sb="0" eb="2">
      <t>オダカ</t>
    </rPh>
    <rPh sb="3" eb="4">
      <t>ハヤ</t>
    </rPh>
    <rPh sb="4" eb="5">
      <t>ホ</t>
    </rPh>
    <rPh sb="5" eb="6">
      <t>コ</t>
    </rPh>
    <phoneticPr fontId="1"/>
  </si>
  <si>
    <t>認可外（居宅）</t>
    <rPh sb="0" eb="3">
      <t>ニンカガイ</t>
    </rPh>
    <rPh sb="4" eb="6">
      <t>キョタク</t>
    </rPh>
    <phoneticPr fontId="22"/>
  </si>
  <si>
    <t>渡辺　佳津子</t>
  </si>
  <si>
    <t>株式会社　M's Planning</t>
    <rPh sb="0" eb="4">
      <t>カブシキカイシャ</t>
    </rPh>
    <phoneticPr fontId="1"/>
  </si>
  <si>
    <t>旭区白根5-15-12　ハマティーアパート　1F</t>
    <rPh sb="0" eb="2">
      <t>アサヒク</t>
    </rPh>
    <rPh sb="2" eb="4">
      <t>シラネ</t>
    </rPh>
    <phoneticPr fontId="1"/>
  </si>
  <si>
    <t>対馬　道子</t>
    <rPh sb="0" eb="2">
      <t>ツシマ</t>
    </rPh>
    <rPh sb="3" eb="5">
      <t>ミチコ</t>
    </rPh>
    <phoneticPr fontId="21"/>
  </si>
  <si>
    <t>旭区白根5-15-12</t>
    <rPh sb="0" eb="2">
      <t>アサヒク</t>
    </rPh>
    <rPh sb="2" eb="4">
      <t>シラネ</t>
    </rPh>
    <phoneticPr fontId="1"/>
  </si>
  <si>
    <t>株式会社　RU</t>
    <rPh sb="0" eb="4">
      <t>カブシキガイシャ</t>
    </rPh>
    <phoneticPr fontId="1"/>
  </si>
  <si>
    <t>中区吉田町2-7　VALS吉田町301</t>
    <rPh sb="0" eb="1">
      <t>ナカ</t>
    </rPh>
    <rPh sb="1" eb="2">
      <t>ク</t>
    </rPh>
    <rPh sb="2" eb="4">
      <t>ヨシダ</t>
    </rPh>
    <rPh sb="4" eb="5">
      <t>チョウ</t>
    </rPh>
    <rPh sb="13" eb="15">
      <t>ヨシダ</t>
    </rPh>
    <rPh sb="15" eb="16">
      <t>チョウ</t>
    </rPh>
    <phoneticPr fontId="1"/>
  </si>
  <si>
    <t>上田　良平</t>
    <rPh sb="0" eb="2">
      <t>ウエダ</t>
    </rPh>
    <rPh sb="3" eb="5">
      <t>リョウヘイ</t>
    </rPh>
    <phoneticPr fontId="27"/>
  </si>
  <si>
    <t>株式会社　RU　ル・アンジェ横浜</t>
    <rPh sb="0" eb="4">
      <t>カブシキカイシャ</t>
    </rPh>
    <rPh sb="14" eb="16">
      <t>ヨコハマ</t>
    </rPh>
    <phoneticPr fontId="1"/>
  </si>
  <si>
    <t>中区吉田町2-7</t>
    <rPh sb="0" eb="2">
      <t>ナカク</t>
    </rPh>
    <rPh sb="2" eb="5">
      <t>ヨシダチョウ</t>
    </rPh>
    <phoneticPr fontId="1"/>
  </si>
  <si>
    <t>株式会社　RU　ル・アンジェ横浜</t>
    <rPh sb="0" eb="4">
      <t>カブシキカイシャ</t>
    </rPh>
    <rPh sb="14" eb="16">
      <t>ヨコハマ</t>
    </rPh>
    <phoneticPr fontId="27"/>
  </si>
  <si>
    <t>福祉クラブ生活協同組合</t>
    <rPh sb="0" eb="2">
      <t>フクシ</t>
    </rPh>
    <rPh sb="5" eb="7">
      <t>セイカツ</t>
    </rPh>
    <rPh sb="7" eb="9">
      <t>キョウドウ</t>
    </rPh>
    <rPh sb="9" eb="11">
      <t>クミアイ</t>
    </rPh>
    <phoneticPr fontId="1"/>
  </si>
  <si>
    <t>港北区新羽町868</t>
    <rPh sb="0" eb="3">
      <t>コウホクク</t>
    </rPh>
    <rPh sb="3" eb="5">
      <t>ニッパ</t>
    </rPh>
    <rPh sb="5" eb="6">
      <t>チョウ</t>
    </rPh>
    <phoneticPr fontId="1"/>
  </si>
  <si>
    <t>大場　英美</t>
    <rPh sb="0" eb="2">
      <t>オオバ</t>
    </rPh>
    <rPh sb="3" eb="5">
      <t>ヒデミ</t>
    </rPh>
    <phoneticPr fontId="27"/>
  </si>
  <si>
    <t>港北子育て支援ワーカーズコレクティブぽけっと</t>
    <rPh sb="0" eb="2">
      <t>コウホク</t>
    </rPh>
    <rPh sb="2" eb="4">
      <t>コソダ</t>
    </rPh>
    <rPh sb="5" eb="7">
      <t>シエン</t>
    </rPh>
    <phoneticPr fontId="1"/>
  </si>
  <si>
    <t>港北区新羽町868</t>
    <rPh sb="0" eb="3">
      <t>コウホクク</t>
    </rPh>
    <rPh sb="3" eb="5">
      <t>ニッパ</t>
    </rPh>
    <rPh sb="5" eb="6">
      <t>マチ</t>
    </rPh>
    <phoneticPr fontId="1"/>
  </si>
  <si>
    <t>港北子育て支援ワーカーズコレクティブぽけっと</t>
    <rPh sb="0" eb="2">
      <t>コウホク</t>
    </rPh>
    <rPh sb="2" eb="4">
      <t>コソダ</t>
    </rPh>
    <rPh sb="5" eb="7">
      <t>シエン</t>
    </rPh>
    <phoneticPr fontId="27"/>
  </si>
  <si>
    <t>港北区新羽町868</t>
    <rPh sb="0" eb="3">
      <t>コウホクク</t>
    </rPh>
    <rPh sb="3" eb="6">
      <t>ニッパチョウ</t>
    </rPh>
    <phoneticPr fontId="1"/>
  </si>
  <si>
    <t>緑子育て支援ワーカーズコレクティブほっぺ</t>
    <rPh sb="0" eb="1">
      <t>ミドリ</t>
    </rPh>
    <rPh sb="1" eb="3">
      <t>コソダ</t>
    </rPh>
    <rPh sb="4" eb="6">
      <t>シエン</t>
    </rPh>
    <phoneticPr fontId="1"/>
  </si>
  <si>
    <t>緑区十日市場町840-3</t>
    <rPh sb="0" eb="2">
      <t>ミドリク</t>
    </rPh>
    <rPh sb="2" eb="6">
      <t>トウカイチバ</t>
    </rPh>
    <rPh sb="6" eb="7">
      <t>チョウ</t>
    </rPh>
    <phoneticPr fontId="1"/>
  </si>
  <si>
    <t>緑子育て支援ワーカーズコレクティブほっぺ</t>
    <rPh sb="0" eb="1">
      <t>ミドリ</t>
    </rPh>
    <rPh sb="1" eb="3">
      <t>コソダ</t>
    </rPh>
    <rPh sb="4" eb="6">
      <t>シエン</t>
    </rPh>
    <phoneticPr fontId="27"/>
  </si>
  <si>
    <t>横浜市港北区新羽町868</t>
    <rPh sb="0" eb="3">
      <t>ヨコハマシ</t>
    </rPh>
    <rPh sb="3" eb="6">
      <t>コウホクク</t>
    </rPh>
    <rPh sb="6" eb="9">
      <t>ニッパチョウ</t>
    </rPh>
    <phoneticPr fontId="1"/>
  </si>
  <si>
    <t>戸塚子育て支援ワーカーズコレクティブ　こどものおしろ</t>
    <rPh sb="0" eb="2">
      <t>トツカ</t>
    </rPh>
    <rPh sb="2" eb="4">
      <t>コソダ</t>
    </rPh>
    <rPh sb="5" eb="7">
      <t>シエン</t>
    </rPh>
    <phoneticPr fontId="1"/>
  </si>
  <si>
    <t>戸塚区矢部町270-5</t>
    <rPh sb="0" eb="3">
      <t>トツカク</t>
    </rPh>
    <rPh sb="3" eb="5">
      <t>ヤベ</t>
    </rPh>
    <rPh sb="5" eb="6">
      <t>チョウ</t>
    </rPh>
    <phoneticPr fontId="1"/>
  </si>
  <si>
    <t>戸塚子育て支援ワーカーズコレクティブ　こどものおしろ</t>
    <rPh sb="0" eb="2">
      <t>トツカ</t>
    </rPh>
    <rPh sb="2" eb="4">
      <t>コソダ</t>
    </rPh>
    <rPh sb="5" eb="7">
      <t>シエン</t>
    </rPh>
    <phoneticPr fontId="27"/>
  </si>
  <si>
    <t>東京都中央区日本橋浜町2－1－1</t>
    <rPh sb="9" eb="10">
      <t>ハマ</t>
    </rPh>
    <rPh sb="10" eb="11">
      <t>マチ</t>
    </rPh>
    <phoneticPr fontId="1"/>
  </si>
  <si>
    <t>髙橋　健志</t>
  </si>
  <si>
    <t>株式会社　ベアーズ　神奈川支店</t>
    <rPh sb="0" eb="2">
      <t>カブシキ</t>
    </rPh>
    <rPh sb="2" eb="4">
      <t>カイシャ</t>
    </rPh>
    <rPh sb="10" eb="13">
      <t>カナガワ</t>
    </rPh>
    <rPh sb="13" eb="15">
      <t>シテン</t>
    </rPh>
    <phoneticPr fontId="1"/>
  </si>
  <si>
    <t>西区北幸1-2-13</t>
    <rPh sb="0" eb="2">
      <t>ニシク</t>
    </rPh>
    <rPh sb="2" eb="4">
      <t>キタサイワイ</t>
    </rPh>
    <phoneticPr fontId="1"/>
  </si>
  <si>
    <t>株式会社　ベアーズ　神奈川支店</t>
    <rPh sb="0" eb="2">
      <t>カブシキ</t>
    </rPh>
    <rPh sb="2" eb="4">
      <t>カイシャ</t>
    </rPh>
    <rPh sb="10" eb="13">
      <t>カナガワ</t>
    </rPh>
    <rPh sb="13" eb="15">
      <t>シテン</t>
    </rPh>
    <phoneticPr fontId="27"/>
  </si>
  <si>
    <t>株式会社ｓｓ－ｃｏｎｓｕｌ　</t>
  </si>
  <si>
    <t>福祉クラブ生活協同組合</t>
    <rPh sb="7" eb="9">
      <t>キョウドウ</t>
    </rPh>
    <phoneticPr fontId="1"/>
  </si>
  <si>
    <t>港北区新羽町868　きらり港北</t>
    <rPh sb="0" eb="3">
      <t>コウホクク</t>
    </rPh>
    <rPh sb="3" eb="6">
      <t>ニッパチョウ</t>
    </rPh>
    <rPh sb="13" eb="15">
      <t>コウホク</t>
    </rPh>
    <phoneticPr fontId="1"/>
  </si>
  <si>
    <t>保育室　ぽぴん</t>
    <rPh sb="0" eb="3">
      <t>ホイクシツ</t>
    </rPh>
    <phoneticPr fontId="1"/>
  </si>
  <si>
    <t>神奈川区菅田町1781-1</t>
    <rPh sb="0" eb="4">
      <t>カナガワク</t>
    </rPh>
    <rPh sb="4" eb="6">
      <t>スゲタ</t>
    </rPh>
    <rPh sb="6" eb="7">
      <t>チョウ</t>
    </rPh>
    <phoneticPr fontId="1"/>
  </si>
  <si>
    <t>保育室　ぽぴん</t>
    <rPh sb="0" eb="3">
      <t>ホイクシツ</t>
    </rPh>
    <phoneticPr fontId="27"/>
  </si>
  <si>
    <t>添付資料６　理由書</t>
    <rPh sb="0" eb="4">
      <t>テンプシリョウ</t>
    </rPh>
    <rPh sb="6" eb="9">
      <t>リユウショ</t>
    </rPh>
    <phoneticPr fontId="2"/>
  </si>
  <si>
    <t>添付資料７</t>
    <rPh sb="0" eb="4">
      <t>テンプシリョウ</t>
    </rPh>
    <phoneticPr fontId="2"/>
  </si>
  <si>
    <r>
      <rPr>
        <sz val="8"/>
        <color rgb="FF000000"/>
        <rFont val="ＭＳ 明朝"/>
        <family val="1"/>
        <charset val="128"/>
      </rPr>
      <t>ふりがな</t>
    </r>
    <r>
      <rPr>
        <sz val="10.5"/>
        <color rgb="FF000000"/>
        <rFont val="ＭＳ 明朝"/>
        <family val="1"/>
        <charset val="128"/>
      </rPr>
      <t xml:space="preserve">
氏　名</t>
    </r>
    <phoneticPr fontId="2"/>
  </si>
  <si>
    <t>株式会社　ジョイサポ</t>
  </si>
  <si>
    <t>宗教法人　寶藏院</t>
  </si>
  <si>
    <t>株式会社　RYO</t>
  </si>
  <si>
    <t>104-0061</t>
  </si>
  <si>
    <t>東京都中央区銀座３－１１－１８　眞帆ビル　４Ｆ</t>
  </si>
  <si>
    <t>戸塚区吉田町９３５</t>
  </si>
  <si>
    <t>瀬谷区瀬谷４－２９－３１</t>
  </si>
  <si>
    <t>山田　加代子</t>
  </si>
  <si>
    <t>塩澤　善弘</t>
  </si>
  <si>
    <t>和田　良一</t>
  </si>
  <si>
    <t>BARNKLUBB YOKOHAMA SACHIURA保育園</t>
  </si>
  <si>
    <t>Rita School</t>
  </si>
  <si>
    <t>RYO英会話＆個別指導塾</t>
  </si>
  <si>
    <t>236₋0003</t>
  </si>
  <si>
    <t>金沢区幸浦１－８－１　A1棟　１Ｆ</t>
  </si>
  <si>
    <t>戸塚区吉田町９４２</t>
  </si>
  <si>
    <t xml:space="preserve">くろかわ保育室 </t>
    <phoneticPr fontId="2"/>
  </si>
  <si>
    <t xml:space="preserve">田村家庭保育室 </t>
    <phoneticPr fontId="2"/>
  </si>
  <si>
    <t xml:space="preserve">かわち保育ルーム </t>
    <phoneticPr fontId="2"/>
  </si>
  <si>
    <t xml:space="preserve">たしろ保育室 </t>
    <phoneticPr fontId="2"/>
  </si>
  <si>
    <t xml:space="preserve">大澤保育室 </t>
    <phoneticPr fontId="2"/>
  </si>
  <si>
    <t xml:space="preserve">倉山保育室 </t>
    <phoneticPr fontId="2"/>
  </si>
  <si>
    <t xml:space="preserve">そのだ家庭保育室 </t>
    <phoneticPr fontId="2"/>
  </si>
  <si>
    <t xml:space="preserve">むらき家庭保育室 </t>
    <phoneticPr fontId="2"/>
  </si>
  <si>
    <t xml:space="preserve">新美保育室（にいみ＊るーむ） </t>
    <phoneticPr fontId="2"/>
  </si>
  <si>
    <t xml:space="preserve">佐藤保育室 </t>
    <phoneticPr fontId="2"/>
  </si>
  <si>
    <t xml:space="preserve">おひさま保育室 </t>
    <phoneticPr fontId="2"/>
  </si>
  <si>
    <t xml:space="preserve">つぼみの森保育室 </t>
    <phoneticPr fontId="2"/>
  </si>
  <si>
    <t xml:space="preserve">なかがわ家庭保育室 </t>
    <phoneticPr fontId="2"/>
  </si>
  <si>
    <t xml:space="preserve">すぎやま家庭保育室 </t>
    <phoneticPr fontId="2"/>
  </si>
  <si>
    <t xml:space="preserve">もりた保育室 </t>
    <phoneticPr fontId="2"/>
  </si>
  <si>
    <t xml:space="preserve">ペパンルーム </t>
    <phoneticPr fontId="2"/>
  </si>
  <si>
    <t xml:space="preserve">ひより保育室 </t>
    <phoneticPr fontId="2"/>
  </si>
  <si>
    <t xml:space="preserve">風の子保育室 </t>
    <phoneticPr fontId="2"/>
  </si>
  <si>
    <t xml:space="preserve">青葉ぽかぽか保育室 </t>
    <phoneticPr fontId="2"/>
  </si>
  <si>
    <t>神奈川県横浜市磯子区栗木</t>
    <phoneticPr fontId="2"/>
  </si>
  <si>
    <t>神奈川県横浜市鶴見区獅子ヶ谷</t>
    <phoneticPr fontId="2"/>
  </si>
  <si>
    <t>神奈川県横浜市神奈川区菅田町</t>
    <phoneticPr fontId="2"/>
  </si>
  <si>
    <t>神奈川県横浜市保土ケ谷区月見台</t>
    <phoneticPr fontId="2"/>
  </si>
  <si>
    <t>神奈川県横浜市緑区新治町</t>
    <phoneticPr fontId="2"/>
  </si>
  <si>
    <t>神奈川県横浜市緑区鴨居</t>
    <phoneticPr fontId="2"/>
  </si>
  <si>
    <t>神奈川県横浜市都筑区牛久保</t>
    <phoneticPr fontId="2"/>
  </si>
  <si>
    <t>神奈川県横浜市都筑区池辺町</t>
    <phoneticPr fontId="2"/>
  </si>
  <si>
    <t>神奈川県横浜市瀬谷区北新</t>
    <phoneticPr fontId="2"/>
  </si>
  <si>
    <t>神奈川県横浜市金沢区釜利谷東</t>
    <phoneticPr fontId="2"/>
  </si>
  <si>
    <t>神奈川県横浜市南区平楽</t>
    <phoneticPr fontId="2"/>
  </si>
  <si>
    <t>神奈川県横浜市南区別所中里台</t>
    <phoneticPr fontId="2"/>
  </si>
  <si>
    <t>神奈川県横浜市旭区中沢</t>
    <phoneticPr fontId="2"/>
  </si>
  <si>
    <t>神奈川県横浜市青葉区</t>
    <phoneticPr fontId="2"/>
  </si>
  <si>
    <t>神奈川県横浜市港北区</t>
    <phoneticPr fontId="2"/>
  </si>
  <si>
    <t>東京都町田市</t>
    <phoneticPr fontId="2"/>
  </si>
  <si>
    <t>横浜市西区</t>
    <phoneticPr fontId="2"/>
  </si>
  <si>
    <t>横浜市保土ヶ谷区</t>
    <phoneticPr fontId="2"/>
  </si>
  <si>
    <t>神奈川県横浜市戸塚区</t>
    <phoneticPr fontId="2"/>
  </si>
  <si>
    <t>株式会社　ママスクエアBaby&amp;Kids</t>
    <phoneticPr fontId="2"/>
  </si>
  <si>
    <t>代表取締役</t>
    <phoneticPr fontId="2"/>
  </si>
  <si>
    <t>藤代　聡</t>
    <phoneticPr fontId="2"/>
  </si>
  <si>
    <t>105-0014</t>
    <phoneticPr fontId="2"/>
  </si>
  <si>
    <t>東京都港区芝2-22-15　STKビル4階</t>
    <phoneticPr fontId="2"/>
  </si>
  <si>
    <t>ママスクエアみなと保育園</t>
    <phoneticPr fontId="2"/>
  </si>
  <si>
    <t>224-0044</t>
    <phoneticPr fontId="2"/>
  </si>
  <si>
    <t>都筑区川向町４１２　DPL新横浜Ⅰ　１Ｆ</t>
    <phoneticPr fontId="2"/>
  </si>
  <si>
    <t>認可外</t>
    <rPh sb="0" eb="3">
      <t>ニンカガイ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</si>
</sst>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5" formatCode="&quot;¥&quot;#,##0;&quot;¥&quot;\-#,##0"/>
    <numFmt numFmtId="6" formatCode="&quot;¥&quot;#,##0;[Red]&quot;¥&quot;\-#,##0"/>
    <numFmt numFmtId="176" formatCode="#"/>
    <numFmt numFmtId="177" formatCode="&quot;(&quot;0&quot;)&quot;"/>
    <numFmt numFmtId="178" formatCode="[$¥-411]#,##0.00_);[Red]\([$¥-411]#,##0.00\)"/>
    <numFmt numFmtId="179" formatCode="[$¥-411]#,##0_);[Red]\([$¥-411]#,##0\)"/>
    <numFmt numFmtId="180" formatCode="0_);[Red]\(0\)"/>
    <numFmt numFmtId="181" formatCode="0_ "/>
    <numFmt numFmtId="182" formatCode="[&lt;=999]000;[&lt;=9999]000\-00;000\-0000"/>
    <numFmt numFmtId="183" formatCode="#,##0_ "/>
    <numFmt numFmtId="184" formatCode="0_);\(0\)"/>
    <numFmt numFmtId="185" formatCode="d&quot;日&quot;"/>
    <numFmt numFmtId="186" formatCode="d&quot;月&quot;"/>
    <numFmt numFmtId="187" formatCode="&quot;¥&quot;#,##0_);[Red]\(&quot;¥&quot;#,##0\)"/>
    <numFmt numFmtId="188" formatCode="#,##0_);[Red]\(#,##0\)"/>
    <numFmt numFmtId="189" formatCode="#,##0_ ;[Red]\-#,##0\ "/>
    <numFmt numFmtId="190" formatCode="yyyy/m/d;@"/>
    <numFmt numFmtId="191" formatCode="#&quot;日&quot;"/>
  </numFmts>
  <fonts count="1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22"/>
      <color rgb="FF000000"/>
      <name val="ＭＳ 明朝"/>
      <family val="1"/>
      <charset val="128"/>
    </font>
    <font>
      <sz val="12"/>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明朝"/>
      <family val="1"/>
      <charset val="128"/>
    </font>
    <font>
      <sz val="14"/>
      <color theme="1"/>
      <name val="ＭＳ 明朝"/>
      <family val="1"/>
      <charset val="128"/>
    </font>
    <font>
      <b/>
      <sz val="14"/>
      <color theme="1"/>
      <name val="ＭＳ 明朝"/>
      <family val="1"/>
      <charset val="128"/>
    </font>
    <font>
      <sz val="12"/>
      <color theme="1"/>
      <name val="ＭＳ Ｐゴシック"/>
      <family val="2"/>
      <charset val="128"/>
      <scheme val="minor"/>
    </font>
    <font>
      <sz val="16"/>
      <color theme="1"/>
      <name val="ＭＳ Ｐゴシック"/>
      <family val="2"/>
      <charset val="128"/>
      <scheme val="minor"/>
    </font>
    <font>
      <b/>
      <sz val="16"/>
      <color theme="1"/>
      <name val="ＭＳ 明朝"/>
      <family val="1"/>
      <charset val="128"/>
    </font>
    <font>
      <b/>
      <sz val="10"/>
      <color theme="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6"/>
      <color theme="1"/>
      <name val="ＭＳ 明朝"/>
      <family val="1"/>
      <charset val="128"/>
    </font>
    <font>
      <b/>
      <sz val="14"/>
      <color theme="1"/>
      <name val="ＭＳ Ｐゴシック"/>
      <family val="3"/>
      <charset val="128"/>
      <scheme val="minor"/>
    </font>
    <font>
      <b/>
      <sz val="26"/>
      <color theme="1"/>
      <name val="ＭＳ 明朝"/>
      <family val="1"/>
      <charset val="128"/>
    </font>
    <font>
      <b/>
      <sz val="28"/>
      <color theme="1"/>
      <name val="ＭＳ 明朝"/>
      <family val="1"/>
      <charset val="128"/>
    </font>
    <font>
      <b/>
      <sz val="16"/>
      <color rgb="FFFF0000"/>
      <name val="ＭＳ 明朝"/>
      <family val="1"/>
      <charset val="128"/>
    </font>
    <font>
      <u/>
      <sz val="11"/>
      <color theme="10"/>
      <name val="ＭＳ Ｐゴシック"/>
      <family val="2"/>
      <charset val="128"/>
      <scheme val="minor"/>
    </font>
    <font>
      <sz val="6"/>
      <name val="ＭＳ Ｐゴシック"/>
      <family val="3"/>
      <charset val="128"/>
    </font>
    <font>
      <u/>
      <sz val="20"/>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0.5"/>
      <color theme="1"/>
      <name val="ＭＳ 明朝"/>
      <family val="1"/>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6"/>
      <color rgb="FFFF0000"/>
      <name val="ＭＳ Ｐゴシック"/>
      <family val="3"/>
      <charset val="128"/>
      <scheme val="minor"/>
    </font>
    <font>
      <sz val="9"/>
      <color indexed="81"/>
      <name val="MS P ゴシック"/>
      <family val="3"/>
      <charset val="128"/>
    </font>
    <font>
      <sz val="16"/>
      <color theme="1"/>
      <name val="ＭＳ Ｐゴシック"/>
      <family val="3"/>
      <charset val="128"/>
      <scheme val="minor"/>
    </font>
    <font>
      <sz val="18"/>
      <color theme="1"/>
      <name val="ＭＳ Ｐゴシック"/>
      <family val="3"/>
      <charset val="128"/>
      <scheme val="minor"/>
    </font>
    <font>
      <b/>
      <sz val="22"/>
      <color theme="1"/>
      <name val="ＭＳ 明朝"/>
      <family val="1"/>
      <charset val="128"/>
    </font>
    <font>
      <b/>
      <sz val="20"/>
      <color rgb="FFFFFF00"/>
      <name val="ＭＳ 明朝"/>
      <family val="1"/>
      <charset val="128"/>
    </font>
    <font>
      <b/>
      <sz val="20"/>
      <color theme="1"/>
      <name val="ＭＳ 明朝"/>
      <family val="1"/>
      <charset val="128"/>
    </font>
    <font>
      <b/>
      <sz val="20"/>
      <name val="ＭＳ 明朝"/>
      <family val="1"/>
      <charset val="128"/>
    </font>
    <font>
      <b/>
      <sz val="20"/>
      <color rgb="FFFF0000"/>
      <name val="ＭＳ 明朝"/>
      <family val="1"/>
      <charset val="128"/>
    </font>
    <font>
      <b/>
      <sz val="16"/>
      <color theme="1"/>
      <name val="ＭＳ Ｐゴシック"/>
      <family val="3"/>
      <charset val="128"/>
      <scheme val="minor"/>
    </font>
    <font>
      <b/>
      <sz val="18"/>
      <color theme="1"/>
      <name val="ＭＳ Ｐゴシック"/>
      <family val="3"/>
      <charset val="128"/>
      <scheme val="minor"/>
    </font>
    <font>
      <b/>
      <sz val="16"/>
      <name val="ＭＳ 明朝"/>
      <family val="1"/>
      <charset val="128"/>
    </font>
    <font>
      <b/>
      <sz val="14"/>
      <color rgb="FFFFFF00"/>
      <name val="ＭＳ 明朝"/>
      <family val="1"/>
      <charset val="128"/>
    </font>
    <font>
      <sz val="12"/>
      <name val="ＭＳ Ｐゴシック"/>
      <family val="3"/>
      <charset val="128"/>
      <scheme val="minor"/>
    </font>
    <font>
      <sz val="8"/>
      <color rgb="FF000000"/>
      <name val="ＭＳ 明朝"/>
      <family val="1"/>
      <charset val="128"/>
    </font>
    <font>
      <sz val="11"/>
      <color rgb="FF000000"/>
      <name val="ＭＳ 明朝"/>
      <family val="1"/>
      <charset val="128"/>
    </font>
    <font>
      <sz val="9"/>
      <color theme="1"/>
      <name val="ＭＳ 明朝"/>
      <family val="1"/>
      <charset val="128"/>
    </font>
    <font>
      <sz val="10.5"/>
      <color rgb="FF000000"/>
      <name val="ＭＳ 明朝"/>
      <family val="1"/>
      <charset val="128"/>
    </font>
    <font>
      <sz val="9"/>
      <color rgb="FF000000"/>
      <name val="ＭＳ 明朝"/>
      <family val="1"/>
      <charset val="128"/>
    </font>
    <font>
      <sz val="6"/>
      <color rgb="FF000000"/>
      <name val="ＭＳ 明朝"/>
      <family val="1"/>
      <charset val="128"/>
    </font>
    <font>
      <b/>
      <sz val="12"/>
      <color theme="1"/>
      <name val="ＭＳ 明朝"/>
      <family val="1"/>
      <charset val="128"/>
    </font>
    <font>
      <sz val="14"/>
      <name val="ＭＳ 明朝"/>
      <family val="1"/>
      <charset val="128"/>
    </font>
    <font>
      <b/>
      <sz val="18"/>
      <color theme="1"/>
      <name val="ＭＳ 明朝"/>
      <family val="1"/>
      <charset val="128"/>
    </font>
    <font>
      <sz val="20"/>
      <color theme="1"/>
      <name val="ＭＳ 明朝"/>
      <family val="1"/>
      <charset val="128"/>
    </font>
    <font>
      <b/>
      <sz val="14"/>
      <color rgb="FFFF0000"/>
      <name val="ＭＳ 明朝"/>
      <family val="1"/>
      <charset val="128"/>
    </font>
    <font>
      <b/>
      <sz val="22"/>
      <color theme="1"/>
      <name val="ＭＳ Ｐゴシック"/>
      <family val="3"/>
      <charset val="128"/>
      <scheme val="minor"/>
    </font>
    <font>
      <b/>
      <sz val="14"/>
      <name val="ＭＳ 明朝"/>
      <family val="1"/>
      <charset val="128"/>
    </font>
    <font>
      <sz val="11"/>
      <color theme="1"/>
      <name val="Meiryo UI"/>
      <family val="3"/>
      <charset val="128"/>
    </font>
    <font>
      <b/>
      <sz val="11"/>
      <color rgb="FF00B0F0"/>
      <name val="Meiryo UI"/>
      <family val="3"/>
      <charset val="128"/>
    </font>
    <font>
      <b/>
      <sz val="9"/>
      <color indexed="81"/>
      <name val="Meiryo UI"/>
      <family val="3"/>
      <charset val="128"/>
    </font>
    <font>
      <b/>
      <sz val="14"/>
      <color rgb="FFFF0000"/>
      <name val="ＭＳ Ｐゴシック"/>
      <family val="3"/>
      <charset val="128"/>
      <scheme val="minor"/>
    </font>
    <font>
      <b/>
      <sz val="28"/>
      <name val="ＭＳ 明朝"/>
      <family val="1"/>
      <charset val="128"/>
    </font>
    <font>
      <b/>
      <sz val="14"/>
      <name val="ＭＳ Ｐゴシック"/>
      <family val="3"/>
      <charset val="128"/>
      <scheme val="minor"/>
    </font>
    <font>
      <b/>
      <sz val="16"/>
      <color rgb="FFFFFF00"/>
      <name val="ＭＳ 明朝"/>
      <family val="1"/>
      <charset val="128"/>
    </font>
    <font>
      <b/>
      <sz val="12"/>
      <color rgb="FFFFFF00"/>
      <name val="ＭＳ 明朝"/>
      <family val="1"/>
      <charset val="128"/>
    </font>
    <font>
      <b/>
      <u/>
      <sz val="12"/>
      <color rgb="FFFFFF00"/>
      <name val="ＭＳ 明朝"/>
      <family val="1"/>
      <charset val="128"/>
    </font>
    <font>
      <b/>
      <sz val="22"/>
      <color rgb="FFFFFF00"/>
      <name val="ＭＳ 明朝"/>
      <family val="1"/>
      <charset val="128"/>
    </font>
    <font>
      <u/>
      <sz val="14"/>
      <color theme="1"/>
      <name val="ＭＳ Ｐゴシック"/>
      <family val="3"/>
      <charset val="128"/>
      <scheme val="minor"/>
    </font>
    <font>
      <b/>
      <u/>
      <sz val="14"/>
      <color theme="1"/>
      <name val="ＭＳ Ｐゴシック"/>
      <family val="3"/>
      <charset val="128"/>
      <scheme val="minor"/>
    </font>
    <font>
      <u/>
      <sz val="12"/>
      <color theme="1"/>
      <name val="ＭＳ 明朝"/>
      <family val="1"/>
      <charset val="128"/>
    </font>
    <font>
      <b/>
      <sz val="11"/>
      <color theme="1"/>
      <name val="ＭＳ Ｐゴシック"/>
      <family val="3"/>
      <charset val="128"/>
      <scheme val="minor"/>
    </font>
    <font>
      <b/>
      <sz val="22"/>
      <color rgb="FFFF0000"/>
      <name val="ＭＳ Ｐゴシック"/>
      <family val="3"/>
      <charset val="128"/>
      <scheme val="minor"/>
    </font>
    <font>
      <sz val="20"/>
      <color theme="1"/>
      <name val="ＭＳ Ｐゴシック"/>
      <family val="2"/>
      <charset val="128"/>
      <scheme val="minor"/>
    </font>
    <font>
      <b/>
      <sz val="24"/>
      <color theme="1"/>
      <name val="ＭＳ Ｐゴシック"/>
      <family val="3"/>
      <charset val="128"/>
      <scheme val="minor"/>
    </font>
    <font>
      <sz val="8"/>
      <color theme="1"/>
      <name val="ＭＳ Ｐゴシック"/>
      <family val="2"/>
      <charset val="128"/>
      <scheme val="minor"/>
    </font>
    <font>
      <b/>
      <sz val="11"/>
      <color indexed="81"/>
      <name val="MS P ゴシック"/>
      <family val="3"/>
      <charset val="128"/>
    </font>
    <font>
      <u/>
      <sz val="10"/>
      <color theme="1"/>
      <name val="ＭＳ 明朝"/>
      <family val="1"/>
      <charset val="128"/>
    </font>
    <font>
      <b/>
      <sz val="14"/>
      <color theme="5"/>
      <name val="ＭＳ Ｐゴシック"/>
      <family val="3"/>
      <charset val="128"/>
      <scheme val="minor"/>
    </font>
    <font>
      <b/>
      <u/>
      <sz val="14"/>
      <color theme="1"/>
      <name val="ＭＳ 明朝"/>
      <family val="1"/>
      <charset val="128"/>
    </font>
    <font>
      <sz val="11"/>
      <color theme="1"/>
      <name val="ＭＳ Ｐゴシック"/>
      <family val="2"/>
      <scheme val="minor"/>
    </font>
    <font>
      <sz val="11"/>
      <name val="Meiryo UI"/>
      <family val="3"/>
      <charset val="128"/>
    </font>
    <font>
      <sz val="11"/>
      <name val="ＭＳ Ｐゴシック"/>
      <family val="3"/>
      <charset val="128"/>
    </font>
    <font>
      <b/>
      <sz val="9"/>
      <color indexed="81"/>
      <name val="MS P ゴシック"/>
      <family val="3"/>
      <charset val="128"/>
    </font>
    <font>
      <b/>
      <sz val="22"/>
      <color theme="7" tint="-0.249977111117893"/>
      <name val="ＭＳ 明朝"/>
      <family val="1"/>
      <charset val="128"/>
    </font>
    <font>
      <b/>
      <sz val="22"/>
      <name val="ＭＳ 明朝"/>
      <family val="1"/>
      <charset val="128"/>
    </font>
    <font>
      <sz val="12"/>
      <color rgb="FFFF0000"/>
      <name val="ＭＳ Ｐゴシック"/>
      <family val="3"/>
      <charset val="128"/>
      <scheme val="minor"/>
    </font>
    <font>
      <sz val="14"/>
      <color rgb="FFFFFF00"/>
      <name val="ＭＳ 明朝"/>
      <family val="1"/>
      <charset val="128"/>
    </font>
    <font>
      <b/>
      <sz val="14"/>
      <color theme="5" tint="-0.249977111117893"/>
      <name val="ＭＳ 明朝"/>
      <family val="1"/>
      <charset val="128"/>
    </font>
    <font>
      <u val="double"/>
      <sz val="14"/>
      <color rgb="FFFFFF00"/>
      <name val="ＭＳ 明朝"/>
      <family val="1"/>
      <charset val="128"/>
    </font>
    <font>
      <sz val="16"/>
      <name val="ＭＳ 明朝"/>
      <family val="1"/>
      <charset val="128"/>
    </font>
    <font>
      <u/>
      <sz val="14"/>
      <color theme="1"/>
      <name val="ＭＳ 明朝"/>
      <family val="1"/>
      <charset val="128"/>
    </font>
    <font>
      <sz val="28"/>
      <color rgb="FFFF0000"/>
      <name val="ＭＳ Ｐゴシック"/>
      <family val="3"/>
      <charset val="128"/>
      <scheme val="minor"/>
    </font>
    <font>
      <sz val="36"/>
      <color rgb="FFFF0000"/>
      <name val="ＭＳ Ｐゴシック"/>
      <family val="3"/>
      <charset val="128"/>
      <scheme val="minor"/>
    </font>
    <font>
      <sz val="14"/>
      <color theme="0" tint="-0.34998626667073579"/>
      <name val="ＭＳ 明朝"/>
      <family val="1"/>
      <charset val="128"/>
    </font>
    <font>
      <sz val="12"/>
      <color theme="0" tint="-0.34998626667073579"/>
      <name val="ＭＳ 明朝"/>
      <family val="1"/>
      <charset val="128"/>
    </font>
    <font>
      <b/>
      <sz val="24"/>
      <color theme="1"/>
      <name val="ＭＳ 明朝"/>
      <family val="1"/>
      <charset val="128"/>
    </font>
    <font>
      <sz val="22"/>
      <color rgb="FFFF0000"/>
      <name val="ＭＳ Ｐゴシック"/>
      <family val="3"/>
      <charset val="128"/>
      <scheme val="minor"/>
    </font>
    <font>
      <sz val="22"/>
      <color rgb="FFC00000"/>
      <name val="ＭＳ Ｐゴシック"/>
      <family val="3"/>
      <charset val="128"/>
      <scheme val="minor"/>
    </font>
    <font>
      <sz val="6"/>
      <color theme="1"/>
      <name val="ＭＳ 明朝"/>
      <family val="1"/>
      <charset val="128"/>
    </font>
    <font>
      <b/>
      <sz val="16"/>
      <name val="ＭＳ Ｐゴシック"/>
      <family val="3"/>
      <charset val="128"/>
      <scheme val="minor"/>
    </font>
    <font>
      <b/>
      <sz val="20"/>
      <name val="ＭＳ Ｐゴシック"/>
      <family val="3"/>
      <charset val="128"/>
      <scheme val="major"/>
    </font>
    <font>
      <sz val="18"/>
      <color theme="1"/>
      <name val="ＭＳ 明朝"/>
      <family val="1"/>
      <charset val="128"/>
    </font>
    <font>
      <sz val="12"/>
      <name val="ＭＳ 明朝"/>
      <family val="1"/>
      <charset val="128"/>
    </font>
    <font>
      <sz val="12"/>
      <color rgb="FFFFFF00"/>
      <name val="ＭＳ 明朝"/>
      <family val="1"/>
      <charset val="128"/>
    </font>
    <font>
      <b/>
      <sz val="18"/>
      <name val="ＭＳ 明朝"/>
      <family val="1"/>
      <charset val="128"/>
    </font>
    <font>
      <sz val="11"/>
      <color theme="0" tint="-0.249977111117893"/>
      <name val="ＭＳ Ｐゴシック"/>
      <family val="2"/>
      <charset val="128"/>
      <scheme val="minor"/>
    </font>
    <font>
      <sz val="11"/>
      <color theme="0" tint="-0.249977111117893"/>
      <name val="ＭＳ Ｐゴシック"/>
      <family val="3"/>
      <charset val="128"/>
      <scheme val="minor"/>
    </font>
    <font>
      <sz val="24"/>
      <color theme="0" tint="-0.249977111117893"/>
      <name val="ＭＳ Ｐゴシック"/>
      <family val="3"/>
      <charset val="128"/>
      <scheme val="minor"/>
    </font>
    <font>
      <sz val="14"/>
      <color theme="0" tint="-0.249977111117893"/>
      <name val="ＭＳ 明朝"/>
      <family val="1"/>
      <charset val="128"/>
    </font>
    <font>
      <b/>
      <sz val="16"/>
      <color rgb="FFFFC000"/>
      <name val="ＭＳ 明朝"/>
      <family val="1"/>
      <charset val="128"/>
    </font>
    <font>
      <b/>
      <sz val="14"/>
      <color rgb="FFFFC000"/>
      <name val="ＭＳ 明朝"/>
      <family val="1"/>
      <charset val="128"/>
    </font>
    <font>
      <sz val="12"/>
      <color theme="2" tint="-9.9978637043366805E-2"/>
      <name val="ＭＳ 明朝"/>
      <family val="1"/>
      <charset val="128"/>
    </font>
    <font>
      <sz val="14"/>
      <color theme="2" tint="-9.9978637043366805E-2"/>
      <name val="ＭＳ 明朝"/>
      <family val="1"/>
      <charset val="128"/>
    </font>
    <font>
      <b/>
      <u/>
      <sz val="16"/>
      <color rgb="FFFFFF00"/>
      <name val="ＭＳ 明朝"/>
      <family val="1"/>
      <charset val="128"/>
    </font>
    <font>
      <b/>
      <u/>
      <sz val="14"/>
      <color rgb="FFFFC000"/>
      <name val="ＭＳ 明朝"/>
      <family val="1"/>
      <charset val="128"/>
    </font>
    <font>
      <b/>
      <u/>
      <sz val="16"/>
      <color rgb="FFFF0000"/>
      <name val="ＭＳ 明朝"/>
      <family val="1"/>
      <charset val="128"/>
    </font>
    <font>
      <sz val="11"/>
      <name val="ＭＳ Ｐゴシック"/>
      <family val="3"/>
      <charset val="128"/>
      <scheme val="minor"/>
    </font>
    <font>
      <b/>
      <sz val="16"/>
      <color theme="1"/>
      <name val="ＭＳ Ｐゴシック"/>
      <family val="3"/>
      <charset val="128"/>
      <scheme val="major"/>
    </font>
    <font>
      <b/>
      <u/>
      <sz val="14"/>
      <color rgb="FFFFFF00"/>
      <name val="ＭＳ 明朝"/>
      <family val="1"/>
      <charset val="128"/>
    </font>
    <font>
      <sz val="11"/>
      <color rgb="FFFF0000"/>
      <name val="Meiryo UI"/>
      <family val="3"/>
      <charset val="128"/>
    </font>
    <font>
      <sz val="10"/>
      <color theme="1"/>
      <name val="Meiryo UI"/>
      <family val="3"/>
      <charset val="128"/>
    </font>
    <font>
      <sz val="8"/>
      <name val="Meiryo UI"/>
      <family val="3"/>
      <charset val="128"/>
    </font>
    <font>
      <sz val="10"/>
      <name val="Meiryo UI"/>
      <family val="3"/>
      <charset val="128"/>
    </font>
    <font>
      <sz val="11"/>
      <color theme="1"/>
      <name val="ＭＳ Ｐゴシック"/>
      <family val="3"/>
      <charset val="128"/>
    </font>
    <font>
      <sz val="9"/>
      <name val="Meiryo UI"/>
      <family val="3"/>
      <charset val="128"/>
    </font>
    <font>
      <sz val="12"/>
      <name val="ＭＳ Ｐゴシック"/>
      <family val="3"/>
      <charset val="128"/>
    </font>
    <font>
      <b/>
      <sz val="11"/>
      <color rgb="FFFF0000"/>
      <name val="ＭＳ Ｐゴシック"/>
      <family val="3"/>
      <charset val="128"/>
      <scheme val="major"/>
    </font>
    <font>
      <b/>
      <sz val="16"/>
      <color rgb="FFFF0000"/>
      <name val="ＭＳ Ｐゴシック"/>
      <family val="3"/>
      <charset val="128"/>
    </font>
    <font>
      <sz val="6"/>
      <color theme="1"/>
      <name val="Meiryo UI"/>
      <family val="3"/>
      <charset val="128"/>
    </font>
    <font>
      <sz val="9"/>
      <color theme="0" tint="-0.249977111117893"/>
      <name val="ＭＳ Ｐゴシック"/>
      <family val="3"/>
      <charset val="128"/>
      <scheme val="minor"/>
    </font>
    <font>
      <sz val="11"/>
      <color theme="2" tint="-9.9978637043366805E-2"/>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s>
  <borders count="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double">
        <color indexed="64"/>
      </top>
      <bottom style="thin">
        <color indexed="64"/>
      </bottom>
      <diagonal/>
    </border>
    <border>
      <left style="thick">
        <color rgb="FF00B0F0"/>
      </left>
      <right style="thin">
        <color indexed="64"/>
      </right>
      <top style="thick">
        <color rgb="FF00B0F0"/>
      </top>
      <bottom style="thick">
        <color rgb="FF00B0F0"/>
      </bottom>
      <diagonal/>
    </border>
    <border>
      <left style="thin">
        <color indexed="64"/>
      </left>
      <right style="thick">
        <color rgb="FF00B0F0"/>
      </right>
      <top style="thick">
        <color rgb="FF00B0F0"/>
      </top>
      <bottom style="thick">
        <color rgb="FF00B0F0"/>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12">
    <xf numFmtId="0" fontId="0" fillId="0" borderId="0">
      <alignment vertical="center"/>
    </xf>
    <xf numFmtId="0" fontId="7" fillId="0" borderId="0">
      <alignment vertical="center"/>
    </xf>
    <xf numFmtId="0" fontId="7" fillId="0" borderId="0">
      <alignment vertical="center"/>
    </xf>
    <xf numFmtId="0" fontId="2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9" fontId="7" fillId="0" borderId="0" applyFont="0" applyFill="0" applyBorder="0" applyAlignment="0" applyProtection="0">
      <alignment vertical="center"/>
    </xf>
    <xf numFmtId="0" fontId="85" fillId="0" borderId="0"/>
    <xf numFmtId="38" fontId="85" fillId="0" borderId="0" applyFont="0" applyFill="0" applyBorder="0" applyAlignment="0" applyProtection="0">
      <alignment vertical="center"/>
    </xf>
    <xf numFmtId="0" fontId="7" fillId="0" borderId="0">
      <alignment vertical="center"/>
    </xf>
    <xf numFmtId="0" fontId="87" fillId="0" borderId="0"/>
    <xf numFmtId="0" fontId="85" fillId="0" borderId="0" applyFont="0" applyFill="0" applyBorder="0" applyAlignment="0" applyProtection="0">
      <alignment vertical="center"/>
    </xf>
  </cellStyleXfs>
  <cellXfs count="903">
    <xf numFmtId="0" fontId="0" fillId="0" borderId="0" xfId="0">
      <alignment vertical="center"/>
    </xf>
    <xf numFmtId="0" fontId="0" fillId="0" borderId="0" xfId="0">
      <alignment vertical="center"/>
    </xf>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0" fillId="0" borderId="9" xfId="0" applyFill="1" applyBorder="1">
      <alignment vertical="center"/>
    </xf>
    <xf numFmtId="5" fontId="0" fillId="0" borderId="2" xfId="0" applyNumberFormat="1" applyBorder="1">
      <alignment vertical="center"/>
    </xf>
    <xf numFmtId="0" fontId="0" fillId="0" borderId="2" xfId="0" applyNumberFormat="1" applyBorder="1">
      <alignment vertical="center"/>
    </xf>
    <xf numFmtId="0" fontId="13" fillId="0" borderId="0" xfId="0" applyFont="1" applyFill="1" applyBorder="1">
      <alignment vertical="center"/>
    </xf>
    <xf numFmtId="0" fontId="0" fillId="0" borderId="0" xfId="0" applyFill="1">
      <alignment vertical="center"/>
    </xf>
    <xf numFmtId="0" fontId="12" fillId="0" borderId="0"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Fill="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10" fillId="0" borderId="2" xfId="0" applyFont="1" applyFill="1" applyBorder="1" applyAlignment="1" applyProtection="1">
      <alignment horizontal="center" vertical="center" wrapText="1" shrinkToFit="1"/>
    </xf>
    <xf numFmtId="0" fontId="5" fillId="0" borderId="0" xfId="0" applyFont="1" applyAlignment="1">
      <alignment horizontal="justify" vertical="center" wrapText="1"/>
    </xf>
    <xf numFmtId="0" fontId="3" fillId="0" borderId="0" xfId="0" applyFont="1" applyAlignment="1">
      <alignment vertical="center" wrapText="1"/>
    </xf>
    <xf numFmtId="0" fontId="10" fillId="0" borderId="4" xfId="0" applyFont="1" applyBorder="1" applyAlignment="1">
      <alignment horizontal="center" vertical="center"/>
    </xf>
    <xf numFmtId="0" fontId="15" fillId="0" borderId="2" xfId="0" applyFont="1" applyBorder="1" applyAlignment="1">
      <alignment vertical="center"/>
    </xf>
    <xf numFmtId="0" fontId="9" fillId="0" borderId="2" xfId="0" applyFont="1" applyBorder="1" applyAlignment="1">
      <alignment vertical="center"/>
    </xf>
    <xf numFmtId="0" fontId="16" fillId="0" borderId="2" xfId="0" applyFont="1" applyBorder="1">
      <alignment vertical="center"/>
    </xf>
    <xf numFmtId="0" fontId="17" fillId="0" borderId="2"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10" xfId="0" applyNumberFormat="1" applyBorder="1">
      <alignment vertical="center"/>
    </xf>
    <xf numFmtId="0" fontId="21" fillId="0" borderId="2" xfId="0" applyFont="1" applyFill="1" applyBorder="1" applyAlignment="1" applyProtection="1">
      <alignment horizontal="center" vertical="center" wrapText="1" shrinkToFit="1"/>
    </xf>
    <xf numFmtId="0" fontId="0" fillId="0" borderId="0" xfId="0" applyAlignment="1">
      <alignment horizontal="center" vertical="center"/>
    </xf>
    <xf numFmtId="0" fontId="3" fillId="0" borderId="0" xfId="0" applyFont="1" applyAlignment="1">
      <alignment vertical="center" wrapText="1"/>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Border="1" applyAlignment="1">
      <alignment vertical="center"/>
    </xf>
    <xf numFmtId="0" fontId="0" fillId="0" borderId="10" xfId="0" applyNumberFormat="1" applyBorder="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3" fillId="0" borderId="0" xfId="0" applyFont="1" applyAlignment="1">
      <alignment vertical="center" wrapText="1"/>
    </xf>
    <xf numFmtId="5" fontId="0" fillId="0" borderId="4" xfId="0" applyNumberFormat="1" applyBorder="1">
      <alignment vertical="center"/>
    </xf>
    <xf numFmtId="176" fontId="9" fillId="3" borderId="0" xfId="0" applyNumberFormat="1" applyFont="1" applyFill="1" applyBorder="1" applyAlignment="1">
      <alignment vertical="center"/>
    </xf>
    <xf numFmtId="178" fontId="42" fillId="3" borderId="0" xfId="0" applyNumberFormat="1" applyFont="1" applyFill="1" applyBorder="1" applyAlignment="1">
      <alignment vertical="center"/>
    </xf>
    <xf numFmtId="6" fontId="28" fillId="0" borderId="0" xfId="0" applyNumberFormat="1" applyFont="1" applyFill="1" applyBorder="1" applyAlignment="1">
      <alignment vertical="center"/>
    </xf>
    <xf numFmtId="0" fontId="10" fillId="0" borderId="10" xfId="0" applyFont="1" applyFill="1" applyBorder="1" applyAlignment="1" applyProtection="1">
      <alignment horizontal="center" vertical="center" wrapText="1" shrinkToFit="1"/>
    </xf>
    <xf numFmtId="0" fontId="3" fillId="0" borderId="0" xfId="0" applyFont="1" applyFill="1" applyAlignment="1">
      <alignment vertical="center"/>
    </xf>
    <xf numFmtId="0" fontId="10" fillId="0" borderId="12" xfId="0" applyFont="1" applyFill="1" applyBorder="1" applyAlignment="1" applyProtection="1">
      <alignment horizontal="center" vertical="center" wrapText="1" shrinkToFit="1"/>
    </xf>
    <xf numFmtId="0" fontId="3" fillId="0" borderId="0" xfId="0" applyFont="1" applyFill="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Fill="1" applyBorder="1" applyAlignment="1">
      <alignment vertical="center" wrapText="1"/>
    </xf>
    <xf numFmtId="178" fontId="42" fillId="0" borderId="0" xfId="0" applyNumberFormat="1" applyFont="1" applyFill="1" applyBorder="1" applyAlignment="1">
      <alignment vertical="center"/>
    </xf>
    <xf numFmtId="0" fontId="10" fillId="0" borderId="11" xfId="0" applyFont="1" applyFill="1" applyBorder="1" applyAlignment="1" applyProtection="1">
      <alignment horizontal="center" vertical="center" wrapText="1" shrinkToFit="1"/>
    </xf>
    <xf numFmtId="0" fontId="3" fillId="3" borderId="0" xfId="0" applyNumberFormat="1" applyFont="1" applyFill="1" applyBorder="1" applyAlignment="1">
      <alignment horizontal="center" vertical="center"/>
    </xf>
    <xf numFmtId="0" fontId="3" fillId="3" borderId="0" xfId="0" applyFont="1" applyFill="1" applyBorder="1" applyAlignment="1">
      <alignment horizontal="center" vertical="center"/>
    </xf>
    <xf numFmtId="0" fontId="50" fillId="0" borderId="0" xfId="0" applyFont="1" applyAlignment="1">
      <alignment horizontal="left" vertical="center"/>
    </xf>
    <xf numFmtId="0" fontId="3" fillId="0" borderId="0" xfId="0" applyFont="1" applyAlignment="1"/>
    <xf numFmtId="0" fontId="51" fillId="0" borderId="0" xfId="0" applyFont="1" applyAlignment="1">
      <alignment horizontal="left" vertical="center"/>
    </xf>
    <xf numFmtId="0" fontId="52" fillId="0" borderId="0" xfId="0" applyFont="1" applyAlignment="1">
      <alignment vertical="top"/>
    </xf>
    <xf numFmtId="0" fontId="52" fillId="0" borderId="0" xfId="0" applyFont="1" applyAlignment="1">
      <alignment horizontal="left" vertical="top"/>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0" fontId="3" fillId="0" borderId="0" xfId="0" applyFont="1" applyAlignment="1">
      <alignment horizontal="center" vertical="center"/>
    </xf>
    <xf numFmtId="0" fontId="53" fillId="0" borderId="2" xfId="0" applyFont="1" applyBorder="1" applyAlignment="1">
      <alignment horizontal="center" vertical="center"/>
    </xf>
    <xf numFmtId="0" fontId="53" fillId="0" borderId="0" xfId="0" applyFont="1" applyBorder="1" applyAlignment="1">
      <alignment horizontal="center" vertical="center"/>
    </xf>
    <xf numFmtId="0" fontId="54" fillId="0" borderId="0" xfId="0" applyNumberFormat="1" applyFont="1" applyBorder="1" applyAlignment="1">
      <alignment horizontal="left" vertical="center" shrinkToFit="1"/>
    </xf>
    <xf numFmtId="0" fontId="3" fillId="0" borderId="0" xfId="0" applyFont="1" applyAlignment="1">
      <alignment horizontal="justify" vertical="center"/>
    </xf>
    <xf numFmtId="0" fontId="53" fillId="0" borderId="0" xfId="0" applyFont="1" applyAlignment="1">
      <alignment vertical="center"/>
    </xf>
    <xf numFmtId="0" fontId="4" fillId="0" borderId="2" xfId="0" applyFont="1" applyBorder="1" applyAlignment="1">
      <alignment vertical="center"/>
    </xf>
    <xf numFmtId="0" fontId="59" fillId="0" borderId="0" xfId="0" applyFont="1" applyBorder="1" applyAlignment="1">
      <alignment vertical="center" wrapText="1"/>
    </xf>
    <xf numFmtId="0" fontId="8" fillId="0" borderId="0" xfId="0" applyFont="1" applyAlignment="1">
      <alignment vertical="center" wrapText="1"/>
    </xf>
    <xf numFmtId="0" fontId="63" fillId="0" borderId="0" xfId="0" applyFont="1">
      <alignment vertical="center"/>
    </xf>
    <xf numFmtId="0" fontId="63" fillId="0" borderId="34" xfId="0" applyFont="1" applyBorder="1" applyAlignment="1">
      <alignment horizontal="center" vertical="center"/>
    </xf>
    <xf numFmtId="0" fontId="63" fillId="0" borderId="35" xfId="0" applyFont="1" applyBorder="1">
      <alignment vertical="center"/>
    </xf>
    <xf numFmtId="0" fontId="63" fillId="0" borderId="36" xfId="0" applyFont="1" applyBorder="1">
      <alignment vertical="center"/>
    </xf>
    <xf numFmtId="0" fontId="63" fillId="0" borderId="0" xfId="0" applyFont="1" applyFill="1" applyBorder="1">
      <alignment vertical="center"/>
    </xf>
    <xf numFmtId="0" fontId="64" fillId="0" borderId="0" xfId="0" applyFont="1" applyFill="1" applyBorder="1">
      <alignment vertical="center"/>
    </xf>
    <xf numFmtId="0" fontId="63" fillId="0" borderId="3" xfId="0" applyFont="1" applyBorder="1">
      <alignment vertical="center"/>
    </xf>
    <xf numFmtId="0" fontId="63" fillId="0" borderId="38" xfId="0" applyFont="1" applyBorder="1">
      <alignment vertical="center"/>
    </xf>
    <xf numFmtId="0" fontId="63" fillId="0" borderId="0" xfId="0" applyFont="1" applyBorder="1">
      <alignment vertical="center"/>
    </xf>
    <xf numFmtId="0" fontId="63" fillId="0" borderId="40" xfId="0" applyFont="1" applyBorder="1">
      <alignment vertical="center"/>
    </xf>
    <xf numFmtId="0" fontId="63" fillId="0" borderId="41" xfId="0" applyFont="1" applyBorder="1">
      <alignment vertical="center"/>
    </xf>
    <xf numFmtId="0" fontId="63" fillId="0" borderId="42" xfId="0" applyFont="1" applyBorder="1" applyAlignment="1">
      <alignment vertical="center" wrapText="1"/>
    </xf>
    <xf numFmtId="0" fontId="63" fillId="0" borderId="2" xfId="0" applyFont="1" applyBorder="1">
      <alignment vertical="center"/>
    </xf>
    <xf numFmtId="0" fontId="63" fillId="0" borderId="10" xfId="0" applyFont="1" applyBorder="1">
      <alignment vertical="center"/>
    </xf>
    <xf numFmtId="0" fontId="66" fillId="0" borderId="0" xfId="0" applyFont="1">
      <alignment vertical="center"/>
    </xf>
    <xf numFmtId="0" fontId="10" fillId="0" borderId="0" xfId="0" applyFont="1" applyBorder="1" applyAlignment="1">
      <alignment vertical="top" wrapText="1"/>
    </xf>
    <xf numFmtId="0" fontId="3" fillId="0" borderId="0" xfId="0" applyFont="1" applyAlignment="1">
      <alignment vertical="center"/>
    </xf>
    <xf numFmtId="0" fontId="19" fillId="0" borderId="16"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3" fillId="0" borderId="0" xfId="0" applyFont="1">
      <alignment vertical="center"/>
    </xf>
    <xf numFmtId="0" fontId="3" fillId="0" borderId="1" xfId="0" applyFont="1" applyBorder="1">
      <alignment vertical="center"/>
    </xf>
    <xf numFmtId="0" fontId="10" fillId="0" borderId="0" xfId="0" applyFont="1" applyAlignment="1">
      <alignment vertical="center"/>
    </xf>
    <xf numFmtId="0" fontId="0" fillId="0" borderId="11" xfId="0" applyBorder="1" applyAlignment="1">
      <alignment horizontal="center" vertical="center"/>
    </xf>
    <xf numFmtId="0" fontId="0" fillId="0" borderId="1" xfId="0" applyBorder="1" applyAlignment="1">
      <alignment horizontal="center" vertical="center"/>
    </xf>
    <xf numFmtId="0" fontId="80" fillId="0" borderId="11" xfId="0" applyFont="1" applyBorder="1" applyAlignment="1">
      <alignment horizontal="center" vertical="center"/>
    </xf>
    <xf numFmtId="0" fontId="30" fillId="0" borderId="0" xfId="0" applyFont="1">
      <alignment vertical="center"/>
    </xf>
    <xf numFmtId="0" fontId="0" fillId="0" borderId="1" xfId="0" applyBorder="1">
      <alignment vertical="center"/>
    </xf>
    <xf numFmtId="0" fontId="0" fillId="0" borderId="11" xfId="0" applyBorder="1">
      <alignment vertical="center"/>
    </xf>
    <xf numFmtId="0" fontId="12" fillId="0" borderId="2" xfId="0" applyNumberFormat="1" applyFont="1" applyBorder="1" applyAlignment="1">
      <alignment horizontal="center" vertical="center"/>
    </xf>
    <xf numFmtId="0" fontId="6" fillId="0" borderId="2" xfId="0" applyNumberFormat="1" applyFont="1" applyBorder="1" applyAlignment="1">
      <alignment horizontal="center" vertical="center"/>
    </xf>
    <xf numFmtId="0" fontId="3" fillId="0" borderId="0" xfId="0" applyFont="1" applyAlignment="1">
      <alignment vertical="center"/>
    </xf>
    <xf numFmtId="0" fontId="97" fillId="0" borderId="0" xfId="0" applyFont="1" applyFill="1"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5" fontId="99" fillId="0" borderId="2" xfId="0" applyNumberFormat="1" applyFont="1" applyFill="1" applyBorder="1" applyAlignment="1" applyProtection="1">
      <alignment horizontal="right" vertical="center" shrinkToFit="1"/>
    </xf>
    <xf numFmtId="0" fontId="99" fillId="0" borderId="2" xfId="0" applyFont="1" applyBorder="1" applyAlignment="1">
      <alignment horizontal="center" vertical="center"/>
    </xf>
    <xf numFmtId="0" fontId="99" fillId="3" borderId="10" xfId="0" applyFont="1" applyFill="1" applyBorder="1" applyAlignment="1">
      <alignment horizontal="center" vertical="center"/>
    </xf>
    <xf numFmtId="0" fontId="100" fillId="0" borderId="2" xfId="0" applyFont="1" applyBorder="1" applyAlignment="1">
      <alignment horizontal="center" vertical="center" wrapText="1"/>
    </xf>
    <xf numFmtId="0" fontId="102" fillId="0" borderId="0" xfId="0" applyFont="1" applyFill="1" applyBorder="1" applyAlignment="1">
      <alignment vertical="center" wrapText="1"/>
    </xf>
    <xf numFmtId="0" fontId="22" fillId="4" borderId="0" xfId="0" applyFont="1" applyFill="1" applyBorder="1" applyAlignment="1" applyProtection="1">
      <alignment vertical="center" wrapText="1"/>
    </xf>
    <xf numFmtId="0" fontId="0" fillId="4" borderId="0" xfId="0" applyFill="1" applyProtection="1">
      <alignment vertical="center"/>
    </xf>
    <xf numFmtId="0" fontId="0" fillId="4" borderId="9" xfId="0" applyFill="1" applyBorder="1" applyProtection="1">
      <alignment vertical="center"/>
    </xf>
    <xf numFmtId="0" fontId="28" fillId="0" borderId="2" xfId="0" applyFont="1" applyFill="1" applyBorder="1" applyAlignment="1" applyProtection="1">
      <alignment horizontal="center" vertical="center"/>
    </xf>
    <xf numFmtId="0" fontId="0" fillId="4" borderId="0" xfId="0" applyFill="1" applyBorder="1" applyProtection="1">
      <alignment vertical="center"/>
    </xf>
    <xf numFmtId="0" fontId="10" fillId="4" borderId="11" xfId="0" applyNumberFormat="1" applyFont="1" applyFill="1" applyBorder="1" applyAlignment="1" applyProtection="1">
      <alignment horizontal="center" vertical="center"/>
    </xf>
    <xf numFmtId="0" fontId="10" fillId="4" borderId="12" xfId="0" applyNumberFormat="1" applyFont="1" applyFill="1" applyBorder="1" applyAlignment="1" applyProtection="1">
      <alignment horizontal="center" vertical="center"/>
    </xf>
    <xf numFmtId="0" fontId="6" fillId="4" borderId="0" xfId="0" applyFont="1" applyFill="1" applyProtection="1">
      <alignment vertical="center"/>
    </xf>
    <xf numFmtId="0" fontId="39" fillId="4" borderId="0" xfId="0" applyFont="1" applyFill="1" applyProtection="1">
      <alignment vertical="center"/>
    </xf>
    <xf numFmtId="0" fontId="58" fillId="4" borderId="0" xfId="0" applyFont="1" applyFill="1" applyBorder="1" applyAlignment="1" applyProtection="1">
      <alignment vertical="center" wrapText="1"/>
    </xf>
    <xf numFmtId="0" fontId="39" fillId="4" borderId="0" xfId="0" applyFont="1" applyFill="1" applyBorder="1" applyProtection="1">
      <alignment vertical="center"/>
    </xf>
    <xf numFmtId="0" fontId="28" fillId="4" borderId="0" xfId="0" applyFont="1" applyFill="1" applyBorder="1" applyAlignment="1" applyProtection="1">
      <alignment vertical="center" wrapText="1"/>
    </xf>
    <xf numFmtId="0" fontId="28" fillId="4" borderId="0" xfId="0" applyFont="1" applyFill="1" applyProtection="1">
      <alignment vertical="center"/>
    </xf>
    <xf numFmtId="0" fontId="28" fillId="4" borderId="0" xfId="0" applyFont="1" applyFill="1" applyBorder="1" applyAlignment="1" applyProtection="1">
      <alignment horizontal="center" vertical="center" wrapText="1"/>
    </xf>
    <xf numFmtId="0" fontId="0" fillId="4" borderId="0" xfId="0" applyFill="1" applyAlignment="1" applyProtection="1">
      <alignment vertical="center" wrapText="1"/>
    </xf>
    <xf numFmtId="0" fontId="0" fillId="4" borderId="0" xfId="0" applyFill="1" applyBorder="1" applyAlignment="1" applyProtection="1">
      <alignment horizontal="center" vertical="center" wrapText="1"/>
    </xf>
    <xf numFmtId="0" fontId="0" fillId="4" borderId="0" xfId="0" applyFill="1" applyBorder="1" applyAlignment="1" applyProtection="1">
      <alignment horizontal="center" vertical="center"/>
    </xf>
    <xf numFmtId="0" fontId="34" fillId="4" borderId="0" xfId="0" applyFont="1" applyFill="1" applyBorder="1" applyAlignment="1" applyProtection="1">
      <alignment horizontal="center" vertical="center"/>
    </xf>
    <xf numFmtId="184" fontId="40" fillId="4" borderId="0" xfId="0" applyNumberFormat="1" applyFont="1" applyFill="1" applyAlignment="1" applyProtection="1">
      <alignment vertical="center"/>
    </xf>
    <xf numFmtId="0" fontId="42" fillId="4" borderId="0" xfId="0" applyFont="1" applyFill="1" applyBorder="1" applyAlignment="1" applyProtection="1">
      <alignment vertical="center" wrapText="1"/>
    </xf>
    <xf numFmtId="0" fontId="14" fillId="4" borderId="0" xfId="0" applyFont="1" applyFill="1" applyBorder="1" applyAlignment="1" applyProtection="1">
      <alignment horizontal="left" vertical="center" wrapText="1"/>
    </xf>
    <xf numFmtId="0" fontId="32" fillId="4" borderId="0" xfId="0" applyFont="1" applyFill="1" applyBorder="1" applyAlignment="1" applyProtection="1">
      <alignment vertical="center" wrapText="1"/>
    </xf>
    <xf numFmtId="0" fontId="42" fillId="4" borderId="0" xfId="0" applyFont="1" applyFill="1" applyBorder="1" applyAlignment="1" applyProtection="1">
      <alignment horizontal="center" vertical="center" wrapText="1"/>
    </xf>
    <xf numFmtId="0" fontId="35" fillId="4" borderId="0" xfId="0" applyFont="1" applyFill="1" applyBorder="1" applyAlignment="1" applyProtection="1">
      <alignment horizontal="left" vertical="center"/>
    </xf>
    <xf numFmtId="0" fontId="0" fillId="4" borderId="0" xfId="0" applyFill="1" applyBorder="1" applyAlignment="1" applyProtection="1">
      <alignment vertical="center" wrapText="1"/>
    </xf>
    <xf numFmtId="0" fontId="42" fillId="4" borderId="0" xfId="0" applyFont="1" applyFill="1" applyBorder="1" applyAlignment="1" applyProtection="1">
      <alignment horizontal="left" vertical="center" wrapText="1"/>
    </xf>
    <xf numFmtId="0" fontId="45" fillId="4" borderId="0" xfId="0" applyFont="1" applyFill="1" applyBorder="1" applyAlignment="1" applyProtection="1">
      <alignment horizontal="left" vertical="center"/>
    </xf>
    <xf numFmtId="0" fontId="38" fillId="4" borderId="0" xfId="0" applyFont="1" applyFill="1" applyProtection="1">
      <alignment vertical="center"/>
    </xf>
    <xf numFmtId="184" fontId="40" fillId="4" borderId="0" xfId="0" applyNumberFormat="1" applyFont="1" applyFill="1" applyAlignment="1" applyProtection="1">
      <alignment horizontal="center" vertical="center"/>
    </xf>
    <xf numFmtId="0" fontId="10" fillId="3" borderId="0" xfId="0" applyFont="1" applyFill="1" applyBorder="1" applyProtection="1">
      <alignment vertical="center"/>
    </xf>
    <xf numFmtId="0" fontId="10" fillId="3" borderId="0" xfId="0" applyFont="1" applyFill="1" applyBorder="1" applyAlignment="1" applyProtection="1">
      <alignment vertical="center"/>
    </xf>
    <xf numFmtId="0" fontId="0" fillId="0" borderId="0" xfId="0" applyFill="1" applyProtection="1">
      <alignment vertical="center"/>
    </xf>
    <xf numFmtId="0" fontId="10" fillId="3" borderId="0" xfId="0" applyFont="1" applyFill="1" applyBorder="1" applyAlignment="1" applyProtection="1">
      <alignment horizontal="right"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wrapText="1"/>
    </xf>
    <xf numFmtId="0" fontId="26" fillId="3" borderId="0" xfId="0" applyFont="1" applyFill="1" applyBorder="1" applyAlignment="1" applyProtection="1">
      <alignment vertical="center" wrapText="1"/>
    </xf>
    <xf numFmtId="0" fontId="26" fillId="4" borderId="0" xfId="0" applyFont="1" applyFill="1" applyBorder="1" applyAlignment="1" applyProtection="1">
      <alignment vertical="center" wrapText="1"/>
    </xf>
    <xf numFmtId="0" fontId="10" fillId="4" borderId="0" xfId="0" applyFont="1" applyFill="1" applyBorder="1" applyProtection="1">
      <alignment vertical="center"/>
    </xf>
    <xf numFmtId="0" fontId="10" fillId="4" borderId="0" xfId="0" applyFont="1" applyFill="1" applyBorder="1" applyAlignment="1" applyProtection="1">
      <alignment vertical="center" wrapText="1"/>
    </xf>
    <xf numFmtId="0" fontId="0" fillId="3" borderId="0" xfId="0" applyFill="1" applyProtection="1">
      <alignment vertical="center"/>
    </xf>
    <xf numFmtId="0" fontId="10" fillId="3" borderId="0" xfId="0" applyFont="1" applyFill="1" applyBorder="1" applyAlignment="1" applyProtection="1">
      <alignment horizontal="left" vertical="center"/>
    </xf>
    <xf numFmtId="3" fontId="10" fillId="3" borderId="0" xfId="0" applyNumberFormat="1" applyFont="1" applyFill="1" applyBorder="1" applyAlignment="1" applyProtection="1">
      <alignment vertical="center"/>
    </xf>
    <xf numFmtId="0" fontId="0" fillId="3" borderId="0" xfId="0" applyFill="1" applyBorder="1" applyProtection="1">
      <alignment vertical="center"/>
    </xf>
    <xf numFmtId="38" fontId="57" fillId="3" borderId="0" xfId="4" applyFont="1" applyFill="1" applyBorder="1" applyAlignment="1" applyProtection="1">
      <alignment vertical="center"/>
    </xf>
    <xf numFmtId="38" fontId="0" fillId="3" borderId="0" xfId="4" applyFont="1" applyFill="1" applyBorder="1" applyProtection="1">
      <alignment vertical="center"/>
    </xf>
    <xf numFmtId="38" fontId="10" fillId="4" borderId="0" xfId="0" applyNumberFormat="1" applyFont="1" applyFill="1" applyBorder="1" applyProtection="1">
      <alignment vertical="center"/>
    </xf>
    <xf numFmtId="0" fontId="57" fillId="0" borderId="0" xfId="0" applyFont="1" applyFill="1" applyBorder="1" applyAlignment="1" applyProtection="1">
      <alignment vertical="center"/>
    </xf>
    <xf numFmtId="0" fontId="10" fillId="0" borderId="16" xfId="0" applyFont="1" applyFill="1" applyBorder="1" applyAlignment="1" applyProtection="1">
      <alignment horizontal="center" vertical="center"/>
    </xf>
    <xf numFmtId="0" fontId="10" fillId="3" borderId="1" xfId="0" applyFont="1" applyFill="1" applyBorder="1" applyAlignment="1" applyProtection="1">
      <alignment vertical="center"/>
    </xf>
    <xf numFmtId="0" fontId="10" fillId="4" borderId="0" xfId="0" applyFont="1" applyFill="1" applyBorder="1" applyAlignment="1" applyProtection="1">
      <alignment vertical="center"/>
    </xf>
    <xf numFmtId="0" fontId="79" fillId="3" borderId="0" xfId="0" applyFont="1" applyFill="1" applyBorder="1" applyProtection="1">
      <alignment vertical="center"/>
    </xf>
    <xf numFmtId="0" fontId="77" fillId="3" borderId="0" xfId="0" applyFont="1" applyFill="1" applyBorder="1" applyAlignment="1" applyProtection="1">
      <alignment horizontal="left" vertical="center"/>
    </xf>
    <xf numFmtId="0" fontId="61" fillId="3" borderId="0" xfId="0" applyFont="1" applyFill="1" applyBorder="1" applyAlignment="1" applyProtection="1">
      <alignment horizontal="center" vertical="center"/>
    </xf>
    <xf numFmtId="0" fontId="61" fillId="3" borderId="0" xfId="0" applyFont="1" applyFill="1" applyBorder="1" applyProtection="1">
      <alignment vertical="center"/>
    </xf>
    <xf numFmtId="0" fontId="27" fillId="3" borderId="0"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xf>
    <xf numFmtId="0" fontId="45" fillId="3" borderId="0" xfId="0" applyFont="1" applyFill="1" applyBorder="1" applyAlignment="1" applyProtection="1">
      <alignment horizontal="center" vertical="center" wrapText="1"/>
    </xf>
    <xf numFmtId="0" fontId="28" fillId="3" borderId="0" xfId="0" applyFont="1" applyFill="1" applyBorder="1" applyProtection="1">
      <alignment vertical="center"/>
    </xf>
    <xf numFmtId="0" fontId="20" fillId="3" borderId="0" xfId="0" applyFont="1" applyFill="1" applyBorder="1" applyAlignment="1" applyProtection="1">
      <alignment vertical="center"/>
    </xf>
    <xf numFmtId="0" fontId="76" fillId="3" borderId="0" xfId="0" applyFont="1" applyFill="1" applyBorder="1" applyProtection="1">
      <alignment vertical="center"/>
    </xf>
    <xf numFmtId="0" fontId="0" fillId="3" borderId="18" xfId="0" applyFill="1" applyBorder="1" applyProtection="1">
      <alignment vertical="center"/>
    </xf>
    <xf numFmtId="0" fontId="0" fillId="3" borderId="17" xfId="0" applyFill="1" applyBorder="1" applyProtection="1">
      <alignment vertical="center"/>
    </xf>
    <xf numFmtId="0" fontId="0" fillId="3" borderId="21" xfId="0" applyFill="1" applyBorder="1" applyProtection="1">
      <alignment vertical="center"/>
    </xf>
    <xf numFmtId="0" fontId="46" fillId="3" borderId="13" xfId="0" applyFont="1" applyFill="1" applyBorder="1" applyProtection="1">
      <alignment vertical="center"/>
    </xf>
    <xf numFmtId="0" fontId="39" fillId="3" borderId="0" xfId="0" applyFont="1" applyFill="1" applyBorder="1" applyProtection="1">
      <alignment vertical="center"/>
    </xf>
    <xf numFmtId="0" fontId="46" fillId="3" borderId="1" xfId="0" applyFont="1" applyFill="1" applyBorder="1" applyProtection="1">
      <alignment vertical="center"/>
    </xf>
    <xf numFmtId="0" fontId="0" fillId="3" borderId="1" xfId="0" applyFill="1" applyBorder="1" applyProtection="1">
      <alignment vertical="center"/>
    </xf>
    <xf numFmtId="0" fontId="0" fillId="3" borderId="26" xfId="0" applyFill="1" applyBorder="1" applyProtection="1">
      <alignment vertical="center"/>
    </xf>
    <xf numFmtId="0" fontId="78" fillId="3" borderId="19" xfId="0" applyFont="1" applyFill="1" applyBorder="1" applyProtection="1">
      <alignment vertical="center"/>
    </xf>
    <xf numFmtId="0" fontId="0" fillId="3" borderId="20" xfId="0" applyFill="1" applyBorder="1" applyProtection="1">
      <alignment vertical="center"/>
    </xf>
    <xf numFmtId="0" fontId="78" fillId="3" borderId="20" xfId="0" applyFont="1" applyFill="1" applyBorder="1" applyProtection="1">
      <alignment vertical="center"/>
    </xf>
    <xf numFmtId="0" fontId="0" fillId="3" borderId="22" xfId="0" applyFill="1" applyBorder="1" applyProtection="1">
      <alignment vertical="center"/>
    </xf>
    <xf numFmtId="0" fontId="46" fillId="3" borderId="0" xfId="0" applyFont="1" applyFill="1" applyBorder="1" applyAlignment="1" applyProtection="1">
      <alignment horizontal="left"/>
    </xf>
    <xf numFmtId="0" fontId="46" fillId="3" borderId="0" xfId="0" applyFont="1" applyFill="1" applyBorder="1" applyAlignment="1" applyProtection="1"/>
    <xf numFmtId="0" fontId="0" fillId="3" borderId="0" xfId="0" applyFill="1" applyBorder="1" applyAlignment="1" applyProtection="1">
      <alignment vertical="center" textRotation="255"/>
    </xf>
    <xf numFmtId="0" fontId="0" fillId="3" borderId="0" xfId="0" applyFill="1" applyBorder="1" applyAlignment="1" applyProtection="1">
      <alignment horizontal="left" vertical="center"/>
    </xf>
    <xf numFmtId="0" fontId="0" fillId="4" borderId="0" xfId="0" applyFill="1" applyBorder="1" applyAlignment="1" applyProtection="1">
      <alignment horizontal="left" vertical="center"/>
    </xf>
    <xf numFmtId="0" fontId="0" fillId="0" borderId="0" xfId="0" applyProtection="1">
      <alignment vertical="center"/>
    </xf>
    <xf numFmtId="5" fontId="10" fillId="0" borderId="2" xfId="0" applyNumberFormat="1" applyFont="1" applyFill="1" applyBorder="1" applyAlignment="1" applyProtection="1">
      <alignment horizontal="right" vertical="center"/>
      <protection locked="0"/>
    </xf>
    <xf numFmtId="0" fontId="10" fillId="0" borderId="2"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left" vertical="center"/>
    </xf>
    <xf numFmtId="0" fontId="3" fillId="0" borderId="0" xfId="0" applyFont="1" applyAlignment="1">
      <alignment vertical="center" wrapText="1"/>
    </xf>
    <xf numFmtId="0" fontId="10" fillId="3" borderId="1" xfId="0" applyFont="1" applyFill="1" applyBorder="1" applyProtection="1">
      <alignment vertical="center"/>
    </xf>
    <xf numFmtId="0" fontId="10" fillId="3" borderId="11" xfId="0" applyFont="1" applyFill="1" applyBorder="1" applyProtection="1">
      <alignment vertical="center"/>
    </xf>
    <xf numFmtId="0" fontId="0" fillId="3" borderId="11" xfId="0" applyFill="1" applyBorder="1" applyProtection="1">
      <alignment vertical="center"/>
    </xf>
    <xf numFmtId="38" fontId="107" fillId="0" borderId="0" xfId="4" applyFont="1" applyFill="1" applyBorder="1" applyAlignment="1" applyProtection="1">
      <alignment vertical="center"/>
    </xf>
    <xf numFmtId="0" fontId="3" fillId="0" borderId="0" xfId="0" applyFont="1" applyBorder="1" applyAlignment="1">
      <alignment vertical="center" wrapText="1"/>
    </xf>
    <xf numFmtId="0" fontId="10" fillId="3" borderId="0" xfId="0" applyFont="1" applyFill="1" applyBorder="1" applyAlignment="1" applyProtection="1">
      <alignment horizontal="center" vertical="center"/>
    </xf>
    <xf numFmtId="0" fontId="38" fillId="0" borderId="2" xfId="0" applyFont="1" applyFill="1" applyBorder="1" applyAlignment="1" applyProtection="1">
      <alignment horizontal="center" vertical="center"/>
      <protection locked="0"/>
    </xf>
    <xf numFmtId="0" fontId="9" fillId="3" borderId="2" xfId="0" applyFont="1" applyFill="1" applyBorder="1" applyAlignment="1">
      <alignment horizontal="left" vertical="center" wrapText="1" indent="1"/>
    </xf>
    <xf numFmtId="185" fontId="0" fillId="0" borderId="1" xfId="0" applyNumberFormat="1" applyBorder="1" applyAlignment="1" applyProtection="1">
      <alignment vertical="center"/>
      <protection locked="0"/>
    </xf>
    <xf numFmtId="0" fontId="28" fillId="4" borderId="0" xfId="0" applyFont="1" applyFill="1" applyBorder="1" applyAlignment="1" applyProtection="1">
      <alignment horizontal="center" vertical="center" wrapText="1"/>
      <protection locked="0"/>
    </xf>
    <xf numFmtId="0" fontId="0" fillId="0" borderId="1" xfId="0" applyBorder="1" applyAlignment="1">
      <alignment horizontal="right" vertical="center"/>
    </xf>
    <xf numFmtId="0" fontId="3" fillId="0" borderId="1" xfId="0" applyFont="1" applyFill="1" applyBorder="1" applyAlignment="1">
      <alignment vertical="center" shrinkToFit="1"/>
    </xf>
    <xf numFmtId="186" fontId="0" fillId="0" borderId="1" xfId="0" applyNumberFormat="1" applyBorder="1" applyAlignment="1" applyProtection="1">
      <alignment vertical="center"/>
      <protection locked="0"/>
    </xf>
    <xf numFmtId="0" fontId="99" fillId="0" borderId="10" xfId="0" applyFont="1" applyBorder="1" applyAlignment="1">
      <alignment horizontal="left" vertical="center" wrapText="1" indent="1"/>
    </xf>
    <xf numFmtId="0" fontId="10" fillId="0" borderId="2" xfId="0" applyFont="1" applyFill="1" applyBorder="1" applyAlignment="1" applyProtection="1">
      <alignment horizontal="left" vertical="center" wrapText="1" indent="1" shrinkToFit="1"/>
      <protection locked="0"/>
    </xf>
    <xf numFmtId="5" fontId="0" fillId="0" borderId="6" xfId="0" applyNumberFormat="1" applyBorder="1" applyAlignment="1">
      <alignment horizontal="center" vertical="center"/>
    </xf>
    <xf numFmtId="0" fontId="0" fillId="0" borderId="10" xfId="0" applyNumberFormat="1" applyBorder="1" applyAlignment="1">
      <alignment horizontal="center" vertical="center"/>
    </xf>
    <xf numFmtId="5" fontId="0" fillId="0" borderId="12" xfId="0" applyNumberFormat="1" applyBorder="1" applyAlignment="1">
      <alignment horizontal="center" vertical="center"/>
    </xf>
    <xf numFmtId="0" fontId="3" fillId="0" borderId="0" xfId="0" applyFont="1" applyAlignment="1">
      <alignment vertical="center" wrapText="1"/>
    </xf>
    <xf numFmtId="0" fontId="4" fillId="0" borderId="2" xfId="0" applyFont="1" applyBorder="1" applyAlignment="1">
      <alignment horizontal="center" vertical="center" textRotation="255"/>
    </xf>
    <xf numFmtId="0" fontId="10" fillId="0" borderId="10" xfId="0" applyFont="1" applyFill="1" applyBorder="1" applyAlignment="1" applyProtection="1">
      <alignment horizontal="center" vertical="center" wrapText="1" shrinkToFit="1"/>
    </xf>
    <xf numFmtId="0" fontId="10" fillId="0" borderId="12" xfId="0" applyFont="1" applyFill="1" applyBorder="1" applyAlignment="1" applyProtection="1">
      <alignment horizontal="center" vertical="center" wrapText="1" shrinkToFit="1"/>
    </xf>
    <xf numFmtId="0" fontId="10" fillId="0" borderId="11" xfId="0" applyFont="1" applyFill="1" applyBorder="1" applyAlignment="1" applyProtection="1">
      <alignment horizontal="center" vertical="center" wrapText="1" shrinkToFit="1"/>
    </xf>
    <xf numFmtId="0" fontId="10" fillId="0" borderId="6" xfId="0" applyFont="1" applyFill="1" applyBorder="1" applyAlignment="1" applyProtection="1">
      <alignment horizontal="center" vertical="center" wrapText="1" shrinkToFit="1"/>
    </xf>
    <xf numFmtId="0" fontId="3" fillId="0" borderId="0" xfId="0" applyFont="1" applyAlignment="1">
      <alignment vertical="center"/>
    </xf>
    <xf numFmtId="0" fontId="0" fillId="0" borderId="0" xfId="0" applyAlignment="1">
      <alignment horizontal="center" vertical="center"/>
    </xf>
    <xf numFmtId="179" fontId="42" fillId="3" borderId="0" xfId="0" applyNumberFormat="1" applyFont="1" applyFill="1" applyBorder="1" applyAlignment="1">
      <alignment horizontal="center" vertical="center"/>
    </xf>
    <xf numFmtId="0" fontId="12" fillId="0" borderId="0" xfId="0" applyNumberFormat="1" applyFont="1" applyBorder="1" applyAlignment="1">
      <alignment horizontal="right" vertical="center"/>
    </xf>
    <xf numFmtId="0" fontId="111" fillId="0" borderId="2" xfId="0" applyFont="1" applyFill="1" applyBorder="1">
      <alignment vertical="center"/>
    </xf>
    <xf numFmtId="6" fontId="113" fillId="0" borderId="2" xfId="0" applyNumberFormat="1" applyFont="1" applyFill="1" applyBorder="1" applyAlignment="1">
      <alignment horizontal="center" vertical="center"/>
    </xf>
    <xf numFmtId="0" fontId="117" fillId="0" borderId="2" xfId="0" applyFont="1" applyBorder="1" applyAlignment="1">
      <alignment horizontal="center" vertical="center" wrapText="1"/>
    </xf>
    <xf numFmtId="14" fontId="117" fillId="0" borderId="10" xfId="0" applyNumberFormat="1" applyFont="1" applyBorder="1" applyAlignment="1">
      <alignment horizontal="center" vertical="center" wrapText="1"/>
    </xf>
    <xf numFmtId="0" fontId="117" fillId="0" borderId="10" xfId="0" applyFont="1" applyBorder="1" applyAlignment="1">
      <alignment horizontal="center" vertical="center" wrapText="1"/>
    </xf>
    <xf numFmtId="0" fontId="118" fillId="0" borderId="12" xfId="0" applyFont="1" applyBorder="1" applyAlignment="1">
      <alignment horizontal="left" vertical="center" wrapText="1" indent="1"/>
    </xf>
    <xf numFmtId="0" fontId="118" fillId="0" borderId="12" xfId="0" applyFont="1" applyFill="1" applyBorder="1" applyAlignment="1" applyProtection="1">
      <alignment horizontal="left" vertical="center" wrapText="1" indent="1" shrinkToFit="1"/>
      <protection locked="0"/>
    </xf>
    <xf numFmtId="0" fontId="9" fillId="3" borderId="10" xfId="0" applyNumberFormat="1" applyFont="1" applyFill="1" applyBorder="1" applyAlignment="1">
      <alignment horizontal="left" vertical="center" indent="1"/>
    </xf>
    <xf numFmtId="0" fontId="56" fillId="0" borderId="0"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10" fillId="0" borderId="12" xfId="0" applyFont="1" applyFill="1" applyBorder="1" applyAlignment="1" applyProtection="1">
      <alignment horizontal="center" vertical="center" wrapText="1" shrinkToFit="1"/>
    </xf>
    <xf numFmtId="14" fontId="112" fillId="0" borderId="10" xfId="0" applyNumberFormat="1" applyFont="1" applyFill="1" applyBorder="1" applyAlignment="1">
      <alignment vertical="center"/>
    </xf>
    <xf numFmtId="14" fontId="112" fillId="0" borderId="2" xfId="0" applyNumberFormat="1" applyFont="1" applyFill="1" applyBorder="1" applyAlignment="1">
      <alignment vertical="center"/>
    </xf>
    <xf numFmtId="14" fontId="112" fillId="0" borderId="2" xfId="0" applyNumberFormat="1" applyFont="1" applyFill="1" applyBorder="1" applyAlignment="1" applyProtection="1">
      <alignment vertical="center"/>
      <protection locked="0"/>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vertical="center"/>
    </xf>
    <xf numFmtId="0" fontId="122" fillId="0" borderId="12" xfId="0" applyFont="1" applyFill="1" applyBorder="1" applyAlignment="1">
      <alignment horizontal="center" vertical="center" wrapText="1"/>
    </xf>
    <xf numFmtId="0" fontId="48" fillId="0" borderId="9"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4" fillId="0" borderId="2" xfId="0" applyFont="1" applyBorder="1" applyAlignment="1">
      <alignment horizontal="center" vertical="center" wrapText="1"/>
    </xf>
    <xf numFmtId="0" fontId="3" fillId="0" borderId="0" xfId="0" applyFont="1" applyAlignment="1">
      <alignment vertical="center"/>
    </xf>
    <xf numFmtId="0" fontId="48" fillId="0" borderId="9"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10" fillId="0" borderId="10" xfId="0" applyFont="1" applyFill="1" applyBorder="1" applyAlignment="1" applyProtection="1">
      <alignment horizontal="center" vertical="center" wrapText="1" shrinkToFit="1"/>
    </xf>
    <xf numFmtId="0" fontId="10" fillId="0" borderId="12" xfId="0" applyFont="1" applyFill="1" applyBorder="1" applyAlignment="1" applyProtection="1">
      <alignment horizontal="center" vertical="center" wrapText="1" shrinkToFit="1"/>
    </xf>
    <xf numFmtId="0" fontId="10" fillId="0" borderId="11" xfId="0" applyFont="1" applyFill="1" applyBorder="1" applyAlignment="1" applyProtection="1">
      <alignment horizontal="center" vertical="center" wrapText="1" shrinkToFit="1"/>
    </xf>
    <xf numFmtId="0" fontId="10" fillId="0" borderId="6" xfId="0" applyFont="1" applyFill="1" applyBorder="1" applyAlignment="1" applyProtection="1">
      <alignment horizontal="center" vertical="center" wrapText="1" shrinkToFit="1"/>
    </xf>
    <xf numFmtId="0" fontId="3" fillId="0" borderId="0" xfId="0" applyFont="1" applyAlignment="1">
      <alignment vertical="center"/>
    </xf>
    <xf numFmtId="14" fontId="112" fillId="0" borderId="2" xfId="0" applyNumberFormat="1" applyFont="1" applyBorder="1" applyAlignment="1">
      <alignment horizontal="center" vertical="center"/>
    </xf>
    <xf numFmtId="0" fontId="112" fillId="0" borderId="2" xfId="0" applyFont="1" applyBorder="1" applyAlignment="1">
      <alignment horizontal="center" vertical="center"/>
    </xf>
    <xf numFmtId="0" fontId="0" fillId="0" borderId="0" xfId="0" applyFill="1" applyBorder="1">
      <alignment vertical="center"/>
    </xf>
    <xf numFmtId="0" fontId="18" fillId="0" borderId="2" xfId="0" applyFont="1" applyFill="1" applyBorder="1" applyAlignment="1">
      <alignment horizontal="center" vertical="center" wrapText="1"/>
    </xf>
    <xf numFmtId="0" fontId="122" fillId="0" borderId="2" xfId="0" applyFont="1" applyFill="1" applyBorder="1" applyAlignment="1">
      <alignment horizontal="center" vertical="center" wrapText="1"/>
    </xf>
    <xf numFmtId="0" fontId="0" fillId="0" borderId="2" xfId="0" applyNumberFormat="1" applyFont="1" applyBorder="1" applyAlignment="1" applyProtection="1">
      <alignment horizontal="center" vertical="center"/>
      <protection locked="0"/>
    </xf>
    <xf numFmtId="14" fontId="0" fillId="0" borderId="2" xfId="0" applyNumberFormat="1" applyFont="1" applyFill="1" applyBorder="1" applyAlignment="1" applyProtection="1">
      <alignment vertical="center"/>
      <protection locked="0"/>
    </xf>
    <xf numFmtId="0" fontId="0" fillId="0" borderId="2" xfId="0" applyNumberFormat="1" applyFont="1" applyFill="1" applyBorder="1" applyAlignment="1" applyProtection="1">
      <alignment vertical="center"/>
      <protection locked="0"/>
    </xf>
    <xf numFmtId="0" fontId="4" fillId="0" borderId="2" xfId="0" applyFont="1" applyBorder="1" applyAlignment="1">
      <alignment horizontal="center" vertical="center"/>
    </xf>
    <xf numFmtId="0" fontId="10"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32" fillId="3" borderId="0" xfId="0" applyFont="1" applyFill="1" applyBorder="1" applyAlignment="1" applyProtection="1">
      <alignment vertical="center" wrapText="1"/>
    </xf>
    <xf numFmtId="0" fontId="35" fillId="3" borderId="0" xfId="0" applyFont="1" applyFill="1" applyBorder="1" applyAlignment="1" applyProtection="1">
      <alignment horizontal="left" vertical="center"/>
    </xf>
    <xf numFmtId="0" fontId="10" fillId="0" borderId="16" xfId="0" applyNumberFormat="1" applyFont="1" applyFill="1" applyBorder="1" applyAlignment="1" applyProtection="1">
      <alignment horizontal="center" vertical="center"/>
    </xf>
    <xf numFmtId="0" fontId="45" fillId="3" borderId="17" xfId="0" applyFont="1" applyFill="1" applyBorder="1" applyAlignment="1" applyProtection="1">
      <alignment horizontal="center" vertical="center" textRotation="255"/>
    </xf>
    <xf numFmtId="0" fontId="20" fillId="3" borderId="65" xfId="0" applyFont="1" applyFill="1" applyBorder="1" applyAlignment="1" applyProtection="1">
      <alignment horizontal="left" vertical="center"/>
    </xf>
    <xf numFmtId="0" fontId="20" fillId="3" borderId="15" xfId="0" applyFont="1" applyFill="1" applyBorder="1" applyAlignment="1" applyProtection="1">
      <alignment horizontal="left" vertical="center"/>
    </xf>
    <xf numFmtId="0" fontId="11" fillId="2" borderId="19" xfId="0" applyFont="1" applyFill="1" applyBorder="1" applyAlignment="1" applyProtection="1">
      <alignment vertical="center"/>
    </xf>
    <xf numFmtId="0" fontId="11" fillId="2" borderId="20" xfId="0" applyFont="1" applyFill="1" applyBorder="1" applyAlignment="1" applyProtection="1">
      <alignment vertical="center"/>
    </xf>
    <xf numFmtId="0" fontId="11" fillId="2" borderId="22" xfId="0" applyFont="1" applyFill="1" applyBorder="1" applyAlignment="1" applyProtection="1">
      <alignment vertical="center"/>
    </xf>
    <xf numFmtId="0" fontId="11" fillId="4" borderId="0" xfId="0" applyFont="1" applyFill="1" applyBorder="1" applyAlignment="1" applyProtection="1">
      <alignment vertical="center"/>
    </xf>
    <xf numFmtId="0" fontId="11" fillId="4" borderId="17" xfId="0" applyFont="1" applyFill="1" applyBorder="1" applyAlignment="1" applyProtection="1">
      <alignment vertical="center"/>
    </xf>
    <xf numFmtId="0" fontId="10" fillId="3" borderId="0" xfId="0" applyFont="1" applyFill="1" applyBorder="1" applyAlignment="1" applyProtection="1">
      <alignment horizontal="left" vertical="center"/>
    </xf>
    <xf numFmtId="0" fontId="3" fillId="0" borderId="0" xfId="0" applyFont="1" applyAlignment="1">
      <alignment vertical="center" wrapText="1"/>
    </xf>
    <xf numFmtId="0" fontId="3" fillId="0" borderId="0" xfId="0" applyFont="1" applyAlignment="1">
      <alignment vertical="center"/>
    </xf>
    <xf numFmtId="0" fontId="10" fillId="0" borderId="0" xfId="0" applyFont="1" applyAlignment="1">
      <alignment horizontal="center" vertical="center" wrapText="1"/>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0" fontId="3" fillId="0" borderId="0" xfId="0" applyFont="1" applyAlignment="1">
      <alignment vertical="center"/>
    </xf>
    <xf numFmtId="0" fontId="14" fillId="0" borderId="2" xfId="0" applyFont="1" applyFill="1" applyBorder="1" applyAlignment="1" applyProtection="1">
      <alignment horizontal="center" vertical="center" wrapText="1" shrinkToFit="1"/>
    </xf>
    <xf numFmtId="188" fontId="10" fillId="0" borderId="6" xfId="0" applyNumberFormat="1" applyFont="1" applyFill="1" applyBorder="1" applyAlignment="1" applyProtection="1">
      <alignment horizontal="center" vertical="center" wrapText="1" shrinkToFit="1"/>
    </xf>
    <xf numFmtId="188" fontId="10" fillId="0" borderId="4" xfId="0" applyNumberFormat="1" applyFont="1" applyFill="1" applyBorder="1" applyAlignment="1" applyProtection="1">
      <alignment horizontal="right" vertical="center" shrinkToFit="1"/>
    </xf>
    <xf numFmtId="188" fontId="12" fillId="0" borderId="0" xfId="0" applyNumberFormat="1" applyFont="1" applyBorder="1" applyAlignment="1">
      <alignment horizontal="right" vertical="center"/>
    </xf>
    <xf numFmtId="188" fontId="28" fillId="0" borderId="28" xfId="0" applyNumberFormat="1" applyFont="1" applyFill="1" applyBorder="1" applyAlignment="1">
      <alignment horizontal="center" vertical="center"/>
    </xf>
    <xf numFmtId="188" fontId="10" fillId="0" borderId="12" xfId="0" applyNumberFormat="1" applyFont="1" applyFill="1" applyBorder="1" applyAlignment="1" applyProtection="1">
      <alignment horizontal="center" vertical="center" wrapText="1" shrinkToFit="1"/>
    </xf>
    <xf numFmtId="188" fontId="10" fillId="0" borderId="2" xfId="0" applyNumberFormat="1" applyFont="1" applyFill="1" applyBorder="1" applyAlignment="1" applyProtection="1">
      <alignment horizontal="right" vertical="center" shrinkToFit="1"/>
    </xf>
    <xf numFmtId="188" fontId="12" fillId="0" borderId="11" xfId="0" applyNumberFormat="1" applyFont="1" applyBorder="1" applyAlignment="1">
      <alignment horizontal="right" vertical="center"/>
    </xf>
    <xf numFmtId="188" fontId="28" fillId="0" borderId="10" xfId="0" applyNumberFormat="1" applyFont="1" applyFill="1" applyBorder="1" applyAlignment="1">
      <alignment horizontal="center" vertical="center"/>
    </xf>
    <xf numFmtId="188" fontId="12" fillId="0" borderId="12" xfId="0" applyNumberFormat="1" applyFont="1" applyBorder="1" applyAlignment="1">
      <alignment horizontal="right" vertical="center"/>
    </xf>
    <xf numFmtId="188" fontId="28" fillId="0" borderId="2" xfId="0" applyNumberFormat="1" applyFont="1" applyFill="1" applyBorder="1" applyAlignment="1">
      <alignment horizontal="center" vertical="center"/>
    </xf>
    <xf numFmtId="188" fontId="118" fillId="0" borderId="2" xfId="0" applyNumberFormat="1" applyFont="1" applyFill="1" applyBorder="1" applyAlignment="1" applyProtection="1">
      <alignment horizontal="right" vertical="center" shrinkToFit="1"/>
    </xf>
    <xf numFmtId="188" fontId="118" fillId="0" borderId="2" xfId="0" applyNumberFormat="1" applyFont="1" applyFill="1" applyBorder="1" applyAlignment="1" applyProtection="1">
      <alignment horizontal="right" vertical="center" shrinkToFit="1"/>
      <protection locked="0"/>
    </xf>
    <xf numFmtId="188" fontId="10" fillId="0" borderId="2" xfId="0" applyNumberFormat="1" applyFont="1" applyFill="1" applyBorder="1" applyAlignment="1" applyProtection="1">
      <alignment horizontal="right" vertical="center" shrinkToFit="1"/>
      <protection locked="0"/>
    </xf>
    <xf numFmtId="188" fontId="10" fillId="0" borderId="4" xfId="0" applyNumberFormat="1" applyFont="1" applyFill="1" applyBorder="1" applyAlignment="1" applyProtection="1">
      <alignment horizontal="right" vertical="center" shrinkToFit="1"/>
      <protection locked="0"/>
    </xf>
    <xf numFmtId="0" fontId="63" fillId="0" borderId="0" xfId="7" applyFont="1" applyBorder="1" applyAlignment="1">
      <alignment vertical="center"/>
    </xf>
    <xf numFmtId="180" fontId="63" fillId="0" borderId="0" xfId="7" applyNumberFormat="1" applyFont="1" applyBorder="1" applyAlignment="1">
      <alignment vertical="center"/>
    </xf>
    <xf numFmtId="0" fontId="63" fillId="0" borderId="0" xfId="7" applyFont="1" applyBorder="1" applyAlignment="1">
      <alignment horizontal="center" vertical="center"/>
    </xf>
    <xf numFmtId="0" fontId="63" fillId="0" borderId="0" xfId="7" applyFont="1" applyBorder="1" applyAlignment="1">
      <alignment horizontal="left" vertical="center"/>
    </xf>
    <xf numFmtId="0" fontId="63" fillId="0" borderId="0" xfId="11" applyNumberFormat="1" applyFont="1" applyBorder="1" applyAlignment="1">
      <alignment vertical="center"/>
    </xf>
    <xf numFmtId="180" fontId="63" fillId="0" borderId="0" xfId="7" applyNumberFormat="1" applyFont="1" applyFill="1" applyBorder="1" applyAlignment="1">
      <alignment vertical="center"/>
    </xf>
    <xf numFmtId="0" fontId="63" fillId="0" borderId="0" xfId="7" applyFont="1" applyFill="1" applyBorder="1" applyAlignment="1">
      <alignment vertical="center"/>
    </xf>
    <xf numFmtId="0" fontId="63" fillId="0" borderId="0" xfId="7" applyFont="1" applyFill="1" applyBorder="1" applyAlignment="1">
      <alignment horizontal="center" vertical="center"/>
    </xf>
    <xf numFmtId="0" fontId="63" fillId="0" borderId="0" xfId="7" applyFont="1" applyFill="1" applyBorder="1" applyAlignment="1">
      <alignment horizontal="left" vertical="center"/>
    </xf>
    <xf numFmtId="0" fontId="63" fillId="0" borderId="14" xfId="7" applyFont="1" applyFill="1" applyBorder="1" applyAlignment="1">
      <alignment horizontal="center" vertical="center"/>
    </xf>
    <xf numFmtId="0" fontId="86" fillId="0" borderId="2" xfId="7" applyFont="1" applyFill="1" applyBorder="1" applyAlignment="1">
      <alignment horizontal="center" vertical="center" wrapText="1"/>
    </xf>
    <xf numFmtId="0" fontId="63" fillId="0" borderId="2" xfId="7" applyNumberFormat="1" applyFont="1" applyFill="1" applyBorder="1" applyAlignment="1">
      <alignment vertical="center"/>
    </xf>
    <xf numFmtId="181" fontId="63" fillId="0" borderId="2" xfId="7" applyNumberFormat="1" applyFont="1" applyFill="1" applyBorder="1" applyAlignment="1">
      <alignment vertical="center"/>
    </xf>
    <xf numFmtId="0" fontId="63" fillId="0" borderId="2" xfId="7" applyFont="1" applyFill="1" applyBorder="1" applyAlignment="1">
      <alignment vertical="center"/>
    </xf>
    <xf numFmtId="0" fontId="129" fillId="0" borderId="2" xfId="7" applyFont="1" applyFill="1" applyBorder="1" applyAlignment="1">
      <alignment horizontal="left" vertical="center"/>
    </xf>
    <xf numFmtId="180" fontId="129" fillId="0" borderId="2" xfId="7" applyNumberFormat="1" applyFont="1" applyFill="1" applyBorder="1" applyAlignment="1">
      <alignment horizontal="left" vertical="center"/>
    </xf>
    <xf numFmtId="182" fontId="86" fillId="0" borderId="2" xfId="7" applyNumberFormat="1" applyFont="1" applyFill="1" applyBorder="1" applyAlignment="1">
      <alignment horizontal="center" vertical="center"/>
    </xf>
    <xf numFmtId="182" fontId="63" fillId="0" borderId="2" xfId="7" applyNumberFormat="1" applyFont="1" applyFill="1" applyBorder="1" applyAlignment="1">
      <alignment vertical="center" wrapText="1"/>
    </xf>
    <xf numFmtId="182" fontId="129" fillId="0" borderId="2" xfId="7" applyNumberFormat="1" applyFont="1" applyFill="1" applyBorder="1" applyAlignment="1">
      <alignment horizontal="left" vertical="center"/>
    </xf>
    <xf numFmtId="0" fontId="86" fillId="0" borderId="2" xfId="7" applyFont="1" applyFill="1" applyBorder="1" applyAlignment="1">
      <alignment horizontal="left" vertical="center"/>
    </xf>
    <xf numFmtId="0" fontId="86" fillId="0" borderId="2" xfId="7" applyFont="1" applyFill="1" applyBorder="1" applyAlignment="1">
      <alignment vertical="center"/>
    </xf>
    <xf numFmtId="0" fontId="63" fillId="0" borderId="2" xfId="7" applyFont="1" applyFill="1" applyBorder="1" applyAlignment="1">
      <alignment vertical="center" wrapText="1"/>
    </xf>
    <xf numFmtId="0" fontId="63" fillId="0" borderId="2" xfId="7" applyFont="1" applyFill="1" applyBorder="1" applyAlignment="1">
      <alignment horizontal="center" vertical="center"/>
    </xf>
    <xf numFmtId="189" fontId="63" fillId="0" borderId="2" xfId="7" applyNumberFormat="1" applyFont="1" applyFill="1" applyBorder="1" applyAlignment="1">
      <alignment vertical="center"/>
    </xf>
    <xf numFmtId="183" fontId="126" fillId="0" borderId="2" xfId="7" applyNumberFormat="1" applyFont="1" applyFill="1" applyBorder="1" applyAlignment="1">
      <alignment vertical="center"/>
    </xf>
    <xf numFmtId="183" fontId="63" fillId="0" borderId="2" xfId="7" applyNumberFormat="1" applyFont="1" applyFill="1" applyBorder="1" applyAlignment="1">
      <alignment vertical="center"/>
    </xf>
    <xf numFmtId="0" fontId="63" fillId="0" borderId="2" xfId="7" applyNumberFormat="1" applyFont="1" applyFill="1" applyBorder="1" applyAlignment="1">
      <alignment horizontal="center" vertical="center"/>
    </xf>
    <xf numFmtId="0" fontId="63" fillId="0" borderId="10" xfId="11" applyNumberFormat="1" applyFont="1" applyFill="1" applyBorder="1" applyAlignment="1">
      <alignment vertical="center"/>
    </xf>
    <xf numFmtId="0" fontId="63" fillId="0" borderId="2" xfId="7" applyFont="1" applyFill="1" applyBorder="1" applyAlignment="1">
      <alignment vertical="center" shrinkToFit="1"/>
    </xf>
    <xf numFmtId="182" fontId="86" fillId="0" borderId="2" xfId="7" applyNumberFormat="1" applyFont="1" applyFill="1" applyBorder="1" applyAlignment="1">
      <alignment horizontal="center" vertical="center" shrinkToFit="1"/>
    </xf>
    <xf numFmtId="182" fontId="63" fillId="0" borderId="2" xfId="7" applyNumberFormat="1" applyFont="1" applyFill="1" applyBorder="1" applyAlignment="1">
      <alignment vertical="center" shrinkToFit="1"/>
    </xf>
    <xf numFmtId="0" fontId="63" fillId="0" borderId="2" xfId="7" applyFont="1" applyFill="1" applyBorder="1" applyAlignment="1">
      <alignment horizontal="left" vertical="center"/>
    </xf>
    <xf numFmtId="189" fontId="86" fillId="0" borderId="2" xfId="7" applyNumberFormat="1" applyFont="1" applyFill="1" applyBorder="1" applyAlignment="1">
      <alignment vertical="center"/>
    </xf>
    <xf numFmtId="0" fontId="86" fillId="0" borderId="2" xfId="7" applyNumberFormat="1" applyFont="1" applyFill="1" applyBorder="1" applyAlignment="1">
      <alignment horizontal="center" vertical="center"/>
    </xf>
    <xf numFmtId="0" fontId="86" fillId="0" borderId="2" xfId="7" applyNumberFormat="1" applyFont="1" applyFill="1" applyBorder="1" applyAlignment="1">
      <alignment vertical="center"/>
    </xf>
    <xf numFmtId="0" fontId="63" fillId="0" borderId="2" xfId="7" applyFont="1" applyFill="1" applyBorder="1" applyAlignment="1">
      <alignment horizontal="right" vertical="center"/>
    </xf>
    <xf numFmtId="182" fontId="86" fillId="0" borderId="2" xfId="7" applyNumberFormat="1" applyFont="1" applyFill="1" applyBorder="1" applyAlignment="1">
      <alignment vertical="center" shrinkToFit="1"/>
    </xf>
    <xf numFmtId="182" fontId="63" fillId="0" borderId="2" xfId="7" applyNumberFormat="1" applyFont="1" applyFill="1" applyBorder="1" applyAlignment="1">
      <alignment horizontal="center" vertical="center"/>
    </xf>
    <xf numFmtId="0" fontId="85" fillId="0" borderId="2" xfId="7" applyFill="1" applyBorder="1"/>
    <xf numFmtId="0" fontId="86" fillId="0" borderId="2" xfId="7" applyNumberFormat="1" applyFont="1" applyFill="1" applyBorder="1" applyAlignment="1">
      <alignment horizontal="left" vertical="center"/>
    </xf>
    <xf numFmtId="0" fontId="86" fillId="0" borderId="2" xfId="9" applyFont="1" applyFill="1" applyBorder="1" applyAlignment="1">
      <alignment vertical="center"/>
    </xf>
    <xf numFmtId="0" fontId="86" fillId="0" borderId="2" xfId="9" applyFont="1" applyFill="1" applyBorder="1" applyAlignment="1">
      <alignment horizontal="left" vertical="center"/>
    </xf>
    <xf numFmtId="180" fontId="63" fillId="0" borderId="2" xfId="7" applyNumberFormat="1" applyFont="1" applyFill="1" applyBorder="1" applyAlignment="1">
      <alignment vertical="center"/>
    </xf>
    <xf numFmtId="0" fontId="86" fillId="0" borderId="2" xfId="7" applyFont="1" applyFill="1" applyBorder="1" applyAlignment="1">
      <alignment horizontal="center" vertical="center"/>
    </xf>
    <xf numFmtId="180" fontId="63" fillId="0" borderId="2" xfId="7" applyNumberFormat="1" applyFont="1" applyFill="1" applyBorder="1" applyAlignment="1">
      <alignment vertical="center" shrinkToFit="1"/>
    </xf>
    <xf numFmtId="182" fontId="86" fillId="0" borderId="2" xfId="7" applyNumberFormat="1" applyFont="1" applyFill="1" applyBorder="1" applyAlignment="1">
      <alignment vertical="center"/>
    </xf>
    <xf numFmtId="182" fontId="63" fillId="0" borderId="2" xfId="7" applyNumberFormat="1" applyFont="1" applyFill="1" applyBorder="1" applyAlignment="1">
      <alignment horizontal="center" vertical="center" shrinkToFit="1"/>
    </xf>
    <xf numFmtId="0" fontId="86" fillId="0" borderId="2" xfId="7" applyFont="1" applyFill="1" applyBorder="1" applyAlignment="1">
      <alignment vertical="center" shrinkToFit="1"/>
    </xf>
    <xf numFmtId="0" fontId="63" fillId="0" borderId="2" xfId="9" applyFont="1" applyFill="1" applyBorder="1" applyAlignment="1">
      <alignment vertical="center"/>
    </xf>
    <xf numFmtId="0" fontId="63" fillId="0" borderId="2" xfId="9" applyFont="1" applyFill="1" applyBorder="1" applyAlignment="1">
      <alignment vertical="center" wrapText="1"/>
    </xf>
    <xf numFmtId="0" fontId="63" fillId="0" borderId="2" xfId="7" applyFont="1" applyFill="1" applyBorder="1" applyAlignment="1" applyProtection="1">
      <alignment vertical="center"/>
      <protection locked="0"/>
    </xf>
    <xf numFmtId="181" fontId="86" fillId="0" borderId="2" xfId="7" applyNumberFormat="1" applyFont="1" applyFill="1" applyBorder="1" applyAlignment="1">
      <alignment vertical="center"/>
    </xf>
    <xf numFmtId="0" fontId="86" fillId="0" borderId="2" xfId="7" applyNumberFormat="1" applyFont="1" applyFill="1" applyBorder="1" applyAlignment="1">
      <alignment horizontal="right" vertical="center"/>
    </xf>
    <xf numFmtId="182" fontId="86" fillId="0" borderId="2" xfId="7" applyNumberFormat="1" applyFont="1" applyFill="1" applyBorder="1" applyAlignment="1">
      <alignment horizontal="left" vertical="center"/>
    </xf>
    <xf numFmtId="0" fontId="63" fillId="0" borderId="0" xfId="7" applyNumberFormat="1" applyFont="1" applyFill="1" applyBorder="1" applyAlignment="1">
      <alignment vertical="center"/>
    </xf>
    <xf numFmtId="0" fontId="63" fillId="0" borderId="2" xfId="7" applyFont="1" applyFill="1" applyBorder="1" applyAlignment="1" applyProtection="1">
      <alignment horizontal="left" vertical="center"/>
      <protection locked="0"/>
    </xf>
    <xf numFmtId="0" fontId="63" fillId="0" borderId="2" xfId="9" applyFont="1" applyFill="1" applyBorder="1" applyAlignment="1">
      <alignment horizontal="left" vertical="center"/>
    </xf>
    <xf numFmtId="0" fontId="85" fillId="0" borderId="2" xfId="7" applyFill="1" applyBorder="1" applyAlignment="1"/>
    <xf numFmtId="181" fontId="63" fillId="2" borderId="2" xfId="7" applyNumberFormat="1" applyFont="1" applyFill="1" applyBorder="1" applyAlignment="1">
      <alignment vertical="center"/>
    </xf>
    <xf numFmtId="0" fontId="86" fillId="0" borderId="0" xfId="7" applyFont="1" applyFill="1" applyBorder="1" applyAlignment="1">
      <alignment horizontal="left" vertical="center"/>
    </xf>
    <xf numFmtId="180" fontId="63" fillId="2" borderId="2" xfId="7" applyNumberFormat="1" applyFont="1" applyFill="1" applyBorder="1" applyAlignment="1">
      <alignment vertical="center"/>
    </xf>
    <xf numFmtId="182" fontId="63" fillId="0" borderId="2" xfId="7" applyNumberFormat="1" applyFont="1" applyFill="1" applyBorder="1" applyAlignment="1" applyProtection="1">
      <alignment vertical="center" shrinkToFit="1"/>
    </xf>
    <xf numFmtId="0" fontId="86" fillId="0" borderId="2" xfId="7" applyFont="1" applyFill="1" applyBorder="1"/>
    <xf numFmtId="181" fontId="63" fillId="0" borderId="0" xfId="7" applyNumberFormat="1" applyFont="1" applyFill="1" applyBorder="1" applyAlignment="1">
      <alignment vertical="center"/>
    </xf>
    <xf numFmtId="180" fontId="86" fillId="0" borderId="2" xfId="7" applyNumberFormat="1" applyFont="1" applyFill="1" applyBorder="1" applyAlignment="1">
      <alignment horizontal="left" vertical="center"/>
    </xf>
    <xf numFmtId="0" fontId="86" fillId="0" borderId="2" xfId="7" applyNumberFormat="1" applyFont="1" applyFill="1" applyBorder="1" applyAlignment="1">
      <alignment vertical="center" shrinkToFit="1"/>
    </xf>
    <xf numFmtId="180" fontId="86" fillId="0" borderId="2" xfId="7" applyNumberFormat="1" applyFont="1" applyFill="1" applyBorder="1" applyAlignment="1">
      <alignment vertical="center" shrinkToFit="1"/>
    </xf>
    <xf numFmtId="0" fontId="86" fillId="0" borderId="2" xfId="7" applyNumberFormat="1" applyFont="1" applyFill="1" applyBorder="1" applyAlignment="1">
      <alignment vertical="center" wrapText="1"/>
    </xf>
    <xf numFmtId="0" fontId="86" fillId="0" borderId="2" xfId="7" applyNumberFormat="1" applyFont="1" applyFill="1" applyBorder="1" applyAlignment="1">
      <alignment horizontal="left" vertical="center" shrinkToFit="1"/>
    </xf>
    <xf numFmtId="180" fontId="86" fillId="0" borderId="2" xfId="7" applyNumberFormat="1" applyFont="1" applyFill="1" applyBorder="1" applyAlignment="1">
      <alignment horizontal="left" vertical="center" shrinkToFit="1"/>
    </xf>
    <xf numFmtId="180" fontId="85" fillId="0" borderId="2" xfId="7" applyNumberFormat="1" applyBorder="1" applyAlignment="1">
      <alignment vertical="center"/>
    </xf>
    <xf numFmtId="182" fontId="86" fillId="0" borderId="2" xfId="9" applyNumberFormat="1" applyFont="1" applyFill="1" applyBorder="1" applyAlignment="1">
      <alignment vertical="center"/>
    </xf>
    <xf numFmtId="0" fontId="86" fillId="0" borderId="2" xfId="7" applyFont="1" applyFill="1" applyBorder="1" applyAlignment="1">
      <alignment horizontal="left" vertical="center" shrinkToFit="1"/>
    </xf>
    <xf numFmtId="0" fontId="86" fillId="0" borderId="0" xfId="9" applyFont="1" applyFill="1" applyBorder="1" applyAlignment="1">
      <alignment vertical="center"/>
    </xf>
    <xf numFmtId="0" fontId="63" fillId="0" borderId="0" xfId="7" applyFont="1" applyFill="1" applyBorder="1" applyAlignment="1">
      <alignment vertical="center" shrinkToFit="1"/>
    </xf>
    <xf numFmtId="180" fontId="63" fillId="0" borderId="0" xfId="7" applyNumberFormat="1" applyFont="1" applyFill="1" applyBorder="1" applyAlignment="1">
      <alignment vertical="center" shrinkToFit="1"/>
    </xf>
    <xf numFmtId="182" fontId="86" fillId="0" borderId="0" xfId="7" applyNumberFormat="1" applyFont="1" applyFill="1" applyBorder="1" applyAlignment="1">
      <alignment horizontal="center" vertical="center" shrinkToFit="1"/>
    </xf>
    <xf numFmtId="181" fontId="63" fillId="4" borderId="2" xfId="7" applyNumberFormat="1" applyFont="1" applyFill="1" applyBorder="1" applyAlignment="1">
      <alignment vertical="center"/>
    </xf>
    <xf numFmtId="0" fontId="63" fillId="4" borderId="2" xfId="7" applyFont="1" applyFill="1" applyBorder="1" applyAlignment="1">
      <alignment vertical="center" shrinkToFit="1"/>
    </xf>
    <xf numFmtId="180" fontId="63" fillId="4" borderId="2" xfId="7" applyNumberFormat="1" applyFont="1" applyFill="1" applyBorder="1" applyAlignment="1">
      <alignment vertical="center" shrinkToFit="1"/>
    </xf>
    <xf numFmtId="182" fontId="86" fillId="4" borderId="2" xfId="7" applyNumberFormat="1" applyFont="1" applyFill="1" applyBorder="1" applyAlignment="1">
      <alignment horizontal="center" vertical="center" shrinkToFit="1"/>
    </xf>
    <xf numFmtId="182" fontId="63" fillId="4" borderId="2" xfId="7" applyNumberFormat="1" applyFont="1" applyFill="1" applyBorder="1" applyAlignment="1">
      <alignment vertical="center" shrinkToFit="1"/>
    </xf>
    <xf numFmtId="182" fontId="63" fillId="4" borderId="2" xfId="7" applyNumberFormat="1" applyFont="1" applyFill="1" applyBorder="1" applyAlignment="1">
      <alignment horizontal="center" vertical="center"/>
    </xf>
    <xf numFmtId="0" fontId="63" fillId="4" borderId="2" xfId="7" applyFont="1" applyFill="1" applyBorder="1" applyAlignment="1">
      <alignment horizontal="left" vertical="center"/>
    </xf>
    <xf numFmtId="182" fontId="86" fillId="4" borderId="2" xfId="7" applyNumberFormat="1" applyFont="1" applyFill="1" applyBorder="1" applyAlignment="1">
      <alignment vertical="center"/>
    </xf>
    <xf numFmtId="0" fontId="86" fillId="4" borderId="2" xfId="7" applyFont="1" applyFill="1" applyBorder="1" applyAlignment="1">
      <alignment horizontal="left" vertical="center"/>
    </xf>
    <xf numFmtId="0" fontId="63" fillId="4" borderId="2" xfId="7" applyFont="1" applyFill="1" applyBorder="1" applyAlignment="1">
      <alignment vertical="center"/>
    </xf>
    <xf numFmtId="0" fontId="63" fillId="4" borderId="2" xfId="7" applyFont="1" applyFill="1" applyBorder="1" applyAlignment="1">
      <alignment vertical="center" wrapText="1"/>
    </xf>
    <xf numFmtId="0" fontId="63" fillId="4" borderId="2" xfId="7" applyFont="1" applyFill="1" applyBorder="1" applyAlignment="1">
      <alignment horizontal="center" vertical="center"/>
    </xf>
    <xf numFmtId="183" fontId="126" fillId="4" borderId="2" xfId="7" applyNumberFormat="1" applyFont="1" applyFill="1" applyBorder="1" applyAlignment="1">
      <alignment vertical="center"/>
    </xf>
    <xf numFmtId="183" fontId="63" fillId="4" borderId="2" xfId="7" applyNumberFormat="1" applyFont="1" applyFill="1" applyBorder="1" applyAlignment="1">
      <alignment vertical="center"/>
    </xf>
    <xf numFmtId="0" fontId="63" fillId="4" borderId="2" xfId="7" applyNumberFormat="1" applyFont="1" applyFill="1" applyBorder="1" applyAlignment="1">
      <alignment horizontal="center" vertical="center"/>
    </xf>
    <xf numFmtId="0" fontId="63" fillId="4" borderId="10" xfId="11" applyNumberFormat="1" applyFont="1" applyFill="1" applyBorder="1" applyAlignment="1">
      <alignment vertical="center"/>
    </xf>
    <xf numFmtId="0" fontId="63" fillId="4" borderId="0" xfId="7" applyFont="1" applyFill="1" applyBorder="1" applyAlignment="1">
      <alignment vertical="center"/>
    </xf>
    <xf numFmtId="180" fontId="86" fillId="0" borderId="2" xfId="7" applyNumberFormat="1" applyFont="1" applyFill="1" applyBorder="1" applyAlignment="1">
      <alignment vertical="center"/>
    </xf>
    <xf numFmtId="0" fontId="63" fillId="0" borderId="2" xfId="10" applyFont="1" applyFill="1" applyBorder="1" applyAlignment="1">
      <alignment vertical="center" shrinkToFit="1"/>
    </xf>
    <xf numFmtId="0" fontId="63" fillId="0" borderId="2" xfId="10" applyNumberFormat="1" applyFont="1" applyFill="1" applyBorder="1" applyAlignment="1">
      <alignment vertical="center" shrinkToFit="1"/>
    </xf>
    <xf numFmtId="0" fontId="85" fillId="0" borderId="2" xfId="7" applyFill="1" applyBorder="1" applyAlignment="1">
      <alignment shrinkToFit="1"/>
    </xf>
    <xf numFmtId="180" fontId="85" fillId="0" borderId="2" xfId="7" applyNumberFormat="1" applyFill="1" applyBorder="1" applyAlignment="1">
      <alignment shrinkToFit="1"/>
    </xf>
    <xf numFmtId="0" fontId="86" fillId="0" borderId="2" xfId="7" applyFont="1" applyFill="1" applyBorder="1" applyAlignment="1">
      <alignment shrinkToFit="1"/>
    </xf>
    <xf numFmtId="182" fontId="63" fillId="0" borderId="2" xfId="10" applyNumberFormat="1" applyFont="1" applyFill="1" applyBorder="1" applyAlignment="1">
      <alignment vertical="center" shrinkToFit="1"/>
    </xf>
    <xf numFmtId="182" fontId="85" fillId="0" borderId="2" xfId="7" applyNumberFormat="1" applyFill="1" applyBorder="1" applyAlignment="1"/>
    <xf numFmtId="182" fontId="86" fillId="4" borderId="2" xfId="7" applyNumberFormat="1" applyFont="1" applyFill="1" applyBorder="1" applyAlignment="1">
      <alignment horizontal="center" vertical="center"/>
    </xf>
    <xf numFmtId="180" fontId="63" fillId="0" borderId="2" xfId="10" applyNumberFormat="1" applyFont="1" applyFill="1" applyBorder="1" applyAlignment="1">
      <alignment vertical="center" shrinkToFit="1"/>
    </xf>
    <xf numFmtId="0" fontId="63" fillId="0" borderId="2" xfId="10" applyFont="1" applyFill="1" applyBorder="1" applyAlignment="1">
      <alignment vertical="center"/>
    </xf>
    <xf numFmtId="0" fontId="63" fillId="0" borderId="2" xfId="10" applyNumberFormat="1" applyFont="1" applyFill="1" applyBorder="1" applyAlignment="1">
      <alignment vertical="center"/>
    </xf>
    <xf numFmtId="180" fontId="63" fillId="0" borderId="2" xfId="10" applyNumberFormat="1" applyFont="1" applyFill="1" applyBorder="1" applyAlignment="1">
      <alignment vertical="center"/>
    </xf>
    <xf numFmtId="182" fontId="63" fillId="0" borderId="2" xfId="10" applyNumberFormat="1" applyFont="1" applyFill="1" applyBorder="1" applyAlignment="1">
      <alignment horizontal="center" vertical="center"/>
    </xf>
    <xf numFmtId="0" fontId="63" fillId="0" borderId="2" xfId="10" applyFont="1" applyFill="1" applyBorder="1" applyAlignment="1">
      <alignment horizontal="left" vertical="center" wrapText="1" shrinkToFit="1"/>
    </xf>
    <xf numFmtId="0" fontId="63" fillId="0" borderId="2" xfId="10" applyNumberFormat="1" applyFont="1" applyFill="1" applyBorder="1" applyAlignment="1">
      <alignment horizontal="left" vertical="center" shrinkToFit="1"/>
    </xf>
    <xf numFmtId="0" fontId="125" fillId="0" borderId="14" xfId="7" applyFont="1" applyFill="1" applyBorder="1" applyAlignment="1">
      <alignment horizontal="center" vertical="center"/>
    </xf>
    <xf numFmtId="0" fontId="127" fillId="0" borderId="2" xfId="7" applyNumberFormat="1" applyFont="1" applyFill="1" applyBorder="1" applyAlignment="1">
      <alignment horizontal="center" vertical="center" wrapText="1"/>
    </xf>
    <xf numFmtId="0" fontId="128" fillId="0" borderId="2" xfId="7" applyNumberFormat="1" applyFont="1" applyFill="1" applyBorder="1" applyAlignment="1">
      <alignment horizontal="center" vertical="center" wrapText="1"/>
    </xf>
    <xf numFmtId="0" fontId="86" fillId="0" borderId="2" xfId="7" applyNumberFormat="1" applyFont="1" applyFill="1" applyBorder="1" applyAlignment="1">
      <alignment horizontal="center" vertical="center" wrapText="1"/>
    </xf>
    <xf numFmtId="180" fontId="86" fillId="0" borderId="2" xfId="7" applyNumberFormat="1" applyFont="1" applyFill="1" applyBorder="1" applyAlignment="1">
      <alignment horizontal="center" vertical="center" wrapText="1"/>
    </xf>
    <xf numFmtId="0" fontId="86" fillId="0" borderId="2" xfId="7" applyNumberFormat="1" applyFont="1" applyFill="1" applyBorder="1" applyAlignment="1" applyProtection="1">
      <alignment horizontal="center" vertical="center" wrapText="1"/>
      <protection locked="0"/>
    </xf>
    <xf numFmtId="0" fontId="128" fillId="0" borderId="2" xfId="11" applyFont="1" applyFill="1" applyBorder="1" applyAlignment="1">
      <alignment horizontal="center" vertical="center" wrapText="1"/>
    </xf>
    <xf numFmtId="0" fontId="130" fillId="0" borderId="2" xfId="7" applyNumberFormat="1" applyFont="1" applyFill="1" applyBorder="1" applyAlignment="1">
      <alignment horizontal="center" vertical="center" wrapText="1"/>
    </xf>
    <xf numFmtId="0" fontId="128" fillId="0" borderId="2" xfId="7" applyNumberFormat="1" applyFont="1" applyFill="1" applyBorder="1" applyAlignment="1">
      <alignment vertical="center" wrapText="1"/>
    </xf>
    <xf numFmtId="0" fontId="86" fillId="0" borderId="10" xfId="11" applyNumberFormat="1" applyFont="1" applyFill="1" applyBorder="1" applyAlignment="1">
      <alignment vertical="center" wrapText="1"/>
    </xf>
    <xf numFmtId="0" fontId="86" fillId="0" borderId="0" xfId="7" applyFont="1" applyFill="1" applyBorder="1" applyAlignment="1">
      <alignment horizontal="center" vertical="center" wrapText="1"/>
    </xf>
    <xf numFmtId="0" fontId="125" fillId="0" borderId="5" xfId="7" applyFont="1" applyFill="1" applyBorder="1" applyAlignment="1">
      <alignment vertical="center"/>
    </xf>
    <xf numFmtId="0" fontId="125" fillId="0" borderId="14" xfId="7" applyFont="1" applyFill="1" applyBorder="1" applyAlignment="1">
      <alignment vertical="center"/>
    </xf>
    <xf numFmtId="14" fontId="0" fillId="0" borderId="2" xfId="0" applyNumberFormat="1" applyFont="1" applyBorder="1" applyAlignment="1" applyProtection="1">
      <alignment horizontal="center" vertical="center"/>
      <protection locked="0"/>
    </xf>
    <xf numFmtId="0" fontId="0" fillId="2" borderId="1" xfId="0" applyFill="1" applyBorder="1" applyProtection="1">
      <alignment vertical="center"/>
    </xf>
    <xf numFmtId="190" fontId="0" fillId="0" borderId="2" xfId="0" applyNumberFormat="1" applyFont="1" applyFill="1" applyBorder="1" applyAlignment="1" applyProtection="1">
      <alignment vertical="center"/>
      <protection locked="0"/>
    </xf>
    <xf numFmtId="191" fontId="0" fillId="0" borderId="12" xfId="0" applyNumberFormat="1" applyFont="1" applyFill="1" applyBorder="1" applyAlignment="1">
      <alignment vertical="center"/>
    </xf>
    <xf numFmtId="191" fontId="122" fillId="0" borderId="12" xfId="0" applyNumberFormat="1" applyFont="1" applyFill="1" applyBorder="1" applyAlignment="1">
      <alignment vertical="center"/>
    </xf>
    <xf numFmtId="191" fontId="112" fillId="0" borderId="12" xfId="0" applyNumberFormat="1" applyFont="1" applyFill="1" applyBorder="1" applyAlignment="1">
      <alignment vertical="center"/>
    </xf>
    <xf numFmtId="191" fontId="10" fillId="0" borderId="12" xfId="0" applyNumberFormat="1" applyFont="1" applyBorder="1" applyAlignment="1">
      <alignment vertical="center" wrapText="1"/>
    </xf>
    <xf numFmtId="191" fontId="118" fillId="0" borderId="12" xfId="0" applyNumberFormat="1" applyFont="1" applyBorder="1" applyAlignment="1">
      <alignment vertical="center" wrapText="1"/>
    </xf>
    <xf numFmtId="183" fontId="134" fillId="0" borderId="4" xfId="7" applyNumberFormat="1" applyFont="1" applyFill="1" applyBorder="1" applyAlignment="1">
      <alignment vertical="center" wrapText="1"/>
    </xf>
    <xf numFmtId="0" fontId="10" fillId="0" borderId="10" xfId="0" applyFont="1" applyFill="1" applyBorder="1" applyAlignment="1" applyProtection="1">
      <alignment horizontal="center" vertical="center" wrapText="1" shrinkToFit="1"/>
      <protection locked="0"/>
    </xf>
    <xf numFmtId="0" fontId="10" fillId="0" borderId="16" xfId="0" applyFont="1" applyFill="1" applyBorder="1" applyAlignment="1" applyProtection="1">
      <alignment horizontal="center" vertical="center"/>
      <protection locked="0"/>
    </xf>
    <xf numFmtId="5" fontId="0" fillId="0" borderId="2" xfId="0" applyNumberFormat="1" applyFill="1" applyBorder="1" applyProtection="1">
      <alignment vertical="center"/>
      <protection locked="0"/>
    </xf>
    <xf numFmtId="0" fontId="10" fillId="0" borderId="5" xfId="0" applyFont="1" applyFill="1" applyBorder="1" applyAlignment="1" applyProtection="1">
      <alignment horizontal="center" vertical="center" wrapText="1" shrinkToFit="1"/>
      <protection locked="0"/>
    </xf>
    <xf numFmtId="58" fontId="135" fillId="0" borderId="12" xfId="0" applyNumberFormat="1" applyFont="1" applyFill="1" applyBorder="1" applyAlignment="1">
      <alignment horizontal="center" vertical="center"/>
    </xf>
    <xf numFmtId="58" fontId="31" fillId="0" borderId="12" xfId="0" applyNumberFormat="1" applyFont="1" applyFill="1" applyBorder="1" applyAlignment="1" applyProtection="1">
      <alignment horizontal="center" vertical="center"/>
      <protection locked="0"/>
    </xf>
    <xf numFmtId="58" fontId="30" fillId="0" borderId="12" xfId="0" applyNumberFormat="1" applyFont="1" applyFill="1" applyBorder="1" applyAlignment="1" applyProtection="1">
      <alignment horizontal="center" vertical="center"/>
      <protection locked="0"/>
    </xf>
    <xf numFmtId="14" fontId="136" fillId="0" borderId="2" xfId="0" applyNumberFormat="1" applyFont="1" applyBorder="1" applyAlignment="1">
      <alignment vertical="center" wrapText="1"/>
    </xf>
    <xf numFmtId="14" fontId="136" fillId="0" borderId="2" xfId="0" applyNumberFormat="1" applyFont="1" applyFill="1" applyBorder="1" applyAlignment="1" applyProtection="1">
      <alignment vertical="center" wrapText="1" shrinkToFit="1"/>
      <protection locked="0"/>
    </xf>
    <xf numFmtId="14" fontId="3" fillId="0" borderId="10" xfId="0" applyNumberFormat="1" applyFont="1" applyFill="1" applyBorder="1" applyAlignment="1" applyProtection="1">
      <alignment vertical="center" wrapText="1" shrinkToFit="1"/>
      <protection locked="0"/>
    </xf>
    <xf numFmtId="14" fontId="3" fillId="0" borderId="2" xfId="0" applyNumberFormat="1" applyFont="1" applyFill="1" applyBorder="1" applyAlignment="1" applyProtection="1">
      <alignment vertical="center" wrapText="1" shrinkToFit="1"/>
      <protection locked="0"/>
    </xf>
    <xf numFmtId="0" fontId="3" fillId="0" borderId="10" xfId="0" applyFont="1" applyFill="1" applyBorder="1" applyAlignment="1" applyProtection="1">
      <alignment vertical="center" wrapText="1" shrinkToFit="1"/>
      <protection locked="0"/>
    </xf>
    <xf numFmtId="0" fontId="3" fillId="0" borderId="2" xfId="0" applyFont="1" applyFill="1" applyBorder="1" applyAlignment="1" applyProtection="1">
      <alignment vertical="center" wrapText="1" shrinkToFit="1"/>
      <protection locked="0"/>
    </xf>
    <xf numFmtId="56" fontId="3" fillId="0" borderId="10" xfId="0" applyNumberFormat="1" applyFont="1" applyFill="1" applyBorder="1" applyAlignment="1" applyProtection="1">
      <alignment vertical="center" wrapText="1" shrinkToFit="1"/>
      <protection locked="0"/>
    </xf>
    <xf numFmtId="56" fontId="3" fillId="0" borderId="2" xfId="0" applyNumberFormat="1" applyFont="1" applyFill="1" applyBorder="1" applyAlignment="1" applyProtection="1">
      <alignment vertical="center" wrapText="1" shrinkToFit="1"/>
      <protection locked="0"/>
    </xf>
    <xf numFmtId="14" fontId="4" fillId="0" borderId="10" xfId="0" applyNumberFormat="1" applyFont="1" applyFill="1" applyBorder="1" applyAlignment="1" applyProtection="1">
      <alignment horizontal="center" vertical="center" wrapText="1" shrinkToFit="1"/>
      <protection locked="0"/>
    </xf>
    <xf numFmtId="0" fontId="4" fillId="0" borderId="10" xfId="0" applyFont="1" applyFill="1" applyBorder="1" applyAlignment="1" applyProtection="1">
      <alignment horizontal="center" vertical="center" wrapText="1" shrinkToFit="1"/>
      <protection locked="0"/>
    </xf>
    <xf numFmtId="0" fontId="4" fillId="0" borderId="5" xfId="0" applyFont="1" applyFill="1" applyBorder="1" applyAlignment="1" applyProtection="1">
      <alignment horizontal="center" vertical="center" wrapText="1" shrinkToFit="1"/>
      <protection locked="0"/>
    </xf>
    <xf numFmtId="0" fontId="63" fillId="0" borderId="2" xfId="0" applyFont="1" applyBorder="1" applyAlignment="1">
      <alignment horizontal="center" vertical="center"/>
    </xf>
    <xf numFmtId="0" fontId="63" fillId="0" borderId="37" xfId="0" applyFont="1" applyBorder="1" applyAlignment="1">
      <alignment vertical="center" wrapText="1"/>
    </xf>
    <xf numFmtId="0" fontId="63" fillId="0" borderId="39" xfId="0" applyFont="1" applyBorder="1" applyAlignment="1">
      <alignment vertical="center" wrapText="1"/>
    </xf>
    <xf numFmtId="0" fontId="63" fillId="0" borderId="43" xfId="0" applyFont="1" applyBorder="1" applyAlignment="1">
      <alignment vertical="center" wrapText="1"/>
    </xf>
    <xf numFmtId="0" fontId="63" fillId="0" borderId="44" xfId="0" applyFont="1" applyBorder="1" applyAlignment="1">
      <alignment vertical="center" wrapText="1"/>
    </xf>
    <xf numFmtId="0" fontId="0" fillId="4" borderId="0" xfId="0" applyFill="1" applyAlignment="1" applyProtection="1">
      <alignment horizontal="center" vertical="center"/>
    </xf>
    <xf numFmtId="0" fontId="45" fillId="4" borderId="0" xfId="0" applyFont="1" applyFill="1" applyBorder="1" applyAlignment="1" applyProtection="1">
      <alignment horizontal="center" vertical="center"/>
      <protection locked="0"/>
    </xf>
    <xf numFmtId="0" fontId="33" fillId="4" borderId="0" xfId="0" applyFont="1" applyFill="1" applyBorder="1" applyAlignment="1" applyProtection="1">
      <alignment horizontal="left" vertical="center" wrapText="1"/>
    </xf>
    <xf numFmtId="0" fontId="33" fillId="4" borderId="0" xfId="0" applyFont="1" applyFill="1" applyAlignment="1" applyProtection="1">
      <alignment horizontal="left" vertical="center" wrapText="1"/>
    </xf>
    <xf numFmtId="0" fontId="34" fillId="0" borderId="2" xfId="0" applyFont="1" applyFill="1" applyBorder="1" applyAlignment="1" applyProtection="1">
      <alignment horizontal="center" vertical="center" wrapText="1"/>
    </xf>
    <xf numFmtId="0" fontId="49" fillId="4" borderId="0"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xf>
    <xf numFmtId="177" fontId="10" fillId="3" borderId="0" xfId="0" applyNumberFormat="1" applyFont="1" applyFill="1" applyBorder="1" applyAlignment="1" applyProtection="1">
      <alignment horizontal="center" vertical="center"/>
    </xf>
    <xf numFmtId="0" fontId="11" fillId="2" borderId="18" xfId="0" applyFont="1" applyFill="1" applyBorder="1" applyAlignment="1" applyProtection="1">
      <alignment horizontal="left" vertical="center" wrapText="1"/>
    </xf>
    <xf numFmtId="0" fontId="11" fillId="2" borderId="17" xfId="0" applyFont="1" applyFill="1" applyBorder="1" applyAlignment="1" applyProtection="1">
      <alignment horizontal="left" vertical="center" wrapText="1"/>
    </xf>
    <xf numFmtId="0" fontId="11" fillId="2" borderId="21" xfId="0" applyFont="1" applyFill="1" applyBorder="1" applyAlignment="1" applyProtection="1">
      <alignment horizontal="left" vertical="center" wrapText="1"/>
    </xf>
    <xf numFmtId="0" fontId="11" fillId="2" borderId="13" xfId="0"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0" fontId="11" fillId="2" borderId="26" xfId="0" applyFont="1" applyFill="1" applyBorder="1" applyAlignment="1" applyProtection="1">
      <alignment horizontal="left" vertical="center" wrapText="1"/>
    </xf>
    <xf numFmtId="0" fontId="10"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182" fontId="10" fillId="3" borderId="0" xfId="0" applyNumberFormat="1" applyFont="1" applyFill="1" applyBorder="1" applyAlignment="1" applyProtection="1">
      <alignment horizontal="left" vertical="center"/>
    </xf>
    <xf numFmtId="0" fontId="105" fillId="4" borderId="14" xfId="0" applyFont="1" applyFill="1" applyBorder="1" applyAlignment="1" applyProtection="1">
      <alignment horizontal="left" vertical="center" wrapText="1"/>
    </xf>
    <xf numFmtId="187" fontId="133" fillId="5" borderId="2" xfId="0" applyNumberFormat="1" applyFont="1" applyFill="1" applyBorder="1" applyAlignment="1" applyProtection="1">
      <alignment horizontal="center" vertical="center" wrapText="1"/>
    </xf>
    <xf numFmtId="187" fontId="131" fillId="5" borderId="5" xfId="0" applyNumberFormat="1" applyFont="1" applyFill="1" applyBorder="1" applyAlignment="1" applyProtection="1">
      <alignment horizontal="center" vertical="center" wrapText="1"/>
    </xf>
    <xf numFmtId="187" fontId="131" fillId="5" borderId="14" xfId="0" applyNumberFormat="1" applyFont="1" applyFill="1" applyBorder="1" applyAlignment="1" applyProtection="1">
      <alignment horizontal="center" vertical="center" wrapText="1"/>
    </xf>
    <xf numFmtId="187" fontId="131" fillId="5" borderId="6" xfId="0" applyNumberFormat="1" applyFont="1" applyFill="1" applyBorder="1" applyAlignment="1" applyProtection="1">
      <alignment horizontal="center" vertical="center" wrapText="1"/>
    </xf>
    <xf numFmtId="187" fontId="131" fillId="5" borderId="7" xfId="0" applyNumberFormat="1" applyFont="1" applyFill="1" applyBorder="1" applyAlignment="1" applyProtection="1">
      <alignment horizontal="center" vertical="center" wrapText="1"/>
    </xf>
    <xf numFmtId="187" fontId="131" fillId="5" borderId="1" xfId="0" applyNumberFormat="1" applyFont="1" applyFill="1" applyBorder="1" applyAlignment="1" applyProtection="1">
      <alignment horizontal="center" vertical="center" wrapText="1"/>
    </xf>
    <xf numFmtId="187" fontId="131" fillId="5" borderId="8" xfId="0" applyNumberFormat="1" applyFont="1" applyFill="1" applyBorder="1" applyAlignment="1" applyProtection="1">
      <alignment horizontal="center" vertical="center" wrapText="1"/>
    </xf>
    <xf numFmtId="0" fontId="106" fillId="5" borderId="2" xfId="0" applyFont="1" applyFill="1" applyBorder="1" applyAlignment="1" applyProtection="1">
      <alignment horizontal="center" vertical="center" wrapText="1"/>
    </xf>
    <xf numFmtId="0" fontId="106" fillId="5" borderId="4" xfId="0" applyFont="1" applyFill="1" applyBorder="1" applyAlignment="1" applyProtection="1">
      <alignment horizontal="center" vertical="center" wrapText="1"/>
    </xf>
    <xf numFmtId="0" fontId="66" fillId="4" borderId="0" xfId="0" applyFont="1" applyFill="1" applyBorder="1" applyAlignment="1" applyProtection="1">
      <alignment horizontal="left" vertical="top" wrapText="1"/>
    </xf>
    <xf numFmtId="0" fontId="132" fillId="5" borderId="3" xfId="0" applyFont="1" applyFill="1" applyBorder="1" applyAlignment="1" applyProtection="1">
      <alignment horizontal="center" vertical="center" wrapText="1"/>
    </xf>
    <xf numFmtId="0" fontId="132" fillId="5" borderId="2" xfId="0" applyFont="1" applyFill="1" applyBorder="1" applyAlignment="1" applyProtection="1">
      <alignment horizontal="center" vertical="center" wrapText="1"/>
    </xf>
    <xf numFmtId="0" fontId="32" fillId="5" borderId="5" xfId="0" applyFont="1" applyFill="1" applyBorder="1" applyAlignment="1" applyProtection="1">
      <alignment horizontal="center" vertical="center" wrapText="1"/>
    </xf>
    <xf numFmtId="0" fontId="32" fillId="5" borderId="14" xfId="0" applyFont="1" applyFill="1" applyBorder="1" applyAlignment="1" applyProtection="1">
      <alignment horizontal="center" vertical="center" wrapText="1"/>
    </xf>
    <xf numFmtId="0" fontId="32" fillId="5" borderId="6" xfId="0" applyFont="1" applyFill="1" applyBorder="1" applyAlignment="1" applyProtection="1">
      <alignment horizontal="center" vertical="center" wrapText="1"/>
    </xf>
    <xf numFmtId="0" fontId="32" fillId="5" borderId="9" xfId="0" applyFont="1" applyFill="1" applyBorder="1" applyAlignment="1" applyProtection="1">
      <alignment horizontal="center" vertical="center" wrapText="1"/>
    </xf>
    <xf numFmtId="0" fontId="32" fillId="5" borderId="0" xfId="0" applyFont="1" applyFill="1" applyBorder="1" applyAlignment="1" applyProtection="1">
      <alignment horizontal="center" vertical="center" wrapText="1"/>
    </xf>
    <xf numFmtId="0" fontId="32" fillId="5" borderId="15" xfId="0" applyFont="1" applyFill="1" applyBorder="1" applyAlignment="1" applyProtection="1">
      <alignment horizontal="center" vertical="center" wrapText="1"/>
    </xf>
    <xf numFmtId="0" fontId="32" fillId="5" borderId="7" xfId="0" applyFont="1" applyFill="1" applyBorder="1" applyAlignment="1" applyProtection="1">
      <alignment horizontal="center" vertical="center" wrapText="1"/>
    </xf>
    <xf numFmtId="0" fontId="32" fillId="5" borderId="1" xfId="0" applyFont="1" applyFill="1" applyBorder="1" applyAlignment="1" applyProtection="1">
      <alignment horizontal="center" vertical="center" wrapText="1"/>
    </xf>
    <xf numFmtId="0" fontId="32" fillId="5" borderId="8" xfId="0" applyFont="1" applyFill="1" applyBorder="1" applyAlignment="1" applyProtection="1">
      <alignment horizontal="center" vertical="center" wrapText="1"/>
    </xf>
    <xf numFmtId="0" fontId="132" fillId="5" borderId="5" xfId="0" applyFont="1" applyFill="1" applyBorder="1" applyAlignment="1" applyProtection="1">
      <alignment horizontal="center" vertical="center" wrapText="1"/>
    </xf>
    <xf numFmtId="0" fontId="132" fillId="5" borderId="14" xfId="0" applyFont="1" applyFill="1" applyBorder="1" applyAlignment="1" applyProtection="1">
      <alignment horizontal="center" vertical="center" wrapText="1"/>
    </xf>
    <xf numFmtId="0" fontId="132" fillId="5" borderId="6" xfId="0" applyFont="1" applyFill="1" applyBorder="1" applyAlignment="1" applyProtection="1">
      <alignment horizontal="center" vertical="center" wrapText="1"/>
    </xf>
    <xf numFmtId="0" fontId="132" fillId="5" borderId="9" xfId="0" applyFont="1" applyFill="1" applyBorder="1" applyAlignment="1" applyProtection="1">
      <alignment horizontal="center" vertical="center" wrapText="1"/>
    </xf>
    <xf numFmtId="0" fontId="132" fillId="5" borderId="0" xfId="0" applyFont="1" applyFill="1" applyBorder="1" applyAlignment="1" applyProtection="1">
      <alignment horizontal="center" vertical="center" wrapText="1"/>
    </xf>
    <xf numFmtId="0" fontId="132" fillId="5" borderId="15" xfId="0" applyFont="1" applyFill="1" applyBorder="1" applyAlignment="1" applyProtection="1">
      <alignment horizontal="center" vertical="center" wrapText="1"/>
    </xf>
    <xf numFmtId="0" fontId="132" fillId="5" borderId="7" xfId="0" applyFont="1" applyFill="1" applyBorder="1" applyAlignment="1" applyProtection="1">
      <alignment horizontal="center" vertical="center" wrapText="1"/>
    </xf>
    <xf numFmtId="0" fontId="132" fillId="5" borderId="1" xfId="0" applyFont="1" applyFill="1" applyBorder="1" applyAlignment="1" applyProtection="1">
      <alignment horizontal="center" vertical="center" wrapText="1"/>
    </xf>
    <xf numFmtId="0" fontId="132" fillId="5" borderId="8"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1"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42" fillId="2" borderId="18" xfId="0" applyFont="1" applyFill="1" applyBorder="1" applyAlignment="1" applyProtection="1">
      <alignment horizontal="center" vertical="center"/>
    </xf>
    <xf numFmtId="0" fontId="42" fillId="2" borderId="17" xfId="0" applyFont="1" applyFill="1" applyBorder="1" applyAlignment="1" applyProtection="1">
      <alignment horizontal="center" vertical="center"/>
    </xf>
    <xf numFmtId="0" fontId="42" fillId="2" borderId="21" xfId="0"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42" fillId="2" borderId="26" xfId="0" applyFont="1" applyFill="1" applyBorder="1" applyAlignment="1" applyProtection="1">
      <alignment horizontal="center" vertical="center"/>
    </xf>
    <xf numFmtId="0" fontId="27" fillId="3" borderId="61" xfId="0" applyFont="1" applyFill="1" applyBorder="1" applyAlignment="1" applyProtection="1">
      <alignment horizontal="center" vertical="center"/>
      <protection locked="0"/>
    </xf>
    <xf numFmtId="0" fontId="28" fillId="3" borderId="62" xfId="0" applyFont="1" applyFill="1" applyBorder="1" applyAlignment="1" applyProtection="1">
      <alignment horizontal="center" vertical="center"/>
      <protection locked="0"/>
    </xf>
    <xf numFmtId="0" fontId="27" fillId="3" borderId="33" xfId="0" applyFont="1" applyFill="1" applyBorder="1" applyAlignment="1" applyProtection="1">
      <alignment horizontal="center" vertical="center"/>
      <protection locked="0"/>
    </xf>
    <xf numFmtId="0" fontId="28" fillId="3" borderId="31"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0" fillId="3" borderId="52" xfId="0" applyFont="1" applyFill="1" applyBorder="1" applyAlignment="1" applyProtection="1">
      <alignment horizontal="center" vertical="center"/>
    </xf>
    <xf numFmtId="0" fontId="20" fillId="3" borderId="54" xfId="0" applyFont="1" applyFill="1" applyBorder="1" applyAlignment="1" applyProtection="1">
      <alignment horizontal="center" vertical="center"/>
    </xf>
    <xf numFmtId="0" fontId="27" fillId="3" borderId="63" xfId="0" applyFont="1" applyFill="1" applyBorder="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0" fontId="28" fillId="3" borderId="4" xfId="0" applyFont="1" applyFill="1" applyBorder="1" applyAlignment="1" applyProtection="1">
      <alignment horizontal="left" vertical="center"/>
    </xf>
    <xf numFmtId="0" fontId="28" fillId="3" borderId="5" xfId="0" applyFont="1" applyFill="1" applyBorder="1" applyAlignment="1" applyProtection="1">
      <alignment horizontal="left" vertical="center"/>
    </xf>
    <xf numFmtId="0" fontId="28" fillId="3" borderId="2" xfId="0" applyFont="1" applyFill="1" applyBorder="1" applyAlignment="1" applyProtection="1">
      <alignment horizontal="left" vertical="center"/>
    </xf>
    <xf numFmtId="0" fontId="28" fillId="3" borderId="10" xfId="0" applyFont="1" applyFill="1" applyBorder="1" applyAlignment="1" applyProtection="1">
      <alignment horizontal="left" vertical="center"/>
    </xf>
    <xf numFmtId="0" fontId="20" fillId="3" borderId="45" xfId="0" applyFont="1" applyFill="1" applyBorder="1" applyAlignment="1" applyProtection="1">
      <alignment horizontal="left" vertical="center"/>
    </xf>
    <xf numFmtId="0" fontId="20" fillId="3" borderId="29" xfId="0" applyFont="1" applyFill="1" applyBorder="1" applyAlignment="1" applyProtection="1">
      <alignment horizontal="left" vertical="center"/>
    </xf>
    <xf numFmtId="0" fontId="20" fillId="3" borderId="48"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7" xfId="0" applyFont="1" applyFill="1" applyBorder="1" applyAlignment="1" applyProtection="1">
      <alignment horizontal="left" vertical="center"/>
    </xf>
    <xf numFmtId="0" fontId="28" fillId="3" borderId="56" xfId="0" applyFont="1" applyFill="1" applyBorder="1" applyAlignment="1" applyProtection="1">
      <alignment horizontal="left" vertical="center"/>
    </xf>
    <xf numFmtId="0" fontId="28" fillId="3" borderId="57" xfId="0" applyFont="1" applyFill="1" applyBorder="1" applyAlignment="1" applyProtection="1">
      <alignment horizontal="left" vertical="center"/>
    </xf>
    <xf numFmtId="0" fontId="28" fillId="3" borderId="58" xfId="0" applyFont="1" applyFill="1" applyBorder="1" applyAlignment="1" applyProtection="1">
      <alignment horizontal="left" vertical="center"/>
    </xf>
    <xf numFmtId="0" fontId="27" fillId="3" borderId="18" xfId="0" applyFont="1" applyFill="1" applyBorder="1" applyAlignment="1" applyProtection="1">
      <alignment horizontal="center" vertical="center"/>
      <protection locked="0"/>
    </xf>
    <xf numFmtId="0" fontId="28" fillId="3" borderId="21" xfId="0" applyFont="1" applyFill="1" applyBorder="1" applyAlignment="1" applyProtection="1">
      <alignment horizontal="center" vertical="center"/>
      <protection locked="0"/>
    </xf>
    <xf numFmtId="0" fontId="28" fillId="3" borderId="46" xfId="0" applyFont="1" applyFill="1" applyBorder="1" applyAlignment="1" applyProtection="1">
      <alignment horizontal="left" vertical="center"/>
    </xf>
    <xf numFmtId="0" fontId="10" fillId="3" borderId="0" xfId="0" applyFont="1" applyFill="1" applyBorder="1" applyAlignment="1" applyProtection="1">
      <alignment horizontal="left" vertical="top"/>
    </xf>
    <xf numFmtId="0" fontId="27" fillId="3" borderId="28" xfId="0" applyFont="1" applyFill="1" applyBorder="1" applyAlignment="1" applyProtection="1">
      <alignment horizontal="center" vertical="center" wrapText="1"/>
    </xf>
    <xf numFmtId="0" fontId="28" fillId="3" borderId="48" xfId="0" applyFont="1" applyFill="1" applyBorder="1" applyAlignment="1" applyProtection="1">
      <alignment horizontal="center" vertical="center"/>
    </xf>
    <xf numFmtId="0" fontId="45" fillId="3" borderId="33" xfId="0" applyFont="1" applyFill="1" applyBorder="1" applyAlignment="1" applyProtection="1">
      <alignment horizontal="center" vertical="center"/>
    </xf>
    <xf numFmtId="0" fontId="45" fillId="3" borderId="30" xfId="0" applyFont="1" applyFill="1" applyBorder="1" applyAlignment="1" applyProtection="1">
      <alignment horizontal="center" vertical="center"/>
    </xf>
    <xf numFmtId="0" fontId="45" fillId="3" borderId="31" xfId="0" applyFont="1" applyFill="1" applyBorder="1" applyAlignment="1" applyProtection="1">
      <alignment horizontal="center" vertical="center"/>
    </xf>
    <xf numFmtId="0" fontId="58" fillId="4" borderId="0" xfId="0" applyFont="1" applyFill="1" applyBorder="1" applyAlignment="1" applyProtection="1">
      <alignment horizontal="left" vertical="center" wrapText="1"/>
    </xf>
    <xf numFmtId="0" fontId="10" fillId="4" borderId="2" xfId="0" applyFont="1" applyFill="1" applyBorder="1" applyAlignment="1" applyProtection="1">
      <alignment horizontal="center" vertical="center"/>
    </xf>
    <xf numFmtId="0" fontId="10" fillId="4" borderId="10" xfId="0" applyFont="1" applyFill="1" applyBorder="1" applyAlignment="1" applyProtection="1">
      <alignment horizontal="center" vertical="center"/>
    </xf>
    <xf numFmtId="0" fontId="28" fillId="4" borderId="2" xfId="0" applyFont="1" applyFill="1" applyBorder="1" applyAlignment="1" applyProtection="1">
      <alignment horizontal="center" vertical="center" wrapText="1"/>
    </xf>
    <xf numFmtId="0" fontId="28" fillId="4" borderId="2" xfId="0" applyFont="1" applyFill="1" applyBorder="1" applyAlignment="1" applyProtection="1">
      <alignment horizontal="center" vertical="center"/>
    </xf>
    <xf numFmtId="182" fontId="28" fillId="5" borderId="2" xfId="0" applyNumberFormat="1"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xf>
    <xf numFmtId="0" fontId="27" fillId="3" borderId="2" xfId="0" applyFont="1" applyFill="1" applyBorder="1" applyAlignment="1" applyProtection="1">
      <alignment horizontal="center" vertical="center"/>
    </xf>
    <xf numFmtId="0" fontId="28" fillId="3" borderId="2" xfId="0" applyFont="1" applyFill="1" applyBorder="1" applyAlignment="1" applyProtection="1">
      <alignment horizontal="center" vertical="center"/>
    </xf>
    <xf numFmtId="5" fontId="36" fillId="5" borderId="2" xfId="0" applyNumberFormat="1" applyFont="1" applyFill="1" applyBorder="1" applyAlignment="1" applyProtection="1">
      <alignment horizontal="center" vertical="center"/>
    </xf>
    <xf numFmtId="0" fontId="27" fillId="4" borderId="1" xfId="0" applyFont="1" applyFill="1" applyBorder="1" applyAlignment="1" applyProtection="1">
      <alignment horizontal="center" vertical="center" wrapText="1"/>
    </xf>
    <xf numFmtId="0" fontId="28"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center" vertical="center"/>
    </xf>
    <xf numFmtId="0" fontId="27" fillId="4" borderId="2" xfId="0" applyFont="1" applyFill="1" applyBorder="1" applyAlignment="1" applyProtection="1">
      <alignment horizontal="center" vertical="center" wrapText="1"/>
    </xf>
    <xf numFmtId="0" fontId="28" fillId="4" borderId="10" xfId="0" applyFont="1" applyFill="1" applyBorder="1" applyAlignment="1" applyProtection="1">
      <alignment horizontal="center" vertical="center" wrapText="1"/>
    </xf>
    <xf numFmtId="0" fontId="28" fillId="4" borderId="11" xfId="0" applyFont="1" applyFill="1" applyBorder="1" applyAlignment="1" applyProtection="1">
      <alignment horizontal="center" vertical="center" wrapText="1"/>
    </xf>
    <xf numFmtId="0" fontId="28" fillId="4" borderId="12"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0" fontId="24" fillId="0" borderId="2" xfId="3" applyFill="1" applyBorder="1" applyAlignment="1" applyProtection="1">
      <alignment horizontal="center" vertical="center"/>
      <protection locked="0"/>
    </xf>
    <xf numFmtId="0" fontId="28" fillId="0" borderId="2" xfId="3"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wrapText="1"/>
      <protection locked="0"/>
    </xf>
    <xf numFmtId="182" fontId="28" fillId="5" borderId="2" xfId="0" applyNumberFormat="1" applyFont="1" applyFill="1" applyBorder="1" applyAlignment="1" applyProtection="1">
      <alignment horizontal="center" vertical="center" wrapText="1"/>
      <protection locked="0"/>
    </xf>
    <xf numFmtId="0" fontId="28" fillId="5" borderId="10" xfId="0" applyFont="1" applyFill="1" applyBorder="1" applyAlignment="1" applyProtection="1">
      <alignment horizontal="left" vertical="center" wrapText="1"/>
    </xf>
    <xf numFmtId="0" fontId="28" fillId="5" borderId="11" xfId="0" applyFont="1" applyFill="1" applyBorder="1" applyAlignment="1" applyProtection="1">
      <alignment horizontal="left" vertical="center" wrapText="1"/>
    </xf>
    <xf numFmtId="0" fontId="28" fillId="5" borderId="12" xfId="0" applyFont="1" applyFill="1" applyBorder="1" applyAlignment="1" applyProtection="1">
      <alignment horizontal="left" vertical="center" wrapText="1"/>
    </xf>
    <xf numFmtId="0" fontId="20" fillId="3" borderId="0" xfId="0" applyFont="1" applyFill="1" applyBorder="1" applyAlignment="1" applyProtection="1">
      <alignment horizontal="left" vertical="top" wrapText="1"/>
    </xf>
    <xf numFmtId="0" fontId="20" fillId="3" borderId="32" xfId="0" applyFont="1" applyFill="1" applyBorder="1" applyAlignment="1" applyProtection="1">
      <alignment horizontal="left" vertical="center"/>
    </xf>
    <xf numFmtId="0" fontId="26" fillId="3" borderId="0" xfId="0" applyFont="1" applyFill="1" applyBorder="1" applyAlignment="1" applyProtection="1">
      <alignment horizontal="center" vertical="center" wrapText="1"/>
    </xf>
    <xf numFmtId="0" fontId="10" fillId="3" borderId="0" xfId="0" applyFont="1" applyFill="1" applyBorder="1" applyAlignment="1" applyProtection="1">
      <alignment vertical="center"/>
    </xf>
    <xf numFmtId="0" fontId="27" fillId="3" borderId="4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34" fillId="3" borderId="33" xfId="0" applyFont="1" applyFill="1" applyBorder="1" applyAlignment="1" applyProtection="1">
      <alignment horizontal="center" vertical="center"/>
    </xf>
    <xf numFmtId="0" fontId="34" fillId="3" borderId="31" xfId="0" applyFont="1" applyFill="1" applyBorder="1" applyAlignment="1" applyProtection="1">
      <alignment horizontal="center" vertical="center"/>
    </xf>
    <xf numFmtId="0" fontId="20" fillId="3" borderId="0" xfId="0" applyFont="1" applyFill="1" applyBorder="1" applyAlignment="1" applyProtection="1">
      <alignment horizontal="left" vertical="center" wrapText="1"/>
    </xf>
    <xf numFmtId="0" fontId="61" fillId="3" borderId="33" xfId="0" applyFont="1" applyFill="1" applyBorder="1" applyAlignment="1" applyProtection="1">
      <alignment horizontal="center" vertical="center"/>
    </xf>
    <xf numFmtId="0" fontId="61" fillId="3" borderId="31" xfId="0" applyFont="1" applyFill="1" applyBorder="1" applyAlignment="1" applyProtection="1">
      <alignment horizontal="center" vertical="center"/>
    </xf>
    <xf numFmtId="0" fontId="10" fillId="3" borderId="1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xf>
    <xf numFmtId="0" fontId="10" fillId="3" borderId="11" xfId="0" applyFont="1" applyFill="1" applyBorder="1" applyAlignment="1" applyProtection="1">
      <alignment horizontal="left" vertical="center"/>
    </xf>
    <xf numFmtId="0" fontId="10" fillId="3" borderId="11" xfId="0" applyFont="1" applyFill="1" applyBorder="1" applyAlignment="1" applyProtection="1">
      <alignment vertical="center" shrinkToFit="1"/>
    </xf>
    <xf numFmtId="0" fontId="0" fillId="0" borderId="11" xfId="0" applyBorder="1" applyAlignment="1">
      <alignment vertical="center" shrinkToFit="1"/>
    </xf>
    <xf numFmtId="0" fontId="38" fillId="3" borderId="33" xfId="0" applyFont="1" applyFill="1" applyBorder="1" applyAlignment="1" applyProtection="1">
      <alignment horizontal="left" vertical="center"/>
    </xf>
    <xf numFmtId="0" fontId="38" fillId="3" borderId="30" xfId="0" applyFont="1" applyFill="1" applyBorder="1" applyAlignment="1" applyProtection="1">
      <alignment horizontal="left" vertical="center"/>
    </xf>
    <xf numFmtId="0" fontId="45" fillId="3" borderId="23" xfId="0" applyFont="1" applyFill="1" applyBorder="1" applyAlignment="1" applyProtection="1">
      <alignment horizontal="center" vertical="center" textRotation="255"/>
    </xf>
    <xf numFmtId="0" fontId="45" fillId="3" borderId="24" xfId="0" applyFont="1" applyFill="1" applyBorder="1" applyAlignment="1" applyProtection="1">
      <alignment horizontal="center" vertical="center" textRotation="255"/>
    </xf>
    <xf numFmtId="0" fontId="45" fillId="3" borderId="25" xfId="0" applyFont="1" applyFill="1" applyBorder="1" applyAlignment="1" applyProtection="1">
      <alignment horizontal="center" vertical="center" textRotation="255"/>
    </xf>
    <xf numFmtId="6" fontId="12" fillId="5" borderId="2" xfId="5" applyFont="1" applyFill="1" applyBorder="1" applyAlignment="1" applyProtection="1">
      <alignment horizontal="center" vertical="center"/>
    </xf>
    <xf numFmtId="6" fontId="12" fillId="5" borderId="4" xfId="5" applyFont="1" applyFill="1" applyBorder="1" applyAlignment="1" applyProtection="1">
      <alignment horizontal="center" vertical="center"/>
    </xf>
    <xf numFmtId="0" fontId="33" fillId="4" borderId="0"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xf>
    <xf numFmtId="0" fontId="28" fillId="3" borderId="45" xfId="0" applyFont="1" applyFill="1" applyBorder="1" applyAlignment="1" applyProtection="1">
      <alignment horizontal="center" vertical="center"/>
    </xf>
    <xf numFmtId="0" fontId="28" fillId="3" borderId="32" xfId="0" applyFont="1" applyFill="1" applyBorder="1" applyAlignment="1" applyProtection="1">
      <alignment horizontal="center" vertical="center"/>
    </xf>
    <xf numFmtId="0" fontId="5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xf>
    <xf numFmtId="6" fontId="36" fillId="5" borderId="2" xfId="3" applyNumberFormat="1" applyFont="1" applyFill="1" applyBorder="1" applyAlignment="1" applyProtection="1">
      <alignment horizontal="center" vertical="center"/>
    </xf>
    <xf numFmtId="6" fontId="36" fillId="5" borderId="5" xfId="3" applyNumberFormat="1" applyFont="1" applyFill="1" applyBorder="1" applyAlignment="1" applyProtection="1">
      <alignment horizontal="center" vertical="center"/>
    </xf>
    <xf numFmtId="6" fontId="36" fillId="5" borderId="14" xfId="3" applyNumberFormat="1" applyFont="1" applyFill="1" applyBorder="1" applyAlignment="1" applyProtection="1">
      <alignment horizontal="center" vertical="center"/>
    </xf>
    <xf numFmtId="6" fontId="36" fillId="5" borderId="6" xfId="3" applyNumberFormat="1" applyFont="1" applyFill="1" applyBorder="1" applyAlignment="1" applyProtection="1">
      <alignment horizontal="center" vertical="center"/>
    </xf>
    <xf numFmtId="6" fontId="36" fillId="5" borderId="7" xfId="3" applyNumberFormat="1" applyFont="1" applyFill="1" applyBorder="1" applyAlignment="1" applyProtection="1">
      <alignment horizontal="center" vertical="center"/>
    </xf>
    <xf numFmtId="6" fontId="36" fillId="5" borderId="1" xfId="3" applyNumberFormat="1" applyFont="1" applyFill="1" applyBorder="1" applyAlignment="1" applyProtection="1">
      <alignment horizontal="center" vertical="center"/>
    </xf>
    <xf numFmtId="6" fontId="36" fillId="5" borderId="8" xfId="3" applyNumberFormat="1" applyFont="1" applyFill="1" applyBorder="1" applyAlignment="1" applyProtection="1">
      <alignment horizontal="center" vertical="center"/>
    </xf>
    <xf numFmtId="0" fontId="42" fillId="4" borderId="0" xfId="0" applyFont="1" applyFill="1" applyBorder="1" applyAlignment="1" applyProtection="1">
      <alignment horizontal="left" vertical="center" wrapText="1"/>
    </xf>
    <xf numFmtId="0" fontId="45" fillId="0" borderId="2" xfId="0" applyFont="1" applyFill="1" applyBorder="1" applyAlignment="1" applyProtection="1">
      <alignment horizontal="center" vertical="center" wrapText="1"/>
      <protection locked="0"/>
    </xf>
    <xf numFmtId="0" fontId="45" fillId="3" borderId="30" xfId="0" applyFont="1" applyFill="1" applyBorder="1" applyAlignment="1" applyProtection="1">
      <alignment horizontal="left" vertical="center" wrapText="1"/>
    </xf>
    <xf numFmtId="0" fontId="45" fillId="3" borderId="31" xfId="0" applyFont="1" applyFill="1" applyBorder="1" applyAlignment="1" applyProtection="1">
      <alignment horizontal="left" vertical="center" wrapText="1"/>
    </xf>
    <xf numFmtId="0" fontId="14" fillId="4" borderId="0"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4" borderId="0" xfId="0" applyFont="1" applyFill="1" applyBorder="1" applyAlignment="1" applyProtection="1">
      <alignment horizontal="left" vertical="center" wrapText="1"/>
    </xf>
    <xf numFmtId="187" fontId="49" fillId="5" borderId="2" xfId="0" applyNumberFormat="1" applyFont="1" applyFill="1" applyBorder="1" applyAlignment="1" applyProtection="1">
      <alignment horizontal="center" vertical="center" wrapText="1"/>
    </xf>
    <xf numFmtId="6" fontId="123" fillId="0" borderId="5" xfId="3" applyNumberFormat="1" applyFont="1" applyFill="1" applyBorder="1" applyAlignment="1" applyProtection="1">
      <alignment horizontal="center" vertical="center" wrapText="1"/>
    </xf>
    <xf numFmtId="6" fontId="123" fillId="0" borderId="14" xfId="3" applyNumberFormat="1" applyFont="1" applyFill="1" applyBorder="1" applyAlignment="1" applyProtection="1">
      <alignment horizontal="center" vertical="center" wrapText="1"/>
    </xf>
    <xf numFmtId="6" fontId="123" fillId="0" borderId="6" xfId="3" applyNumberFormat="1" applyFont="1" applyFill="1" applyBorder="1" applyAlignment="1" applyProtection="1">
      <alignment horizontal="center" vertical="center" wrapText="1"/>
    </xf>
    <xf numFmtId="6" fontId="123" fillId="0" borderId="7" xfId="3" applyNumberFormat="1" applyFont="1" applyFill="1" applyBorder="1" applyAlignment="1" applyProtection="1">
      <alignment horizontal="center" vertical="center" wrapText="1"/>
    </xf>
    <xf numFmtId="6" fontId="123" fillId="0" borderId="1" xfId="3" applyNumberFormat="1" applyFont="1" applyFill="1" applyBorder="1" applyAlignment="1" applyProtection="1">
      <alignment horizontal="center" vertical="center" wrapText="1"/>
    </xf>
    <xf numFmtId="6" fontId="123" fillId="0" borderId="8" xfId="3" applyNumberFormat="1" applyFont="1" applyFill="1" applyBorder="1" applyAlignment="1" applyProtection="1">
      <alignment horizontal="center" vertical="center" wrapText="1"/>
    </xf>
    <xf numFmtId="5" fontId="105" fillId="3" borderId="5" xfId="0" applyNumberFormat="1" applyFont="1" applyFill="1" applyBorder="1" applyAlignment="1" applyProtection="1">
      <alignment horizontal="center" vertical="center"/>
    </xf>
    <xf numFmtId="5" fontId="105" fillId="3" borderId="14" xfId="0" applyNumberFormat="1" applyFont="1" applyFill="1" applyBorder="1" applyAlignment="1" applyProtection="1">
      <alignment horizontal="center" vertical="center"/>
    </xf>
    <xf numFmtId="5" fontId="105" fillId="3" borderId="6" xfId="0" applyNumberFormat="1" applyFont="1" applyFill="1" applyBorder="1" applyAlignment="1" applyProtection="1">
      <alignment horizontal="center" vertical="center"/>
    </xf>
    <xf numFmtId="5" fontId="105" fillId="3" borderId="7" xfId="0" applyNumberFormat="1" applyFont="1" applyFill="1" applyBorder="1" applyAlignment="1" applyProtection="1">
      <alignment horizontal="center" vertical="center"/>
    </xf>
    <xf numFmtId="5" fontId="105" fillId="3" borderId="1" xfId="0" applyNumberFormat="1" applyFont="1" applyFill="1" applyBorder="1" applyAlignment="1" applyProtection="1">
      <alignment horizontal="center" vertical="center"/>
    </xf>
    <xf numFmtId="5" fontId="105" fillId="3" borderId="8" xfId="0" applyNumberFormat="1" applyFont="1" applyFill="1" applyBorder="1" applyAlignment="1" applyProtection="1">
      <alignment horizontal="center" vertical="center"/>
    </xf>
    <xf numFmtId="6" fontId="49" fillId="5" borderId="2" xfId="5" applyFont="1" applyFill="1" applyBorder="1" applyAlignment="1" applyProtection="1">
      <alignment horizontal="center" vertical="center" wrapText="1"/>
    </xf>
    <xf numFmtId="0" fontId="6" fillId="4" borderId="2"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46" fillId="4" borderId="0" xfId="0" applyFont="1" applyFill="1" applyBorder="1" applyAlignment="1" applyProtection="1">
      <alignment horizontal="center" vertical="center"/>
      <protection locked="0"/>
    </xf>
    <xf numFmtId="6" fontId="28" fillId="0" borderId="2" xfId="5" applyFont="1" applyFill="1" applyBorder="1" applyAlignment="1" applyProtection="1">
      <alignment horizontal="center" vertical="center"/>
    </xf>
    <xf numFmtId="0" fontId="28" fillId="0" borderId="10"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6" fillId="4" borderId="1" xfId="0" applyFont="1" applyFill="1" applyBorder="1" applyAlignment="1" applyProtection="1">
      <alignment horizontal="left" vertical="center" wrapText="1"/>
    </xf>
    <xf numFmtId="0" fontId="45" fillId="4" borderId="14" xfId="0" applyFont="1" applyFill="1" applyBorder="1" applyAlignment="1" applyProtection="1">
      <alignment horizontal="left" vertical="center"/>
    </xf>
    <xf numFmtId="0" fontId="28" fillId="3" borderId="19" xfId="0" applyFont="1" applyFill="1" applyBorder="1" applyAlignment="1" applyProtection="1">
      <alignment horizontal="left" vertical="center"/>
    </xf>
    <xf numFmtId="0" fontId="28" fillId="3" borderId="20" xfId="0" applyFont="1" applyFill="1" applyBorder="1" applyAlignment="1" applyProtection="1">
      <alignment horizontal="left" vertical="center"/>
    </xf>
    <xf numFmtId="0" fontId="27" fillId="3" borderId="19" xfId="0" applyFont="1" applyFill="1" applyBorder="1" applyAlignment="1" applyProtection="1">
      <alignment horizontal="center" vertical="center"/>
      <protection locked="0"/>
    </xf>
    <xf numFmtId="0" fontId="28" fillId="3" borderId="22" xfId="0" applyFont="1" applyFill="1" applyBorder="1" applyAlignment="1" applyProtection="1">
      <alignment horizontal="center" vertical="center"/>
      <protection locked="0"/>
    </xf>
    <xf numFmtId="0" fontId="20" fillId="3" borderId="53" xfId="0" applyFont="1" applyFill="1" applyBorder="1" applyAlignment="1" applyProtection="1">
      <alignment horizontal="center" vertical="center"/>
    </xf>
    <xf numFmtId="0" fontId="28" fillId="3" borderId="61" xfId="0" applyFont="1" applyFill="1" applyBorder="1" applyAlignment="1" applyProtection="1">
      <alignment horizontal="left" vertical="center" wrapText="1"/>
    </xf>
    <xf numFmtId="0" fontId="28" fillId="3" borderId="11" xfId="0" applyFont="1" applyFill="1" applyBorder="1" applyAlignment="1" applyProtection="1">
      <alignment horizontal="left" vertical="center" wrapText="1"/>
    </xf>
    <xf numFmtId="0" fontId="28" fillId="3" borderId="62" xfId="0" applyFont="1" applyFill="1" applyBorder="1" applyAlignment="1" applyProtection="1">
      <alignment horizontal="left" vertical="center" wrapText="1"/>
    </xf>
    <xf numFmtId="0" fontId="28" fillId="3" borderId="65" xfId="0" applyFont="1" applyFill="1" applyBorder="1" applyAlignment="1" applyProtection="1">
      <alignment horizontal="left" vertical="center"/>
    </xf>
    <xf numFmtId="0" fontId="28" fillId="3" borderId="68" xfId="0" applyFont="1" applyFill="1" applyBorder="1" applyAlignment="1" applyProtection="1">
      <alignment horizontal="left" vertical="center"/>
    </xf>
    <xf numFmtId="0" fontId="28" fillId="3" borderId="66" xfId="0" applyFont="1" applyFill="1" applyBorder="1" applyAlignment="1" applyProtection="1">
      <alignment horizontal="left" vertical="center"/>
    </xf>
    <xf numFmtId="0" fontId="28" fillId="3" borderId="8" xfId="0" applyFont="1" applyFill="1" applyBorder="1" applyAlignment="1" applyProtection="1">
      <alignment horizontal="left" vertical="center"/>
    </xf>
    <xf numFmtId="0" fontId="28" fillId="3" borderId="30" xfId="0" applyFont="1" applyFill="1" applyBorder="1" applyAlignment="1" applyProtection="1">
      <alignment horizontal="center" vertical="center"/>
    </xf>
    <xf numFmtId="0" fontId="28" fillId="3" borderId="47" xfId="0" applyFont="1" applyFill="1" applyBorder="1" applyAlignment="1" applyProtection="1">
      <alignment horizontal="left" vertical="center"/>
    </xf>
    <xf numFmtId="0" fontId="28" fillId="3" borderId="50" xfId="0" applyFont="1" applyFill="1" applyBorder="1" applyAlignment="1" applyProtection="1">
      <alignment horizontal="left" vertical="center"/>
    </xf>
    <xf numFmtId="0" fontId="28" fillId="3" borderId="51" xfId="0" applyFont="1" applyFill="1" applyBorder="1" applyAlignment="1" applyProtection="1">
      <alignment horizontal="left" vertical="center"/>
    </xf>
    <xf numFmtId="0" fontId="28" fillId="3" borderId="15" xfId="0" applyFont="1" applyFill="1" applyBorder="1" applyAlignment="1" applyProtection="1">
      <alignment horizontal="left" vertical="center"/>
    </xf>
    <xf numFmtId="0" fontId="28" fillId="3" borderId="55" xfId="0" applyFont="1" applyFill="1" applyBorder="1" applyAlignment="1" applyProtection="1">
      <alignment horizontal="left" vertical="center"/>
    </xf>
    <xf numFmtId="0" fontId="28" fillId="3" borderId="1" xfId="0" applyFont="1" applyFill="1" applyBorder="1" applyAlignment="1" applyProtection="1">
      <alignment horizontal="left" vertical="center"/>
    </xf>
    <xf numFmtId="0" fontId="28" fillId="3" borderId="67" xfId="0" applyFont="1" applyFill="1" applyBorder="1" applyAlignment="1" applyProtection="1">
      <alignment horizontal="left" vertical="center"/>
    </xf>
    <xf numFmtId="184" fontId="40" fillId="4" borderId="0" xfId="0" applyNumberFormat="1" applyFont="1" applyFill="1" applyAlignment="1" applyProtection="1">
      <alignment horizontal="center" vertical="center"/>
    </xf>
    <xf numFmtId="0" fontId="40" fillId="4" borderId="0" xfId="0" applyFont="1" applyFill="1" applyBorder="1" applyAlignment="1" applyProtection="1">
      <alignment horizontal="left" vertical="center" wrapText="1"/>
    </xf>
    <xf numFmtId="0" fontId="45" fillId="0" borderId="5" xfId="0" applyFont="1" applyFill="1" applyBorder="1" applyAlignment="1" applyProtection="1">
      <alignment horizontal="center" vertical="center"/>
      <protection locked="0"/>
    </xf>
    <xf numFmtId="0" fontId="45" fillId="0" borderId="14" xfId="0" applyFont="1" applyFill="1" applyBorder="1" applyAlignment="1" applyProtection="1">
      <alignment horizontal="center" vertical="center"/>
      <protection locked="0"/>
    </xf>
    <xf numFmtId="0" fontId="45" fillId="0" borderId="6" xfId="0" applyFont="1" applyFill="1" applyBorder="1" applyAlignment="1" applyProtection="1">
      <alignment horizontal="center" vertical="center"/>
      <protection locked="0"/>
    </xf>
    <xf numFmtId="0" fontId="45" fillId="0" borderId="7" xfId="0" applyFont="1" applyFill="1" applyBorder="1" applyAlignment="1" applyProtection="1">
      <alignment horizontal="center" vertical="center"/>
      <protection locked="0"/>
    </xf>
    <xf numFmtId="0" fontId="45" fillId="0" borderId="1" xfId="0" applyFont="1" applyFill="1" applyBorder="1" applyAlignment="1" applyProtection="1">
      <alignment horizontal="center" vertical="center"/>
      <protection locked="0"/>
    </xf>
    <xf numFmtId="0" fontId="45" fillId="0" borderId="8" xfId="0" applyFont="1" applyFill="1" applyBorder="1" applyAlignment="1" applyProtection="1">
      <alignment horizontal="center" vertical="center"/>
      <protection locked="0"/>
    </xf>
    <xf numFmtId="0" fontId="10" fillId="3" borderId="0" xfId="0" applyFont="1" applyFill="1" applyBorder="1" applyAlignment="1" applyProtection="1">
      <alignment horizontal="center" vertical="center"/>
    </xf>
    <xf numFmtId="0" fontId="11" fillId="4" borderId="0" xfId="0" applyFont="1" applyFill="1" applyBorder="1" applyAlignment="1" applyProtection="1">
      <alignment horizontal="left" vertical="center"/>
    </xf>
    <xf numFmtId="0" fontId="38" fillId="0" borderId="10" xfId="0" applyFont="1" applyFill="1" applyBorder="1" applyAlignment="1" applyProtection="1">
      <alignment horizontal="center" vertical="center"/>
      <protection locked="0"/>
    </xf>
    <xf numFmtId="0" fontId="38" fillId="0" borderId="11" xfId="0" applyFont="1" applyFill="1" applyBorder="1" applyAlignment="1" applyProtection="1">
      <alignment horizontal="center" vertical="center"/>
      <protection locked="0"/>
    </xf>
    <xf numFmtId="0" fontId="38" fillId="0" borderId="12" xfId="0" applyFont="1" applyFill="1" applyBorder="1" applyAlignment="1" applyProtection="1">
      <alignment horizontal="center" vertical="center"/>
      <protection locked="0"/>
    </xf>
    <xf numFmtId="0" fontId="38" fillId="0" borderId="2" xfId="0" applyFont="1" applyFill="1" applyBorder="1" applyAlignment="1" applyProtection="1">
      <alignment horizontal="center" vertical="center"/>
      <protection locked="0"/>
    </xf>
    <xf numFmtId="0" fontId="38" fillId="0" borderId="2" xfId="3"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5" borderId="2" xfId="0" applyFont="1" applyFill="1" applyBorder="1" applyAlignment="1" applyProtection="1">
      <alignment horizontal="left" vertical="center" wrapText="1"/>
    </xf>
    <xf numFmtId="0" fontId="11" fillId="0" borderId="18"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6" fontId="28" fillId="0" borderId="2" xfId="0" applyNumberFormat="1" applyFont="1" applyFill="1" applyBorder="1" applyAlignment="1">
      <alignment horizontal="center" vertical="center"/>
    </xf>
    <xf numFmtId="6" fontId="0" fillId="0" borderId="10" xfId="0" applyNumberFormat="1" applyFont="1" applyFill="1" applyBorder="1" applyAlignment="1" applyProtection="1">
      <alignment horizontal="center" vertical="center"/>
      <protection locked="0"/>
    </xf>
    <xf numFmtId="6" fontId="0" fillId="0" borderId="11" xfId="0" applyNumberFormat="1" applyFont="1" applyFill="1" applyBorder="1" applyAlignment="1" applyProtection="1">
      <alignment horizontal="center" vertical="center"/>
      <protection locked="0"/>
    </xf>
    <xf numFmtId="6" fontId="0" fillId="0" borderId="12" xfId="0" applyNumberFormat="1" applyFont="1" applyFill="1" applyBorder="1" applyAlignment="1" applyProtection="1">
      <alignment horizontal="center" vertical="center"/>
      <protection locked="0"/>
    </xf>
    <xf numFmtId="187" fontId="0" fillId="0" borderId="10" xfId="0" applyNumberFormat="1" applyFont="1" applyFill="1" applyBorder="1" applyAlignment="1" applyProtection="1">
      <alignment horizontal="center" vertical="center"/>
      <protection locked="0"/>
    </xf>
    <xf numFmtId="187" fontId="0" fillId="0" borderId="12" xfId="0" applyNumberFormat="1" applyFont="1" applyFill="1" applyBorder="1" applyAlignment="1" applyProtection="1">
      <alignment horizontal="center" vertical="center"/>
      <protection locked="0"/>
    </xf>
    <xf numFmtId="0" fontId="22" fillId="0" borderId="0" xfId="0" applyFont="1" applyFill="1" applyBorder="1" applyAlignment="1">
      <alignment horizontal="left" vertical="center" wrapText="1"/>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179" fontId="42" fillId="3" borderId="18" xfId="0" applyNumberFormat="1" applyFont="1" applyFill="1" applyBorder="1" applyAlignment="1">
      <alignment horizontal="center" vertical="center"/>
    </xf>
    <xf numFmtId="179" fontId="42" fillId="3" borderId="17" xfId="0" applyNumberFormat="1" applyFont="1" applyFill="1" applyBorder="1" applyAlignment="1">
      <alignment horizontal="center" vertical="center"/>
    </xf>
    <xf numFmtId="179" fontId="42" fillId="3" borderId="21" xfId="0" applyNumberFormat="1" applyFont="1" applyFill="1" applyBorder="1" applyAlignment="1">
      <alignment horizontal="center" vertical="center"/>
    </xf>
    <xf numFmtId="179" fontId="42" fillId="3" borderId="19" xfId="0" applyNumberFormat="1" applyFont="1" applyFill="1" applyBorder="1" applyAlignment="1">
      <alignment horizontal="center" vertical="center"/>
    </xf>
    <xf numFmtId="179" fontId="42" fillId="3" borderId="20" xfId="0" applyNumberFormat="1" applyFont="1" applyFill="1" applyBorder="1" applyAlignment="1">
      <alignment horizontal="center" vertical="center"/>
    </xf>
    <xf numFmtId="179" fontId="42" fillId="3" borderId="22" xfId="0" applyNumberFormat="1" applyFont="1" applyFill="1" applyBorder="1" applyAlignment="1">
      <alignment horizontal="center" vertical="center"/>
    </xf>
    <xf numFmtId="187" fontId="28" fillId="0" borderId="2" xfId="0" applyNumberFormat="1" applyFont="1" applyFill="1" applyBorder="1" applyAlignment="1">
      <alignment horizontal="center" vertical="center"/>
    </xf>
    <xf numFmtId="0" fontId="12"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5" fontId="0" fillId="0" borderId="10" xfId="0" applyNumberFormat="1" applyBorder="1" applyAlignment="1">
      <alignment horizontal="center" vertical="center"/>
    </xf>
    <xf numFmtId="5" fontId="0" fillId="0" borderId="12" xfId="0" applyNumberForma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87" fontId="112" fillId="0" borderId="10" xfId="0" applyNumberFormat="1" applyFont="1" applyFill="1" applyBorder="1" applyAlignment="1">
      <alignment horizontal="center" vertical="center"/>
    </xf>
    <xf numFmtId="187" fontId="112" fillId="0" borderId="12" xfId="0" applyNumberFormat="1" applyFont="1" applyFill="1" applyBorder="1" applyAlignment="1">
      <alignment horizontal="center" vertical="center"/>
    </xf>
    <xf numFmtId="0" fontId="112" fillId="0" borderId="10" xfId="0" applyNumberFormat="1" applyFont="1" applyFill="1" applyBorder="1" applyAlignment="1" applyProtection="1">
      <alignment horizontal="center" vertical="center"/>
      <protection locked="0"/>
    </xf>
    <xf numFmtId="0" fontId="112" fillId="0" borderId="11" xfId="0" applyNumberFormat="1" applyFont="1" applyFill="1" applyBorder="1" applyAlignment="1" applyProtection="1">
      <alignment horizontal="center" vertical="center"/>
      <protection locked="0"/>
    </xf>
    <xf numFmtId="0" fontId="112" fillId="0" borderId="12" xfId="0" applyNumberFormat="1" applyFont="1" applyFill="1" applyBorder="1" applyAlignment="1" applyProtection="1">
      <alignment horizontal="center" vertical="center"/>
      <protection locked="0"/>
    </xf>
    <xf numFmtId="6" fontId="112" fillId="0" borderId="10" xfId="0" applyNumberFormat="1" applyFont="1" applyFill="1" applyBorder="1" applyAlignment="1">
      <alignment horizontal="center" vertical="center"/>
    </xf>
    <xf numFmtId="6" fontId="112" fillId="0" borderId="11" xfId="0" applyNumberFormat="1" applyFont="1" applyFill="1" applyBorder="1" applyAlignment="1">
      <alignment horizontal="center" vertical="center"/>
    </xf>
    <xf numFmtId="6" fontId="112" fillId="0" borderId="12" xfId="0" applyNumberFormat="1" applyFont="1" applyFill="1" applyBorder="1" applyAlignment="1">
      <alignment horizontal="center" vertical="center"/>
    </xf>
    <xf numFmtId="0" fontId="4" fillId="0" borderId="0" xfId="0" applyFont="1" applyBorder="1" applyAlignment="1">
      <alignment horizontal="left" vertical="top" wrapText="1"/>
    </xf>
    <xf numFmtId="0" fontId="27" fillId="0" borderId="0" xfId="0" applyFont="1" applyAlignment="1">
      <alignment horizontal="left" vertical="center"/>
    </xf>
    <xf numFmtId="0" fontId="28" fillId="0" borderId="0" xfId="0" applyFont="1" applyAlignment="1">
      <alignment horizontal="left" vertical="center"/>
    </xf>
    <xf numFmtId="187" fontId="112" fillId="0" borderId="10" xfId="0" applyNumberFormat="1" applyFont="1" applyFill="1" applyBorder="1" applyAlignment="1" applyProtection="1">
      <alignment horizontal="center" vertical="center"/>
      <protection locked="0"/>
    </xf>
    <xf numFmtId="187" fontId="112" fillId="0" borderId="12"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176" fontId="9" fillId="3" borderId="2" xfId="0" applyNumberFormat="1" applyFont="1" applyFill="1" applyBorder="1" applyAlignment="1">
      <alignment horizontal="left" vertical="center" wrapText="1" indent="1"/>
    </xf>
    <xf numFmtId="176" fontId="9" fillId="3" borderId="10" xfId="0" applyNumberFormat="1" applyFont="1" applyFill="1" applyBorder="1" applyAlignment="1">
      <alignment horizontal="left" vertical="center" indent="1"/>
    </xf>
    <xf numFmtId="176" fontId="9" fillId="3" borderId="11" xfId="0" applyNumberFormat="1" applyFont="1" applyFill="1" applyBorder="1" applyAlignment="1">
      <alignment horizontal="left" vertical="center" indent="1"/>
    </xf>
    <xf numFmtId="176" fontId="9" fillId="3" borderId="12" xfId="0" applyNumberFormat="1" applyFont="1" applyFill="1" applyBorder="1" applyAlignment="1">
      <alignment horizontal="left" vertical="center" inden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8" fillId="0" borderId="10"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22" fillId="0" borderId="12" xfId="0" applyFont="1" applyFill="1" applyBorder="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48" fillId="0" borderId="9"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12" fillId="0" borderId="10" xfId="0" applyNumberFormat="1" applyFont="1" applyBorder="1" applyAlignment="1">
      <alignment horizontal="right" vertical="center"/>
    </xf>
    <xf numFmtId="0" fontId="12" fillId="0" borderId="11" xfId="0" applyNumberFormat="1" applyFont="1" applyBorder="1" applyAlignment="1">
      <alignment horizontal="right" vertical="center"/>
    </xf>
    <xf numFmtId="0" fontId="12" fillId="0" borderId="12" xfId="0" applyNumberFormat="1" applyFont="1" applyBorder="1" applyAlignment="1">
      <alignment horizontal="right" vertical="center"/>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12" xfId="0" applyFont="1" applyFill="1" applyBorder="1" applyAlignment="1" applyProtection="1">
      <alignment horizontal="center" vertical="center" wrapText="1" shrinkToFit="1"/>
      <protection locked="0"/>
    </xf>
    <xf numFmtId="188" fontId="10" fillId="0" borderId="10" xfId="0" applyNumberFormat="1" applyFont="1" applyFill="1" applyBorder="1" applyAlignment="1" applyProtection="1">
      <alignment horizontal="center" vertical="center" wrapText="1" shrinkToFit="1"/>
      <protection locked="0"/>
    </xf>
    <xf numFmtId="188" fontId="10" fillId="0" borderId="12" xfId="0" applyNumberFormat="1" applyFont="1" applyFill="1" applyBorder="1" applyAlignment="1" applyProtection="1">
      <alignment horizontal="center" vertical="center" wrapText="1" shrinkToFit="1"/>
      <protection locked="0"/>
    </xf>
    <xf numFmtId="0" fontId="11" fillId="0" borderId="0"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Fill="1" applyBorder="1" applyAlignment="1">
      <alignment horizontal="left" vertical="top" wrapText="1"/>
    </xf>
    <xf numFmtId="0" fontId="56" fillId="0" borderId="18" xfId="0" applyFont="1" applyFill="1" applyBorder="1" applyAlignment="1">
      <alignment horizontal="center" vertical="center" wrapText="1"/>
    </xf>
    <xf numFmtId="0" fontId="56" fillId="0" borderId="17" xfId="0" applyFont="1" applyFill="1" applyBorder="1" applyAlignment="1">
      <alignment horizontal="center" vertical="center" wrapText="1"/>
    </xf>
    <xf numFmtId="0" fontId="56" fillId="0" borderId="21"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26" xfId="0" applyFont="1" applyFill="1" applyBorder="1" applyAlignment="1">
      <alignment horizontal="center" vertical="center" wrapText="1"/>
    </xf>
    <xf numFmtId="0" fontId="56" fillId="0" borderId="19" xfId="0" applyFont="1" applyFill="1" applyBorder="1" applyAlignment="1">
      <alignment horizontal="center" vertical="center" wrapText="1"/>
    </xf>
    <xf numFmtId="0" fontId="56" fillId="0" borderId="20" xfId="0" applyFont="1" applyFill="1" applyBorder="1" applyAlignment="1">
      <alignment horizontal="center" vertical="center" wrapText="1"/>
    </xf>
    <xf numFmtId="0" fontId="56" fillId="0" borderId="22" xfId="0" applyFont="1" applyFill="1" applyBorder="1" applyAlignment="1">
      <alignment horizontal="center" vertical="center" wrapText="1"/>
    </xf>
    <xf numFmtId="179" fontId="42" fillId="3" borderId="23" xfId="0" applyNumberFormat="1" applyFont="1" applyFill="1" applyBorder="1" applyAlignment="1">
      <alignment horizontal="center" vertical="center"/>
    </xf>
    <xf numFmtId="179" fontId="42" fillId="3" borderId="24" xfId="0" applyNumberFormat="1" applyFont="1" applyFill="1" applyBorder="1" applyAlignment="1">
      <alignment horizontal="center" vertical="center"/>
    </xf>
    <xf numFmtId="179" fontId="42" fillId="3" borderId="25"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100" fillId="0" borderId="10" xfId="0" applyFont="1" applyBorder="1" applyAlignment="1">
      <alignment horizontal="center" vertical="center" wrapText="1"/>
    </xf>
    <xf numFmtId="0" fontId="100" fillId="0" borderId="11" xfId="0" applyFont="1" applyBorder="1" applyAlignment="1">
      <alignment horizontal="center" vertical="center" wrapText="1"/>
    </xf>
    <xf numFmtId="0" fontId="100" fillId="0" borderId="12" xfId="0" applyFont="1" applyBorder="1" applyAlignment="1">
      <alignment horizontal="center" vertical="center" wrapText="1"/>
    </xf>
    <xf numFmtId="0" fontId="4" fillId="0" borderId="2" xfId="0" applyFont="1" applyBorder="1" applyAlignment="1">
      <alignment horizontal="center" vertical="center" wrapText="1"/>
    </xf>
    <xf numFmtId="188" fontId="114" fillId="0" borderId="10" xfId="0" applyNumberFormat="1" applyFont="1" applyFill="1" applyBorder="1" applyAlignment="1" applyProtection="1">
      <alignment horizontal="center" vertical="center" shrinkToFit="1"/>
    </xf>
    <xf numFmtId="188" fontId="114" fillId="0" borderId="12" xfId="0" applyNumberFormat="1" applyFont="1" applyFill="1" applyBorder="1" applyAlignment="1" applyProtection="1">
      <alignment horizontal="center" vertical="center" shrinkToFit="1"/>
    </xf>
    <xf numFmtId="188" fontId="114" fillId="0" borderId="10" xfId="0" applyNumberFormat="1" applyFont="1" applyFill="1" applyBorder="1" applyAlignment="1" applyProtection="1">
      <alignment horizontal="center" vertical="center" shrinkToFit="1"/>
      <protection locked="0"/>
    </xf>
    <xf numFmtId="188" fontId="114" fillId="0" borderId="12" xfId="0" applyNumberFormat="1" applyFont="1" applyFill="1" applyBorder="1" applyAlignment="1" applyProtection="1">
      <alignment horizontal="center" vertical="center" shrinkToFit="1"/>
      <protection locked="0"/>
    </xf>
    <xf numFmtId="0" fontId="110" fillId="0" borderId="9" xfId="0" applyFont="1" applyFill="1" applyBorder="1" applyAlignment="1">
      <alignment horizontal="left" vertical="center" wrapText="1"/>
    </xf>
    <xf numFmtId="0" fontId="110" fillId="0" borderId="0" xfId="0" applyFont="1" applyFill="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textRotation="255"/>
    </xf>
    <xf numFmtId="0" fontId="4" fillId="0" borderId="3" xfId="0" applyFont="1" applyBorder="1" applyAlignment="1">
      <alignment horizontal="center" vertical="center" textRotation="255"/>
    </xf>
    <xf numFmtId="0" fontId="108" fillId="0" borderId="2" xfId="0" applyFont="1" applyFill="1" applyBorder="1" applyAlignment="1">
      <alignment horizontal="center" vertical="center" wrapText="1"/>
    </xf>
    <xf numFmtId="0" fontId="4" fillId="0" borderId="2" xfId="0" applyFont="1" applyBorder="1" applyAlignment="1">
      <alignment horizontal="center" vertical="center" wrapText="1" shrinkToFit="1"/>
    </xf>
    <xf numFmtId="179" fontId="42" fillId="3" borderId="13" xfId="0" applyNumberFormat="1" applyFont="1" applyFill="1" applyBorder="1" applyAlignment="1">
      <alignment horizontal="center" vertical="center"/>
    </xf>
    <xf numFmtId="179" fontId="42" fillId="3" borderId="26" xfId="0" applyNumberFormat="1" applyFont="1" applyFill="1" applyBorder="1" applyAlignment="1">
      <alignment horizontal="center" vertical="center"/>
    </xf>
    <xf numFmtId="0" fontId="103" fillId="2" borderId="0" xfId="0" applyFont="1" applyFill="1" applyBorder="1" applyAlignment="1">
      <alignment horizontal="left" vertical="center" wrapText="1"/>
    </xf>
    <xf numFmtId="0" fontId="98" fillId="0" borderId="0" xfId="0" applyFont="1" applyFill="1" applyBorder="1" applyAlignment="1">
      <alignment horizontal="center" vertical="center" wrapText="1"/>
    </xf>
    <xf numFmtId="0" fontId="3" fillId="0" borderId="20" xfId="0" applyFont="1" applyBorder="1" applyAlignment="1">
      <alignment horizontal="left" vertical="top" wrapText="1"/>
    </xf>
    <xf numFmtId="0" fontId="3"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10" xfId="0" applyFont="1" applyFill="1" applyBorder="1" applyAlignment="1" applyProtection="1">
      <alignment horizontal="center" vertical="center" wrapText="1" shrinkToFit="1"/>
    </xf>
    <xf numFmtId="0" fontId="10" fillId="0" borderId="12" xfId="0" applyFont="1" applyFill="1" applyBorder="1" applyAlignment="1" applyProtection="1">
      <alignment horizontal="center" vertical="center" wrapText="1" shrinkToFit="1"/>
    </xf>
    <xf numFmtId="0" fontId="99" fillId="0" borderId="10" xfId="0" applyFont="1" applyFill="1" applyBorder="1" applyAlignment="1" applyProtection="1">
      <alignment horizontal="center" vertical="center" wrapText="1" shrinkToFit="1"/>
    </xf>
    <xf numFmtId="0" fontId="99" fillId="0" borderId="12" xfId="0" applyFont="1" applyFill="1" applyBorder="1" applyAlignment="1" applyProtection="1">
      <alignment horizontal="center" vertical="center" wrapText="1" shrinkToFit="1"/>
    </xf>
    <xf numFmtId="0" fontId="13" fillId="0" borderId="10"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0" fillId="0" borderId="11" xfId="0" applyFont="1" applyFill="1" applyBorder="1" applyAlignment="1" applyProtection="1">
      <alignment horizontal="center" vertical="center" wrapText="1" shrinkToFit="1"/>
    </xf>
    <xf numFmtId="0" fontId="10" fillId="0" borderId="14" xfId="0" applyFont="1" applyFill="1" applyBorder="1" applyAlignment="1" applyProtection="1">
      <alignment horizontal="center" vertical="center" wrapText="1" shrinkToFit="1"/>
    </xf>
    <xf numFmtId="0" fontId="10" fillId="0" borderId="6" xfId="0" applyFont="1" applyFill="1" applyBorder="1" applyAlignment="1" applyProtection="1">
      <alignment horizontal="center" vertical="center" wrapText="1" shrinkToFit="1"/>
    </xf>
    <xf numFmtId="0" fontId="9" fillId="3" borderId="10"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9" fillId="3" borderId="10" xfId="0" applyNumberFormat="1" applyFont="1" applyFill="1" applyBorder="1" applyAlignment="1">
      <alignment horizontal="left" vertical="center" indent="1"/>
    </xf>
    <xf numFmtId="0" fontId="9" fillId="3" borderId="12" xfId="0" applyNumberFormat="1" applyFont="1" applyFill="1" applyBorder="1" applyAlignment="1">
      <alignment horizontal="left" vertical="center" indent="1"/>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5" fontId="10" fillId="0" borderId="10" xfId="0" applyNumberFormat="1" applyFont="1" applyFill="1" applyBorder="1" applyAlignment="1" applyProtection="1">
      <alignment horizontal="center" vertical="center" wrapText="1" shrinkToFit="1"/>
      <protection locked="0"/>
    </xf>
    <xf numFmtId="5" fontId="10" fillId="0" borderId="11" xfId="0" applyNumberFormat="1" applyFont="1" applyFill="1" applyBorder="1" applyAlignment="1" applyProtection="1">
      <alignment horizontal="center" vertical="center" wrapText="1" shrinkToFit="1"/>
      <protection locked="0"/>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99" fillId="0" borderId="10" xfId="0" applyFont="1" applyBorder="1" applyAlignment="1">
      <alignment horizontal="center" vertical="center" wrapText="1"/>
    </xf>
    <xf numFmtId="0" fontId="99" fillId="0" borderId="12" xfId="0" applyFont="1" applyBorder="1" applyAlignment="1">
      <alignment horizontal="center" vertical="center" wrapText="1"/>
    </xf>
    <xf numFmtId="5" fontId="99" fillId="0" borderId="10" xfId="0" applyNumberFormat="1" applyFont="1" applyBorder="1" applyAlignment="1">
      <alignment horizontal="center" vertical="center"/>
    </xf>
    <xf numFmtId="5" fontId="99" fillId="0" borderId="11" xfId="0" applyNumberFormat="1" applyFont="1" applyBorder="1" applyAlignment="1">
      <alignment horizontal="center" vertical="center"/>
    </xf>
    <xf numFmtId="0" fontId="53" fillId="0" borderId="2" xfId="0" applyFont="1" applyBorder="1" applyAlignment="1">
      <alignment horizontal="center" vertical="center"/>
    </xf>
    <xf numFmtId="0" fontId="53" fillId="0" borderId="2" xfId="0" applyFont="1" applyBorder="1" applyAlignment="1">
      <alignment horizontal="center" vertical="center" wrapText="1"/>
    </xf>
    <xf numFmtId="0" fontId="55" fillId="0" borderId="27" xfId="0" applyNumberFormat="1" applyFont="1" applyFill="1" applyBorder="1" applyAlignment="1" applyProtection="1">
      <alignment vertical="center" shrinkToFit="1"/>
      <protection locked="0"/>
    </xf>
    <xf numFmtId="0" fontId="54" fillId="0" borderId="2" xfId="0" applyNumberFormat="1" applyFont="1" applyFill="1" applyBorder="1" applyAlignment="1" applyProtection="1">
      <alignment horizontal="left" vertical="center" wrapText="1" shrinkToFit="1"/>
      <protection locked="0"/>
    </xf>
    <xf numFmtId="0" fontId="53" fillId="0" borderId="3" xfId="0" applyNumberFormat="1" applyFont="1" applyFill="1" applyBorder="1" applyAlignment="1" applyProtection="1">
      <alignment vertical="center" shrinkToFit="1"/>
      <protection locked="0"/>
    </xf>
    <xf numFmtId="57" fontId="53" fillId="0" borderId="4" xfId="0" applyNumberFormat="1" applyFont="1" applyFill="1" applyBorder="1" applyAlignment="1" applyProtection="1">
      <alignment horizontal="center" vertical="center" shrinkToFit="1"/>
      <protection locked="0"/>
    </xf>
    <xf numFmtId="57" fontId="53" fillId="0" borderId="3" xfId="0" applyNumberFormat="1" applyFont="1" applyFill="1" applyBorder="1" applyAlignment="1" applyProtection="1">
      <alignment horizontal="center" vertical="center" shrinkToFit="1"/>
      <protection locked="0"/>
    </xf>
    <xf numFmtId="0" fontId="53" fillId="0" borderId="4" xfId="0" applyNumberFormat="1" applyFont="1" applyFill="1" applyBorder="1" applyAlignment="1" applyProtection="1">
      <alignment horizontal="center" vertical="center" shrinkToFit="1"/>
      <protection locked="0"/>
    </xf>
    <xf numFmtId="0" fontId="53" fillId="0" borderId="3" xfId="0" applyNumberFormat="1" applyFont="1" applyFill="1" applyBorder="1" applyAlignment="1" applyProtection="1">
      <alignment horizontal="center" vertical="center" shrinkToFit="1"/>
      <protection locked="0"/>
    </xf>
    <xf numFmtId="0" fontId="51" fillId="0" borderId="5" xfId="0" applyNumberFormat="1" applyFont="1" applyFill="1" applyBorder="1" applyAlignment="1" applyProtection="1">
      <alignment horizontal="center" vertical="center" shrinkToFit="1"/>
      <protection locked="0"/>
    </xf>
    <xf numFmtId="0" fontId="51" fillId="0" borderId="6" xfId="0" applyNumberFormat="1" applyFont="1" applyFill="1" applyBorder="1" applyAlignment="1" applyProtection="1">
      <alignment horizontal="center" vertical="center" shrinkToFit="1"/>
      <protection locked="0"/>
    </xf>
    <xf numFmtId="0" fontId="51" fillId="0" borderId="7" xfId="0" applyNumberFormat="1" applyFont="1" applyFill="1" applyBorder="1" applyAlignment="1" applyProtection="1">
      <alignment horizontal="center" vertical="center" shrinkToFit="1"/>
      <protection locked="0"/>
    </xf>
    <xf numFmtId="0" fontId="51" fillId="0" borderId="8" xfId="0" applyNumberFormat="1" applyFont="1" applyFill="1" applyBorder="1" applyAlignment="1" applyProtection="1">
      <alignment horizontal="center" vertical="center" shrinkToFit="1"/>
      <protection locked="0"/>
    </xf>
    <xf numFmtId="0" fontId="3" fillId="0" borderId="2" xfId="0" applyNumberFormat="1" applyFont="1" applyFill="1" applyBorder="1" applyAlignment="1" applyProtection="1">
      <alignment horizontal="center" vertical="center" shrinkToFit="1"/>
      <protection locked="0"/>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Fill="1" applyBorder="1" applyAlignment="1">
      <alignment horizontal="left" vertical="center" shrinkToFit="1"/>
    </xf>
    <xf numFmtId="0" fontId="3" fillId="3" borderId="10" xfId="0" applyNumberFormat="1" applyFont="1" applyFill="1" applyBorder="1" applyAlignment="1">
      <alignment horizontal="left" vertical="center"/>
    </xf>
    <xf numFmtId="0" fontId="3" fillId="3" borderId="12" xfId="0" applyNumberFormat="1" applyFont="1" applyFill="1" applyBorder="1" applyAlignment="1">
      <alignment horizontal="left" vertical="center"/>
    </xf>
    <xf numFmtId="0" fontId="52" fillId="3" borderId="10" xfId="0" applyFont="1" applyFill="1" applyBorder="1" applyAlignment="1">
      <alignment horizontal="left" vertical="center" wrapText="1"/>
    </xf>
    <xf numFmtId="0" fontId="52" fillId="3" borderId="12" xfId="0" applyFont="1" applyFill="1" applyBorder="1" applyAlignment="1">
      <alignment horizontal="left" vertical="center" wrapText="1"/>
    </xf>
    <xf numFmtId="0" fontId="52" fillId="0" borderId="0" xfId="0" applyFont="1" applyAlignment="1">
      <alignment horizontal="left" vertical="top" wrapText="1"/>
    </xf>
    <xf numFmtId="0" fontId="62" fillId="0" borderId="0" xfId="0" applyFont="1" applyFill="1" applyAlignment="1">
      <alignment horizontal="left" vertical="top" wrapText="1"/>
    </xf>
    <xf numFmtId="0" fontId="18" fillId="0" borderId="2" xfId="0" applyFont="1" applyFill="1" applyBorder="1" applyAlignment="1" applyProtection="1">
      <alignment horizontal="left" vertical="top"/>
      <protection locked="0"/>
    </xf>
    <xf numFmtId="0" fontId="12" fillId="0" borderId="0" xfId="0" applyFont="1" applyFill="1" applyAlignment="1">
      <alignment horizontal="left" vertical="top" wrapText="1"/>
    </xf>
    <xf numFmtId="0" fontId="6" fillId="0" borderId="0" xfId="0" applyFont="1" applyFill="1" applyAlignment="1">
      <alignment horizontal="left" vertical="top" wrapText="1"/>
    </xf>
    <xf numFmtId="0" fontId="3" fillId="3" borderId="2" xfId="0" applyNumberFormat="1" applyFont="1" applyFill="1" applyBorder="1" applyAlignment="1">
      <alignment horizontal="left" vertical="center"/>
    </xf>
    <xf numFmtId="0" fontId="52" fillId="3" borderId="2" xfId="0" applyFont="1" applyFill="1" applyBorder="1" applyAlignment="1">
      <alignment horizontal="left" vertical="center" wrapText="1"/>
    </xf>
    <xf numFmtId="0" fontId="0" fillId="0" borderId="2" xfId="0" applyBorder="1" applyAlignment="1">
      <alignment horizontal="left" vertical="center"/>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top"/>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80" fillId="0" borderId="11" xfId="0" applyFont="1" applyBorder="1" applyAlignment="1" applyProtection="1">
      <alignment horizontal="center" vertical="center"/>
      <protection locked="0"/>
    </xf>
    <xf numFmtId="0" fontId="4" fillId="3" borderId="10" xfId="0" applyNumberFormat="1" applyFont="1" applyFill="1" applyBorder="1" applyAlignment="1">
      <alignment horizontal="left" vertical="center"/>
    </xf>
    <xf numFmtId="0" fontId="4" fillId="3" borderId="11" xfId="0" applyNumberFormat="1" applyFont="1" applyFill="1" applyBorder="1" applyAlignment="1">
      <alignment horizontal="left" vertical="center"/>
    </xf>
    <xf numFmtId="0" fontId="4" fillId="3" borderId="2"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Fill="1" applyAlignment="1">
      <alignment horizontal="left"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shrinkToFit="1"/>
    </xf>
    <xf numFmtId="0" fontId="10" fillId="0" borderId="0" xfId="0" applyFont="1" applyAlignment="1">
      <alignment horizontal="center" vertical="center" wrapText="1"/>
    </xf>
    <xf numFmtId="0" fontId="0" fillId="0" borderId="0" xfId="0" applyAlignment="1">
      <alignment horizontal="left" vertical="center"/>
    </xf>
    <xf numFmtId="9" fontId="0" fillId="0" borderId="0" xfId="6"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textRotation="255"/>
    </xf>
    <xf numFmtId="0" fontId="30" fillId="0" borderId="5" xfId="0" applyFont="1" applyBorder="1" applyAlignment="1">
      <alignment horizontal="center" vertical="center"/>
    </xf>
    <xf numFmtId="0" fontId="30" fillId="0" borderId="1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1" fillId="0" borderId="5"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2"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left" vertical="center"/>
    </xf>
    <xf numFmtId="0" fontId="29" fillId="0" borderId="0" xfId="0" applyFont="1" applyAlignment="1">
      <alignment horizontal="center" vertical="center"/>
    </xf>
    <xf numFmtId="3" fontId="0" fillId="0" borderId="0" xfId="0" applyNumberFormat="1" applyAlignment="1">
      <alignment horizontal="center" vertical="center"/>
    </xf>
  </cellXfs>
  <cellStyles count="12">
    <cellStyle name="パーセント" xfId="6" builtinId="5"/>
    <cellStyle name="ハイパーリンク" xfId="3" builtinId="8"/>
    <cellStyle name="桁区切り" xfId="4" builtinId="6"/>
    <cellStyle name="桁区切り 2" xfId="8"/>
    <cellStyle name="桁区切り 3" xfId="11"/>
    <cellStyle name="通貨" xfId="5" builtinId="7"/>
    <cellStyle name="標準" xfId="0" builtinId="0"/>
    <cellStyle name="標準 2" xfId="7"/>
    <cellStyle name="標準 2 2" xfId="9"/>
    <cellStyle name="標準 3" xfId="2"/>
    <cellStyle name="標準 3 2" xfId="10"/>
    <cellStyle name="標準 4" xfId="1"/>
  </cellStyles>
  <dxfs count="2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theme="0"/>
        </patternFill>
      </fill>
      <border>
        <left style="thin">
          <color auto="1"/>
        </left>
        <right style="thin">
          <color auto="1"/>
        </right>
        <top style="thin">
          <color auto="1"/>
        </top>
        <bottom style="thin">
          <color auto="1"/>
        </bottom>
        <vertical/>
        <horizontal/>
      </border>
    </dxf>
    <dxf>
      <fill>
        <patternFill>
          <bgColor theme="2" tint="-9.9948118533890809E-2"/>
        </patternFill>
      </fill>
      <border>
        <left/>
        <right/>
        <top/>
        <bottom/>
      </border>
    </dxf>
    <dxf>
      <fill>
        <patternFill>
          <bgColor theme="2" tint="-9.9948118533890809E-2"/>
        </patternFill>
      </fill>
      <border>
        <left/>
        <right/>
        <top/>
        <bottom/>
      </border>
    </dxf>
    <dxf>
      <fill>
        <patternFill>
          <bgColor theme="2" tint="-9.9948118533890809E-2"/>
        </patternFill>
      </fill>
      <border>
        <left/>
        <right/>
        <top/>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dxf>
    <dxf>
      <font>
        <b/>
        <i val="0"/>
        <color theme="1"/>
      </font>
      <fill>
        <patternFill patternType="none">
          <bgColor auto="1"/>
        </patternFill>
      </fill>
      <border>
        <left style="thin">
          <color auto="1"/>
        </left>
        <right style="thin">
          <color auto="1"/>
        </right>
        <top style="thin">
          <color auto="1"/>
        </top>
        <bottom style="thin">
          <color auto="1"/>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ont>
        <color theme="2" tint="-9.9948118533890809E-2"/>
      </font>
      <fill>
        <patternFill>
          <bgColor theme="2" tint="-9.9948118533890809E-2"/>
        </patternFill>
      </fill>
      <border>
        <left style="thin">
          <color theme="2" tint="-9.9948118533890809E-2"/>
        </left>
        <right style="thin">
          <color theme="2" tint="-9.9948118533890809E-2"/>
        </right>
        <top style="thin">
          <color theme="2" tint="-9.9948118533890809E-2"/>
        </top>
        <bottom style="thin">
          <color theme="2" tint="-9.9948118533890809E-2"/>
        </bottom>
        <vertical/>
        <horizontal/>
      </border>
    </dxf>
    <dxf>
      <fill>
        <patternFill>
          <bgColor theme="2" tint="-9.9948118533890809E-2"/>
        </patternFill>
      </fill>
      <border>
        <left/>
        <right/>
        <top/>
        <bottom/>
        <vertical/>
        <horizontal/>
      </border>
    </dxf>
    <dxf>
      <font>
        <color theme="2" tint="-9.9948118533890809E-2"/>
      </font>
      <fill>
        <patternFill>
          <bgColor theme="2" tint="-9.9948118533890809E-2"/>
        </patternFill>
      </fill>
      <border>
        <left style="thin">
          <color theme="1"/>
        </left>
        <right style="thin">
          <color theme="2" tint="-9.9948118533890809E-2"/>
        </right>
        <top style="thin">
          <color theme="2" tint="-9.9948118533890809E-2"/>
        </top>
        <bottom style="thin">
          <color theme="2" tint="-9.9948118533890809E-2"/>
        </bottom>
        <vertical/>
        <horizontal/>
      </border>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border>
    </dxf>
    <dxf>
      <font>
        <color theme="2" tint="-9.9948118533890809E-2"/>
      </font>
      <fill>
        <patternFill>
          <bgColor theme="2" tint="-9.9948118533890809E-2"/>
        </patternFill>
      </fill>
      <border>
        <left style="thin">
          <color theme="1"/>
        </left>
        <right style="thin">
          <color theme="2" tint="-9.9948118533890809E-2"/>
        </right>
        <top style="thin">
          <color theme="2" tint="-9.9948118533890809E-2"/>
        </top>
        <bottom style="thin">
          <color theme="2" tint="-9.9948118533890809E-2"/>
        </bottom>
        <vertical/>
        <horizontal/>
      </border>
    </dxf>
    <dxf>
      <font>
        <b/>
        <i val="0"/>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FFC000"/>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92D050"/>
        </patternFill>
      </fill>
    </dxf>
    <dxf>
      <fill>
        <patternFill>
          <bgColor theme="4"/>
        </patternFill>
      </fill>
    </dxf>
    <dxf>
      <fill>
        <patternFill>
          <bgColor theme="0" tint="-0.499984740745262"/>
        </patternFill>
      </fill>
    </dxf>
    <dxf>
      <fill>
        <patternFill>
          <bgColor rgb="FFFFC000"/>
        </patternFill>
      </fill>
    </dxf>
  </dxfs>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15</xdr:col>
      <xdr:colOff>324965</xdr:colOff>
      <xdr:row>13</xdr:row>
      <xdr:rowOff>179294</xdr:rowOff>
    </xdr:from>
    <xdr:to>
      <xdr:col>17</xdr:col>
      <xdr:colOff>100851</xdr:colOff>
      <xdr:row>17</xdr:row>
      <xdr:rowOff>56033</xdr:rowOff>
    </xdr:to>
    <xdr:sp macro="" textlink="">
      <xdr:nvSpPr>
        <xdr:cNvPr id="9" name="矢印: 右 8">
          <a:extLst>
            <a:ext uri="{FF2B5EF4-FFF2-40B4-BE49-F238E27FC236}">
              <a16:creationId xmlns:a16="http://schemas.microsoft.com/office/drawing/2014/main" id="{A97AFBC8-0AE7-465D-9937-F38351B970B9}"/>
            </a:ext>
          </a:extLst>
        </xdr:cNvPr>
        <xdr:cNvSpPr/>
      </xdr:nvSpPr>
      <xdr:spPr>
        <a:xfrm rot="5400000">
          <a:off x="7535951" y="4465544"/>
          <a:ext cx="930092" cy="60512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100853</xdr:colOff>
      <xdr:row>0</xdr:row>
      <xdr:rowOff>190500</xdr:rowOff>
    </xdr:from>
    <xdr:to>
      <xdr:col>12</xdr:col>
      <xdr:colOff>0</xdr:colOff>
      <xdr:row>11</xdr:row>
      <xdr:rowOff>0</xdr:rowOff>
    </xdr:to>
    <xdr:sp macro="" textlink="">
      <xdr:nvSpPr>
        <xdr:cNvPr id="2" name="テキスト ボックス 1"/>
        <xdr:cNvSpPr txBox="1"/>
      </xdr:nvSpPr>
      <xdr:spPr>
        <a:xfrm>
          <a:off x="13883528" y="190500"/>
          <a:ext cx="3328147" cy="44386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提出締切後の品目の修正、追加、差替えは受け付けません。</a:t>
          </a:r>
          <a:endParaRPr kumimoji="1" lang="en-US" altLang="ja-JP" sz="2000">
            <a:solidFill>
              <a:schemeClr val="bg1"/>
            </a:solidFill>
          </a:endParaRPr>
        </a:p>
        <a:p>
          <a:r>
            <a:rPr kumimoji="1" lang="ja-JP" altLang="en-US" sz="2000">
              <a:solidFill>
                <a:schemeClr val="bg1"/>
              </a:solidFill>
            </a:rPr>
            <a:t>また、対象外の物品があり、交付決定額が交付申請額を下回る場合でも、ご連絡はいたしませんので、他に対象となる物品等がありましたらご一緒にご申請ください。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100853</xdr:colOff>
      <xdr:row>0</xdr:row>
      <xdr:rowOff>190500</xdr:rowOff>
    </xdr:from>
    <xdr:to>
      <xdr:col>15</xdr:col>
      <xdr:colOff>44824</xdr:colOff>
      <xdr:row>4</xdr:row>
      <xdr:rowOff>145676</xdr:rowOff>
    </xdr:to>
    <xdr:sp macro="" textlink="">
      <xdr:nvSpPr>
        <xdr:cNvPr id="2" name="テキスト ボックス 1"/>
        <xdr:cNvSpPr txBox="1"/>
      </xdr:nvSpPr>
      <xdr:spPr>
        <a:xfrm>
          <a:off x="13895294" y="190500"/>
          <a:ext cx="4045324" cy="274544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提出締切後の品目の修正、追加、差替えは受け付けません。</a:t>
          </a:r>
          <a:endParaRPr kumimoji="1" lang="en-US" altLang="ja-JP" sz="2000">
            <a:solidFill>
              <a:schemeClr val="bg1"/>
            </a:solidFill>
          </a:endParaRPr>
        </a:p>
        <a:p>
          <a:r>
            <a:rPr kumimoji="1" lang="ja-JP" altLang="en-US" sz="2000">
              <a:solidFill>
                <a:schemeClr val="bg1"/>
              </a:solidFill>
            </a:rPr>
            <a:t>また、対象外の物品があり、交付決定額が交付申請額を下回る場合でも、ご連絡はいたしませんので、他に対象となる物品等がありましたらご一緒にご申請ください。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276225</xdr:colOff>
      <xdr:row>6</xdr:row>
      <xdr:rowOff>0</xdr:rowOff>
    </xdr:from>
    <xdr:to>
      <xdr:col>17</xdr:col>
      <xdr:colOff>333375</xdr:colOff>
      <xdr:row>7</xdr:row>
      <xdr:rowOff>19050</xdr:rowOff>
    </xdr:to>
    <xdr:sp macro="" textlink="">
      <xdr:nvSpPr>
        <xdr:cNvPr id="2" name="テキスト ボックス 1"/>
        <xdr:cNvSpPr txBox="1">
          <a:spLocks noChangeArrowheads="1"/>
        </xdr:cNvSpPr>
      </xdr:nvSpPr>
      <xdr:spPr bwMode="auto">
        <a:xfrm>
          <a:off x="9486900" y="342900"/>
          <a:ext cx="41719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en-US" altLang="ja-JP" sz="8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150772</xdr:colOff>
      <xdr:row>3</xdr:row>
      <xdr:rowOff>277446</xdr:rowOff>
    </xdr:from>
    <xdr:to>
      <xdr:col>11</xdr:col>
      <xdr:colOff>256443</xdr:colOff>
      <xdr:row>20</xdr:row>
      <xdr:rowOff>402982</xdr:rowOff>
    </xdr:to>
    <xdr:grpSp>
      <xdr:nvGrpSpPr>
        <xdr:cNvPr id="18" name="グループ化 17">
          <a:extLst>
            <a:ext uri="{FF2B5EF4-FFF2-40B4-BE49-F238E27FC236}">
              <a16:creationId xmlns:a16="http://schemas.microsoft.com/office/drawing/2014/main" id="{00000000-0008-0000-0400-000013000000}"/>
            </a:ext>
          </a:extLst>
        </xdr:cNvPr>
        <xdr:cNvGrpSpPr/>
      </xdr:nvGrpSpPr>
      <xdr:grpSpPr>
        <a:xfrm>
          <a:off x="431637" y="1693984"/>
          <a:ext cx="10229037" cy="13301786"/>
          <a:chOff x="10311557" y="77216"/>
          <a:chExt cx="8056712" cy="14960754"/>
        </a:xfrm>
      </xdr:grpSpPr>
      <xdr:grpSp>
        <xdr:nvGrpSpPr>
          <xdr:cNvPr id="19" name="グループ化 18">
            <a:extLst>
              <a:ext uri="{FF2B5EF4-FFF2-40B4-BE49-F238E27FC236}">
                <a16:creationId xmlns:a16="http://schemas.microsoft.com/office/drawing/2014/main" id="{00000000-0008-0000-0400-000012000000}"/>
              </a:ext>
            </a:extLst>
          </xdr:cNvPr>
          <xdr:cNvGrpSpPr/>
        </xdr:nvGrpSpPr>
        <xdr:grpSpPr>
          <a:xfrm>
            <a:off x="10311557" y="77216"/>
            <a:ext cx="8056712" cy="14960754"/>
            <a:chOff x="10311557" y="77216"/>
            <a:chExt cx="8056712" cy="14960754"/>
          </a:xfrm>
        </xdr:grpSpPr>
        <xdr:grpSp>
          <xdr:nvGrpSpPr>
            <xdr:cNvPr id="22" name="グループ化 21">
              <a:extLst>
                <a:ext uri="{FF2B5EF4-FFF2-40B4-BE49-F238E27FC236}">
                  <a16:creationId xmlns:a16="http://schemas.microsoft.com/office/drawing/2014/main" id="{00000000-0008-0000-0400-00000D000000}"/>
                </a:ext>
              </a:extLst>
            </xdr:cNvPr>
            <xdr:cNvGrpSpPr/>
          </xdr:nvGrpSpPr>
          <xdr:grpSpPr>
            <a:xfrm>
              <a:off x="10311557" y="77216"/>
              <a:ext cx="8056712" cy="14960754"/>
              <a:chOff x="9298439" y="-213956"/>
              <a:chExt cx="8208897" cy="11395244"/>
            </a:xfrm>
          </xdr:grpSpPr>
          <xdr:sp macro="" textlink="">
            <xdr:nvSpPr>
              <xdr:cNvPr id="26" name="テキスト ボックス 2">
                <a:extLst>
                  <a:ext uri="{FF2B5EF4-FFF2-40B4-BE49-F238E27FC236}">
                    <a16:creationId xmlns:a16="http://schemas.microsoft.com/office/drawing/2014/main" id="{00000000-0008-0000-0400-000005000000}"/>
                  </a:ext>
                </a:extLst>
              </xdr:cNvPr>
              <xdr:cNvSpPr txBox="1"/>
            </xdr:nvSpPr>
            <xdr:spPr>
              <a:xfrm>
                <a:off x="9298439" y="-213956"/>
                <a:ext cx="8208897" cy="1139524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＜この様式を印刷して、領収書等を添付する台紙としてご利用ください＞</a:t>
                </a: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16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領収書等を重ねないように並べて貼付し</a:t>
                </a:r>
                <a:r>
                  <a:rPr lang="ja-JP" altLang="en-US"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r>
                  <a:rPr lang="ja-JP" altLang="en-US"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郵送で提出し</a:t>
                </a:r>
                <a:r>
                  <a:rPr lang="ja-JP"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てください</a:t>
                </a:r>
                <a:r>
                  <a:rPr lang="ja-JP" altLang="en-US"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endParaRPr lang="en-US" altLang="ja-JP" sz="2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en-US" altLang="ja-JP" sz="2200">
                  <a:solidFill>
                    <a:srgbClr val="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en-US"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en-US" altLang="ja-JP" sz="2200">
                  <a:solidFill>
                    <a:srgbClr val="000000"/>
                  </a:solidFill>
                  <a:effectLst/>
                  <a:latin typeface="HG丸ｺﾞｼｯｸM-PRO" panose="020F0600000000000000" pitchFamily="50" charset="-128"/>
                  <a:ea typeface="ＭＳ 明朝" panose="02020609040205080304" pitchFamily="17" charset="-128"/>
                  <a:cs typeface="ＭＳ 明朝" panose="02020609040205080304" pitchFamily="17" charset="-128"/>
                </a:endParaRPr>
              </a:p>
              <a:p>
                <a:pPr algn="ctr">
                  <a:spcAft>
                    <a:spcPts val="0"/>
                  </a:spcAft>
                </a:pP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nvGrpSpPr>
              <xdr:cNvPr id="27" name="グループ化 26">
                <a:extLst>
                  <a:ext uri="{FF2B5EF4-FFF2-40B4-BE49-F238E27FC236}">
                    <a16:creationId xmlns:a16="http://schemas.microsoft.com/office/drawing/2014/main" id="{00000000-0008-0000-0400-000006000000}"/>
                  </a:ext>
                </a:extLst>
              </xdr:cNvPr>
              <xdr:cNvGrpSpPr/>
            </xdr:nvGrpSpPr>
            <xdr:grpSpPr>
              <a:xfrm>
                <a:off x="9720577" y="1799454"/>
                <a:ext cx="7403665" cy="9124246"/>
                <a:chOff x="618153" y="-986109"/>
                <a:chExt cx="5177775" cy="7598319"/>
              </a:xfrm>
            </xdr:grpSpPr>
            <xdr:sp macro="" textlink="">
              <xdr:nvSpPr>
                <xdr:cNvPr id="28" name="角丸四角形 27">
                  <a:extLst>
                    <a:ext uri="{FF2B5EF4-FFF2-40B4-BE49-F238E27FC236}">
                      <a16:creationId xmlns:a16="http://schemas.microsoft.com/office/drawing/2014/main" id="{00000000-0008-0000-0400-000007000000}"/>
                    </a:ext>
                  </a:extLst>
                </xdr:cNvPr>
                <xdr:cNvSpPr/>
              </xdr:nvSpPr>
              <xdr:spPr>
                <a:xfrm>
                  <a:off x="618153" y="4561294"/>
                  <a:ext cx="5100892" cy="2050916"/>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　　　　　　　　</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　　　　　　　</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endParaRPr lang="en-US" alt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○○社会福祉法人　理事長　</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様</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u="sng">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但　消毒薬</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箱</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令和○年</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　上記まさに領収しました。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株式会社</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商事</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 </a:t>
                  </a:r>
                  <a:endParaRPr lang="ja-JP" sz="105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29" name="角丸四角形 28">
                  <a:extLst>
                    <a:ext uri="{FF2B5EF4-FFF2-40B4-BE49-F238E27FC236}">
                      <a16:creationId xmlns:a16="http://schemas.microsoft.com/office/drawing/2014/main" id="{00000000-0008-0000-0400-000008000000}"/>
                    </a:ext>
                  </a:extLst>
                </xdr:cNvPr>
                <xdr:cNvSpPr/>
              </xdr:nvSpPr>
              <xdr:spPr>
                <a:xfrm>
                  <a:off x="618828" y="-986109"/>
                  <a:ext cx="2505693" cy="5397779"/>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△△駅前店</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月</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日</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領収書</a:t>
                  </a:r>
                  <a:endParaRPr lang="en-US" alt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lgn="ct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アルコール</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消毒薬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１５</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０００</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サーキュレーター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５０，０００円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×25,000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かなづち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２，０００円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×2,000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２ｍ脚立　　　　　　</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１０，０００円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×10,000</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4</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点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７７，０００</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税　　　　　　　 ７，７００円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８４</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alt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７００</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100</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000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alt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15,300</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0" name="角丸四角形 29">
                  <a:extLst>
                    <a:ext uri="{FF2B5EF4-FFF2-40B4-BE49-F238E27FC236}">
                      <a16:creationId xmlns:a16="http://schemas.microsoft.com/office/drawing/2014/main" id="{00000000-0008-0000-0400-000009000000}"/>
                    </a:ext>
                  </a:extLst>
                </xdr:cNvPr>
                <xdr:cNvSpPr/>
              </xdr:nvSpPr>
              <xdr:spPr>
                <a:xfrm>
                  <a:off x="3290235" y="-955392"/>
                  <a:ext cx="2505693" cy="5324393"/>
                </a:xfrm>
                <a:prstGeom prst="roundRect">
                  <a:avLst>
                    <a:gd name="adj" fmla="val 6897"/>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（添付イメージ）</a:t>
                  </a:r>
                  <a:endParaRPr lang="en-US" alt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横浜市</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町</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□□工務店□</a:t>
                  </a:r>
                  <a:r>
                    <a:rPr lang="en-US"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05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町店</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ctr">
                    <a:spcAft>
                      <a:spcPts val="0"/>
                    </a:spcAft>
                  </a:pP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領　 収　書</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alt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オムツ用ごみ箱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（１点</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en-US" sz="1200">
                      <a:solidFill>
                        <a:sysClr val="windowText" lastClr="000000"/>
                      </a:solidFill>
                      <a:effectLst/>
                      <a:latin typeface="HG丸ｺﾞｼｯｸM-PRO" panose="020F0600000000000000" pitchFamily="50" charset="-128"/>
                      <a:ea typeface="ＭＳ 明朝" panose="02020609040205080304" pitchFamily="17" charset="-128"/>
                      <a:cs typeface="ＭＳ 明朝" panose="02020609040205080304" pitchFamily="17" charset="-128"/>
                    </a:rPr>
                    <a:t> </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小計　１点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合計　</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6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現金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お釣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　　￥</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en-US"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a:t>
                  </a: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円</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2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□年□月□日</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上記正に領収いたしました。</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a:p>
                  <a:pPr algn="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レシート</a:t>
                  </a:r>
                  <a:r>
                    <a:rPr 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NO.0000</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1" name="正方形/長方形 30">
                  <a:extLst>
                    <a:ext uri="{FF2B5EF4-FFF2-40B4-BE49-F238E27FC236}">
                      <a16:creationId xmlns:a16="http://schemas.microsoft.com/office/drawing/2014/main" id="{00000000-0008-0000-0400-00000A000000}"/>
                    </a:ext>
                  </a:extLst>
                </xdr:cNvPr>
                <xdr:cNvSpPr/>
              </xdr:nvSpPr>
              <xdr:spPr>
                <a:xfrm>
                  <a:off x="4876746" y="4685263"/>
                  <a:ext cx="735652" cy="391886"/>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a:solidFill>
                        <a:schemeClr val="bg1">
                          <a:lumMod val="50000"/>
                        </a:schemeClr>
                      </a:solidFill>
                      <a:effectLst/>
                      <a:latin typeface="+mn-lt"/>
                      <a:ea typeface="+mn-ea"/>
                      <a:cs typeface="+mn-cs"/>
                    </a:rPr>
                    <a:t>項番</a:t>
                  </a:r>
                  <a:r>
                    <a:rPr lang="ja-JP" altLang="en-US" sz="1600">
                      <a:solidFill>
                        <a:schemeClr val="bg1">
                          <a:lumMod val="50000"/>
                        </a:schemeClr>
                      </a:solidFill>
                      <a:effectLst/>
                      <a:latin typeface="+mn-lt"/>
                      <a:ea typeface="+mn-ea"/>
                      <a:cs typeface="+mn-cs"/>
                    </a:rPr>
                    <a:t>③</a:t>
                  </a:r>
                  <a:endParaRPr lang="ja-JP" altLang="en-US">
                    <a:solidFill>
                      <a:schemeClr val="bg1">
                        <a:lumMod val="50000"/>
                      </a:schemeClr>
                    </a:solidFill>
                  </a:endParaRPr>
                </a:p>
              </xdr:txBody>
            </xdr:sp>
            <xdr:sp macro="" textlink="">
              <xdr:nvSpPr>
                <xdr:cNvPr id="32" name="正方形/長方形 31">
                  <a:extLst>
                    <a:ext uri="{FF2B5EF4-FFF2-40B4-BE49-F238E27FC236}">
                      <a16:creationId xmlns:a16="http://schemas.microsoft.com/office/drawing/2014/main" id="{00000000-0008-0000-0400-00000B000000}"/>
                    </a:ext>
                  </a:extLst>
                </xdr:cNvPr>
                <xdr:cNvSpPr/>
              </xdr:nvSpPr>
              <xdr:spPr>
                <a:xfrm>
                  <a:off x="2211467" y="-844456"/>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①</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sp macro="" textlink="">
              <xdr:nvSpPr>
                <xdr:cNvPr id="33" name="正方形/長方形 32">
                  <a:extLst>
                    <a:ext uri="{FF2B5EF4-FFF2-40B4-BE49-F238E27FC236}">
                      <a16:creationId xmlns:a16="http://schemas.microsoft.com/office/drawing/2014/main" id="{00000000-0008-0000-0400-00000C000000}"/>
                    </a:ext>
                  </a:extLst>
                </xdr:cNvPr>
                <xdr:cNvSpPr/>
              </xdr:nvSpPr>
              <xdr:spPr>
                <a:xfrm>
                  <a:off x="4904175" y="-661935"/>
                  <a:ext cx="735652" cy="308758"/>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項番</a:t>
                  </a:r>
                  <a:r>
                    <a:rPr lang="ja-JP" altLang="en-US" sz="1100">
                      <a:solidFill>
                        <a:sysClr val="windowText" lastClr="000000"/>
                      </a:solidFill>
                      <a:effectLst/>
                      <a:latin typeface="ＭＳ 明朝" panose="02020609040205080304" pitchFamily="17" charset="-128"/>
                      <a:ea typeface="HG丸ｺﾞｼｯｸM-PRO" panose="020F0600000000000000" pitchFamily="50" charset="-128"/>
                      <a:cs typeface="ＭＳ 明朝" panose="02020609040205080304" pitchFamily="17" charset="-128"/>
                    </a:rPr>
                    <a:t>②</a:t>
                  </a:r>
                  <a:endParaRPr lang="ja-JP" sz="105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grpSp>
        </xdr:grpSp>
        <xdr:sp macro="" textlink="">
          <xdr:nvSpPr>
            <xdr:cNvPr id="25" name="正方形/長方形 24">
              <a:extLst>
                <a:ext uri="{FF2B5EF4-FFF2-40B4-BE49-F238E27FC236}">
                  <a16:creationId xmlns:a16="http://schemas.microsoft.com/office/drawing/2014/main" id="{00000000-0008-0000-0400-00000E000000}"/>
                </a:ext>
              </a:extLst>
            </xdr:cNvPr>
            <xdr:cNvSpPr/>
          </xdr:nvSpPr>
          <xdr:spPr>
            <a:xfrm>
              <a:off x="10815134" y="5683723"/>
              <a:ext cx="2200468" cy="301166"/>
            </a:xfrm>
            <a:prstGeom prst="rect">
              <a:avLst/>
            </a:prstGeom>
            <a:solidFill>
              <a:srgbClr val="FF0066">
                <a:alpha val="3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0" name="四角形吹き出し 19">
            <a:extLst>
              <a:ext uri="{FF2B5EF4-FFF2-40B4-BE49-F238E27FC236}">
                <a16:creationId xmlns:a16="http://schemas.microsoft.com/office/drawing/2014/main" id="{00000000-0008-0000-0400-000003000000}"/>
              </a:ext>
            </a:extLst>
          </xdr:cNvPr>
          <xdr:cNvSpPr/>
        </xdr:nvSpPr>
        <xdr:spPr>
          <a:xfrm>
            <a:off x="13745474" y="4358044"/>
            <a:ext cx="3343372" cy="1577360"/>
          </a:xfrm>
          <a:prstGeom prst="wedgeRectCallout">
            <a:avLst>
              <a:gd name="adj1" fmla="val -71622"/>
              <a:gd name="adj2" fmla="val 437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bg1">
                    <a:lumMod val="65000"/>
                  </a:schemeClr>
                </a:solidFill>
                <a:latin typeface="+mj-ea"/>
                <a:ea typeface="+mj-ea"/>
              </a:rPr>
              <a:t>補助金と関係ない物品と合わせて購入している場合、どれが対象経費として計上しているのかわかるようはっきりとした色のマーカーを塗ってください。</a:t>
            </a:r>
            <a:endParaRPr kumimoji="1" lang="en-US" altLang="ja-JP" sz="1600" b="1">
              <a:solidFill>
                <a:schemeClr val="bg1">
                  <a:lumMod val="65000"/>
                </a:schemeClr>
              </a:solidFill>
              <a:latin typeface="+mj-ea"/>
              <a:ea typeface="+mj-ea"/>
            </a:endParaRPr>
          </a:p>
          <a:p>
            <a:pPr algn="l"/>
            <a:endParaRPr kumimoji="1" lang="en-US" altLang="ja-JP" sz="1600" b="1">
              <a:solidFill>
                <a:schemeClr val="bg1">
                  <a:lumMod val="75000"/>
                </a:schemeClr>
              </a:solidFill>
              <a:latin typeface="+mj-ea"/>
              <a:ea typeface="+mj-ea"/>
            </a:endParaRPr>
          </a:p>
        </xdr:txBody>
      </xdr:sp>
      <xdr:sp macro="" textlink="">
        <xdr:nvSpPr>
          <xdr:cNvPr id="21" name="四角形吹き出し 20">
            <a:extLst>
              <a:ext uri="{FF2B5EF4-FFF2-40B4-BE49-F238E27FC236}">
                <a16:creationId xmlns:a16="http://schemas.microsoft.com/office/drawing/2014/main" id="{00000000-0008-0000-0400-00000F000000}"/>
              </a:ext>
            </a:extLst>
          </xdr:cNvPr>
          <xdr:cNvSpPr/>
        </xdr:nvSpPr>
        <xdr:spPr>
          <a:xfrm>
            <a:off x="12084961" y="10208076"/>
            <a:ext cx="3673930" cy="775608"/>
          </a:xfrm>
          <a:prstGeom prst="wedgeRectCallout">
            <a:avLst>
              <a:gd name="adj1" fmla="val -61694"/>
              <a:gd name="adj2" fmla="val 200700"/>
            </a:avLst>
          </a:prstGeom>
          <a:solidFill>
            <a:schemeClr val="bg1"/>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ysClr val="windowText" lastClr="000000"/>
                </a:solidFill>
                <a:latin typeface="+mj-ea"/>
                <a:ea typeface="+mj-ea"/>
              </a:rPr>
              <a:t>領収書の宛先が設置者または園名になっていることを確認してください。</a:t>
            </a:r>
            <a:endParaRPr kumimoji="1" lang="en-US" altLang="ja-JP" sz="1600" b="1">
              <a:solidFill>
                <a:sysClr val="windowText" lastClr="000000"/>
              </a:solidFill>
              <a:latin typeface="+mj-ea"/>
              <a:ea typeface="+mj-ea"/>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179293</xdr:colOff>
      <xdr:row>0</xdr:row>
      <xdr:rowOff>313765</xdr:rowOff>
    </xdr:from>
    <xdr:to>
      <xdr:col>12</xdr:col>
      <xdr:colOff>89646</xdr:colOff>
      <xdr:row>5</xdr:row>
      <xdr:rowOff>53603</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04264" y="313765"/>
          <a:ext cx="7429500" cy="195860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lt1"/>
              </a:solidFill>
              <a:effectLst/>
              <a:latin typeface="+mn-lt"/>
              <a:ea typeface="+mn-ea"/>
              <a:cs typeface="+mn-cs"/>
            </a:rPr>
            <a:t>電子申請による申請エクセルの提出及び、</a:t>
          </a:r>
          <a:endParaRPr kumimoji="1" lang="en-US" altLang="ja-JP" sz="2400" b="1">
            <a:solidFill>
              <a:schemeClr val="lt1"/>
            </a:solidFill>
            <a:effectLst/>
            <a:latin typeface="+mn-lt"/>
            <a:ea typeface="+mn-ea"/>
            <a:cs typeface="+mn-cs"/>
          </a:endParaRPr>
        </a:p>
        <a:p>
          <a:pPr algn="l"/>
          <a:r>
            <a:rPr kumimoji="1" lang="ja-JP" altLang="en-US" sz="2400" b="1">
              <a:solidFill>
                <a:schemeClr val="lt1"/>
              </a:solidFill>
              <a:effectLst/>
              <a:latin typeface="+mn-lt"/>
              <a:ea typeface="+mn-ea"/>
              <a:cs typeface="+mn-cs"/>
            </a:rPr>
            <a:t>申請書類一式の郵送が</a:t>
          </a:r>
          <a:r>
            <a:rPr kumimoji="1" lang="ja-JP" altLang="ja-JP" sz="2400" b="1">
              <a:solidFill>
                <a:schemeClr val="lt1"/>
              </a:solidFill>
              <a:effectLst/>
              <a:latin typeface="+mn-lt"/>
              <a:ea typeface="+mn-ea"/>
              <a:cs typeface="+mn-cs"/>
            </a:rPr>
            <a:t>揃わないと</a:t>
          </a:r>
          <a:r>
            <a:rPr kumimoji="1" lang="ja-JP" altLang="en-US" sz="2400" b="1">
              <a:solidFill>
                <a:schemeClr val="lt1"/>
              </a:solidFill>
              <a:effectLst/>
              <a:latin typeface="+mn-lt"/>
              <a:ea typeface="+mn-ea"/>
              <a:cs typeface="+mn-cs"/>
            </a:rPr>
            <a:t>、</a:t>
          </a:r>
          <a:endParaRPr kumimoji="1" lang="en-US" altLang="ja-JP" sz="2400" b="1">
            <a:solidFill>
              <a:schemeClr val="lt1"/>
            </a:solidFill>
            <a:effectLst/>
            <a:latin typeface="+mn-lt"/>
            <a:ea typeface="+mn-ea"/>
            <a:cs typeface="+mn-cs"/>
          </a:endParaRPr>
        </a:p>
        <a:p>
          <a:pPr algn="l"/>
          <a:r>
            <a:rPr kumimoji="1" lang="ja-JP" altLang="ja-JP" sz="2400" b="1" u="sng">
              <a:solidFill>
                <a:schemeClr val="lt1"/>
              </a:solidFill>
              <a:effectLst/>
              <a:latin typeface="+mn-lt"/>
              <a:ea typeface="+mn-ea"/>
              <a:cs typeface="+mn-cs"/>
            </a:rPr>
            <a:t>申請受理とはなりません</a:t>
          </a:r>
          <a:r>
            <a:rPr kumimoji="1" lang="ja-JP" altLang="ja-JP" sz="2400" b="1">
              <a:solidFill>
                <a:schemeClr val="lt1"/>
              </a:solidFill>
              <a:effectLst/>
              <a:latin typeface="+mn-lt"/>
              <a:ea typeface="+mn-ea"/>
              <a:cs typeface="+mn-cs"/>
            </a:rPr>
            <a:t>のでご注意ください。</a:t>
          </a:r>
          <a:endParaRPr kumimoji="1" lang="en-US" altLang="ja-JP" sz="2400" b="1">
            <a:solidFill>
              <a:schemeClr val="lt1"/>
            </a:solidFill>
            <a:effectLst/>
            <a:latin typeface="+mn-lt"/>
            <a:ea typeface="+mn-ea"/>
            <a:cs typeface="+mn-cs"/>
          </a:endParaRPr>
        </a:p>
      </xdr:txBody>
    </xdr:sp>
    <xdr:clientData/>
  </xdr:twoCellAnchor>
  <xdr:twoCellAnchor>
    <xdr:from>
      <xdr:col>1</xdr:col>
      <xdr:colOff>294153</xdr:colOff>
      <xdr:row>5</xdr:row>
      <xdr:rowOff>224117</xdr:rowOff>
    </xdr:from>
    <xdr:to>
      <xdr:col>13</xdr:col>
      <xdr:colOff>235323</xdr:colOff>
      <xdr:row>13</xdr:row>
      <xdr:rowOff>465044</xdr:rowOff>
    </xdr:to>
    <xdr:sp macro="" textlink="">
      <xdr:nvSpPr>
        <xdr:cNvPr id="3" name="テキスト ボックス 2"/>
        <xdr:cNvSpPr txBox="1"/>
      </xdr:nvSpPr>
      <xdr:spPr>
        <a:xfrm>
          <a:off x="619124" y="2442882"/>
          <a:ext cx="8143875" cy="4633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t>231-0005</a:t>
          </a:r>
        </a:p>
        <a:p>
          <a:endParaRPr kumimoji="1" lang="en-US" altLang="ja-JP" sz="2400" b="1"/>
        </a:p>
        <a:p>
          <a:r>
            <a:rPr kumimoji="1" lang="ja-JP" altLang="en-US" sz="2400" b="1"/>
            <a:t>横浜市中区本町６－</a:t>
          </a:r>
          <a:r>
            <a:rPr kumimoji="1" lang="en-US" altLang="ja-JP" sz="2400" b="1"/>
            <a:t>50</a:t>
          </a:r>
          <a:r>
            <a:rPr kumimoji="1" lang="ja-JP" altLang="en-US" sz="2400" b="1"/>
            <a:t>－</a:t>
          </a:r>
          <a:r>
            <a:rPr kumimoji="1" lang="en-US" altLang="ja-JP" sz="2400" b="1"/>
            <a:t>10</a:t>
          </a:r>
        </a:p>
        <a:p>
          <a:endParaRPr kumimoji="1" lang="en-US" altLang="ja-JP" sz="2400" b="1"/>
        </a:p>
        <a:p>
          <a:r>
            <a:rPr kumimoji="1" lang="ja-JP" altLang="en-US" sz="2400" b="1"/>
            <a:t>横浜市こども青少年局保育・教育運営課　</a:t>
          </a:r>
        </a:p>
        <a:p>
          <a:endParaRPr kumimoji="1" lang="ja-JP" altLang="en-US" sz="2400" b="1"/>
        </a:p>
        <a:p>
          <a:r>
            <a:rPr kumimoji="1" lang="ja-JP" altLang="en-US" sz="2400" b="1"/>
            <a:t>　　　　　　　令和５年度コロナ補助金申請書類　在中</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371;&#12393;&#12418;&#38738;&#23569;&#24180;&#23616;\02&#20445;&#32946;&#12539;&#25945;&#32946;&#37096;\010_&#26087;&#36939;&#21942;&#35506;&#20849;&#26377;\030_&#12381;&#12398;&#20182;&#65288;&#65299;&#35506;&#20197;&#19978;&#20849;&#26377;&#65289;\200_&#20445;&#32946;&#12539;&#25945;&#32946;&#26045;&#35373;&#31561;&#12398;&#21361;&#27231;&#31649;&#29702;\300_&#12467;&#12525;&#12490;\200_&#26032;&#22411;&#12467;&#12525;&#12490;(&#31169;&#31435;&#22290;)\070_&#12467;&#12525;&#12490;&#23550;&#31574;&#32076;&#36027;&#35036;&#21161;\953_R4(2022)&#24180;&#24230;_&#35036;&#21161;&#37329;\004_&#20316;&#25104;\03_&#30003;&#35531;Excel\&#12304;&#20107;&#26989;&#23455;&#26045;&#32773;&#21521;&#12369;&#12305;&#35036;&#21161;&#12402;&#12394;_&#12456;&#12463;&#12475;&#12523;&#20316;&#25104;&#29992;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申請シート"/>
      <sheetName val="①かかり増し経費"/>
      <sheetName val="②備品等購入経費"/>
      <sheetName val="③工事費"/>
      <sheetName val="１件100万円以上の契約の場合の理由書"/>
      <sheetName val="【郵送用】送付先シート"/>
      <sheetName val="仕入控除"/>
      <sheetName val="施設データ"/>
    </sheetNames>
    <sheetDataSet>
      <sheetData sheetId="0" refreshError="1">
        <row r="3">
          <cell r="B3" t="str">
            <v>ある</v>
          </cell>
          <cell r="E3" t="str">
            <v>はい</v>
          </cell>
        </row>
        <row r="4">
          <cell r="B4" t="str">
            <v>ない</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21"/>
  <sheetViews>
    <sheetView workbookViewId="0">
      <selection activeCell="C6" sqref="C6"/>
    </sheetView>
  </sheetViews>
  <sheetFormatPr defaultRowHeight="15.75" customHeight="1"/>
  <cols>
    <col min="1" max="1" width="9" style="78"/>
    <col min="2" max="2" width="28.625" style="78" customWidth="1"/>
    <col min="3" max="5" width="23.625" style="78" customWidth="1"/>
    <col min="6" max="8" width="9" style="78"/>
    <col min="9" max="9" width="13.25" style="78" bestFit="1" customWidth="1"/>
    <col min="10" max="16384" width="9" style="78"/>
  </cols>
  <sheetData>
    <row r="1" spans="2:6" ht="15.75" customHeight="1" thickBot="1"/>
    <row r="2" spans="2:6" ht="15.75" customHeight="1" thickTop="1" thickBot="1">
      <c r="B2" s="79" t="s">
        <v>276</v>
      </c>
      <c r="C2" s="80" t="s">
        <v>277</v>
      </c>
      <c r="D2" s="81" t="s">
        <v>278</v>
      </c>
      <c r="E2" s="82"/>
      <c r="F2" s="83"/>
    </row>
    <row r="3" spans="2:6" ht="15.75" customHeight="1" thickTop="1">
      <c r="B3" s="454" t="s">
        <v>279</v>
      </c>
      <c r="C3" s="84" t="s">
        <v>280</v>
      </c>
      <c r="D3" s="85"/>
      <c r="E3" s="86"/>
    </row>
    <row r="4" spans="2:6" ht="15.75" customHeight="1" thickBot="1">
      <c r="B4" s="455"/>
      <c r="C4" s="87" t="s">
        <v>281</v>
      </c>
      <c r="D4" s="88"/>
      <c r="E4" s="86"/>
    </row>
    <row r="5" spans="2:6" ht="15.75" customHeight="1" thickTop="1">
      <c r="E5" s="86"/>
    </row>
    <row r="6" spans="2:6" ht="15.75" customHeight="1" thickBot="1">
      <c r="E6" s="86"/>
    </row>
    <row r="7" spans="2:6" ht="30" customHeight="1" thickTop="1" thickBot="1">
      <c r="B7" s="89" t="s">
        <v>282</v>
      </c>
      <c r="C7" s="80" t="s">
        <v>280</v>
      </c>
      <c r="D7" s="81" t="s">
        <v>281</v>
      </c>
    </row>
    <row r="8" spans="2:6" ht="30" customHeight="1" thickTop="1">
      <c r="B8" s="456" t="s">
        <v>283</v>
      </c>
      <c r="C8" s="90"/>
      <c r="D8" s="85" t="s">
        <v>39</v>
      </c>
    </row>
    <row r="9" spans="2:6" ht="30" customHeight="1" thickBot="1">
      <c r="B9" s="457"/>
      <c r="C9" s="87"/>
      <c r="D9" s="88" t="s">
        <v>239</v>
      </c>
    </row>
    <row r="10" spans="2:6" ht="15.75" customHeight="1" thickTop="1"/>
    <row r="11" spans="2:6" ht="15.75" customHeight="1" thickBot="1"/>
    <row r="12" spans="2:6" ht="15.75" customHeight="1" thickTop="1" thickBot="1">
      <c r="B12" s="91" t="s">
        <v>81</v>
      </c>
      <c r="C12" s="80" t="s">
        <v>83</v>
      </c>
      <c r="D12" s="81" t="s">
        <v>82</v>
      </c>
      <c r="E12" s="83" t="s">
        <v>284</v>
      </c>
    </row>
    <row r="13" spans="2:6" ht="15.75" customHeight="1" thickTop="1">
      <c r="B13" s="453" t="s">
        <v>285</v>
      </c>
      <c r="C13" s="84" t="s">
        <v>270</v>
      </c>
      <c r="D13" s="84"/>
    </row>
    <row r="14" spans="2:6" ht="15.75" customHeight="1">
      <c r="B14" s="453"/>
      <c r="C14" s="90" t="s">
        <v>88</v>
      </c>
      <c r="D14" s="90"/>
    </row>
    <row r="15" spans="2:6" ht="15.75" customHeight="1">
      <c r="B15" s="453"/>
      <c r="C15" s="90" t="s">
        <v>286</v>
      </c>
      <c r="D15" s="90"/>
    </row>
    <row r="16" spans="2:6" ht="15.75" customHeight="1">
      <c r="B16" s="453"/>
      <c r="C16" s="90" t="s">
        <v>287</v>
      </c>
      <c r="D16" s="90"/>
    </row>
    <row r="17" spans="2:4" ht="15.75" customHeight="1">
      <c r="B17" s="453"/>
      <c r="C17" s="90" t="s">
        <v>288</v>
      </c>
      <c r="D17" s="90"/>
    </row>
    <row r="18" spans="2:4" ht="15.75" customHeight="1">
      <c r="B18" s="453"/>
      <c r="C18" s="90" t="s">
        <v>289</v>
      </c>
      <c r="D18" s="90"/>
    </row>
    <row r="19" spans="2:4" ht="15.75" customHeight="1">
      <c r="B19" s="453"/>
      <c r="C19" s="90" t="s">
        <v>3961</v>
      </c>
      <c r="D19" s="90"/>
    </row>
    <row r="20" spans="2:4" ht="15.75" customHeight="1">
      <c r="B20" s="453"/>
      <c r="C20" s="90" t="s">
        <v>290</v>
      </c>
      <c r="D20" s="90"/>
    </row>
    <row r="21" spans="2:4" ht="15.75" customHeight="1">
      <c r="B21" s="453"/>
      <c r="C21" s="90" t="s">
        <v>291</v>
      </c>
      <c r="D21" s="90"/>
    </row>
  </sheetData>
  <mergeCells count="3">
    <mergeCell ref="B13:B21"/>
    <mergeCell ref="B3:B4"/>
    <mergeCell ref="B8:B9"/>
  </mergeCells>
  <phoneticPr fontId="2"/>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55"/>
  <sheetViews>
    <sheetView view="pageBreakPreview" zoomScaleNormal="100" zoomScaleSheetLayoutView="100" workbookViewId="0">
      <selection activeCell="A5" sqref="A5"/>
    </sheetView>
  </sheetViews>
  <sheetFormatPr defaultRowHeight="13.5"/>
  <cols>
    <col min="1" max="1" width="3.25" style="1" customWidth="1"/>
    <col min="2" max="6" width="9" style="1"/>
    <col min="7" max="7" width="10.625" style="1" customWidth="1"/>
    <col min="8" max="8" width="9" style="1"/>
    <col min="9" max="9" width="11.125" style="1" customWidth="1"/>
    <col min="10" max="10" width="7" style="1" customWidth="1"/>
    <col min="11" max="13" width="9" style="1"/>
    <col min="14" max="14" width="11.625" style="1" customWidth="1"/>
    <col min="15" max="16384" width="9" style="1"/>
  </cols>
  <sheetData>
    <row r="1" spans="1:14" ht="22.5" customHeight="1">
      <c r="B1" s="855" t="s">
        <v>4234</v>
      </c>
      <c r="C1" s="855"/>
      <c r="D1" s="855"/>
      <c r="E1" s="855"/>
      <c r="F1" s="855"/>
      <c r="G1" s="855"/>
      <c r="H1" s="855"/>
      <c r="I1" s="855"/>
      <c r="J1" s="855"/>
      <c r="K1" s="855"/>
      <c r="L1" s="855"/>
      <c r="M1" s="855"/>
      <c r="N1" s="855"/>
    </row>
    <row r="2" spans="1:14" ht="22.5" customHeight="1">
      <c r="B2" s="855"/>
      <c r="C2" s="855"/>
      <c r="D2" s="855"/>
      <c r="E2" s="855"/>
      <c r="F2" s="855"/>
      <c r="G2" s="855"/>
      <c r="H2" s="855"/>
      <c r="I2" s="855"/>
      <c r="J2" s="855"/>
      <c r="K2" s="855"/>
      <c r="L2" s="855"/>
      <c r="M2" s="855"/>
      <c r="N2" s="855"/>
    </row>
    <row r="3" spans="1:14" ht="22.5" customHeight="1">
      <c r="B3" s="855"/>
      <c r="C3" s="855"/>
      <c r="D3" s="855"/>
      <c r="E3" s="855"/>
      <c r="F3" s="855"/>
      <c r="G3" s="855"/>
      <c r="H3" s="855"/>
      <c r="I3" s="855"/>
      <c r="J3" s="855"/>
      <c r="K3" s="855"/>
      <c r="L3" s="855"/>
      <c r="M3" s="855"/>
      <c r="N3" s="855"/>
    </row>
    <row r="4" spans="1:14" ht="22.5" customHeight="1">
      <c r="B4" s="855"/>
      <c r="C4" s="855"/>
      <c r="D4" s="855"/>
      <c r="E4" s="855"/>
      <c r="F4" s="855"/>
      <c r="G4" s="855"/>
      <c r="H4" s="855"/>
      <c r="I4" s="855"/>
      <c r="J4" s="855"/>
      <c r="K4" s="855"/>
      <c r="L4" s="855"/>
      <c r="M4" s="855"/>
      <c r="N4" s="855"/>
    </row>
    <row r="5" spans="1:14" ht="160.5" customHeight="1">
      <c r="B5" s="855"/>
      <c r="C5" s="855"/>
      <c r="D5" s="855"/>
      <c r="E5" s="855"/>
      <c r="F5" s="855"/>
      <c r="G5" s="855"/>
      <c r="H5" s="855"/>
      <c r="I5" s="855"/>
      <c r="J5" s="855"/>
      <c r="K5" s="855"/>
      <c r="L5" s="855"/>
      <c r="M5" s="855"/>
      <c r="N5" s="855"/>
    </row>
    <row r="6" spans="1:14" ht="7.5" customHeight="1"/>
    <row r="7" spans="1:14" ht="22.5" customHeight="1">
      <c r="A7" s="1" t="s">
        <v>7150</v>
      </c>
      <c r="F7" s="21" t="s">
        <v>7</v>
      </c>
      <c r="G7" s="859">
        <f>'①　申請シート'!$D$4</f>
        <v>0</v>
      </c>
      <c r="H7" s="859"/>
      <c r="I7" s="859"/>
      <c r="J7" s="859"/>
    </row>
    <row r="8" spans="1:14" ht="25.5" customHeight="1">
      <c r="F8" s="22" t="s">
        <v>3</v>
      </c>
      <c r="G8" s="860" t="str">
        <f>'①　申請シート'!$P$69</f>
        <v/>
      </c>
      <c r="H8" s="860"/>
      <c r="I8" s="860"/>
      <c r="J8" s="860"/>
    </row>
    <row r="9" spans="1:14" ht="25.5" customHeight="1">
      <c r="F9" s="22" t="s">
        <v>4</v>
      </c>
      <c r="G9" s="860" t="str">
        <f>'①　申請シート'!$I$86</f>
        <v/>
      </c>
      <c r="H9" s="860"/>
      <c r="I9" s="860"/>
      <c r="J9" s="860"/>
    </row>
    <row r="11" spans="1:14" ht="13.5" customHeight="1">
      <c r="B11" s="857" t="s">
        <v>3219</v>
      </c>
      <c r="C11" s="858"/>
      <c r="D11" s="858"/>
      <c r="E11" s="858"/>
      <c r="F11" s="858"/>
      <c r="G11" s="858"/>
      <c r="H11" s="858"/>
      <c r="I11" s="858"/>
    </row>
    <row r="12" spans="1:14" ht="23.25" customHeight="1">
      <c r="B12" s="858"/>
      <c r="C12" s="858"/>
      <c r="D12" s="858"/>
      <c r="E12" s="858"/>
      <c r="F12" s="858"/>
      <c r="G12" s="858"/>
      <c r="H12" s="858"/>
      <c r="I12" s="858"/>
    </row>
    <row r="14" spans="1:14">
      <c r="B14" s="856"/>
      <c r="C14" s="856"/>
      <c r="D14" s="856"/>
      <c r="E14" s="856"/>
      <c r="F14" s="856"/>
      <c r="G14" s="856"/>
      <c r="H14" s="856"/>
      <c r="I14" s="856"/>
    </row>
    <row r="15" spans="1:14">
      <c r="B15" s="856"/>
      <c r="C15" s="856"/>
      <c r="D15" s="856"/>
      <c r="E15" s="856"/>
      <c r="F15" s="856"/>
      <c r="G15" s="856"/>
      <c r="H15" s="856"/>
      <c r="I15" s="856"/>
    </row>
    <row r="16" spans="1:14">
      <c r="B16" s="856"/>
      <c r="C16" s="856"/>
      <c r="D16" s="856"/>
      <c r="E16" s="856"/>
      <c r="F16" s="856"/>
      <c r="G16" s="856"/>
      <c r="H16" s="856"/>
      <c r="I16" s="856"/>
    </row>
    <row r="17" spans="2:9">
      <c r="B17" s="856"/>
      <c r="C17" s="856"/>
      <c r="D17" s="856"/>
      <c r="E17" s="856"/>
      <c r="F17" s="856"/>
      <c r="G17" s="856"/>
      <c r="H17" s="856"/>
      <c r="I17" s="856"/>
    </row>
    <row r="18" spans="2:9">
      <c r="B18" s="856"/>
      <c r="C18" s="856"/>
      <c r="D18" s="856"/>
      <c r="E18" s="856"/>
      <c r="F18" s="856"/>
      <c r="G18" s="856"/>
      <c r="H18" s="856"/>
      <c r="I18" s="856"/>
    </row>
    <row r="19" spans="2:9">
      <c r="B19" s="856"/>
      <c r="C19" s="856"/>
      <c r="D19" s="856"/>
      <c r="E19" s="856"/>
      <c r="F19" s="856"/>
      <c r="G19" s="856"/>
      <c r="H19" s="856"/>
      <c r="I19" s="856"/>
    </row>
    <row r="20" spans="2:9">
      <c r="B20" s="856"/>
      <c r="C20" s="856"/>
      <c r="D20" s="856"/>
      <c r="E20" s="856"/>
      <c r="F20" s="856"/>
      <c r="G20" s="856"/>
      <c r="H20" s="856"/>
      <c r="I20" s="856"/>
    </row>
    <row r="21" spans="2:9">
      <c r="B21" s="856"/>
      <c r="C21" s="856"/>
      <c r="D21" s="856"/>
      <c r="E21" s="856"/>
      <c r="F21" s="856"/>
      <c r="G21" s="856"/>
      <c r="H21" s="856"/>
      <c r="I21" s="856"/>
    </row>
    <row r="22" spans="2:9">
      <c r="B22" s="856"/>
      <c r="C22" s="856"/>
      <c r="D22" s="856"/>
      <c r="E22" s="856"/>
      <c r="F22" s="856"/>
      <c r="G22" s="856"/>
      <c r="H22" s="856"/>
      <c r="I22" s="856"/>
    </row>
    <row r="23" spans="2:9">
      <c r="B23" s="856"/>
      <c r="C23" s="856"/>
      <c r="D23" s="856"/>
      <c r="E23" s="856"/>
      <c r="F23" s="856"/>
      <c r="G23" s="856"/>
      <c r="H23" s="856"/>
      <c r="I23" s="856"/>
    </row>
    <row r="24" spans="2:9">
      <c r="B24" s="856"/>
      <c r="C24" s="856"/>
      <c r="D24" s="856"/>
      <c r="E24" s="856"/>
      <c r="F24" s="856"/>
      <c r="G24" s="856"/>
      <c r="H24" s="856"/>
      <c r="I24" s="856"/>
    </row>
    <row r="25" spans="2:9">
      <c r="B25" s="856"/>
      <c r="C25" s="856"/>
      <c r="D25" s="856"/>
      <c r="E25" s="856"/>
      <c r="F25" s="856"/>
      <c r="G25" s="856"/>
      <c r="H25" s="856"/>
      <c r="I25" s="856"/>
    </row>
    <row r="26" spans="2:9">
      <c r="B26" s="856"/>
      <c r="C26" s="856"/>
      <c r="D26" s="856"/>
      <c r="E26" s="856"/>
      <c r="F26" s="856"/>
      <c r="G26" s="856"/>
      <c r="H26" s="856"/>
      <c r="I26" s="856"/>
    </row>
    <row r="27" spans="2:9">
      <c r="B27" s="856"/>
      <c r="C27" s="856"/>
      <c r="D27" s="856"/>
      <c r="E27" s="856"/>
      <c r="F27" s="856"/>
      <c r="G27" s="856"/>
      <c r="H27" s="856"/>
      <c r="I27" s="856"/>
    </row>
    <row r="28" spans="2:9">
      <c r="B28" s="856"/>
      <c r="C28" s="856"/>
      <c r="D28" s="856"/>
      <c r="E28" s="856"/>
      <c r="F28" s="856"/>
      <c r="G28" s="856"/>
      <c r="H28" s="856"/>
      <c r="I28" s="856"/>
    </row>
    <row r="29" spans="2:9">
      <c r="B29" s="856"/>
      <c r="C29" s="856"/>
      <c r="D29" s="856"/>
      <c r="E29" s="856"/>
      <c r="F29" s="856"/>
      <c r="G29" s="856"/>
      <c r="H29" s="856"/>
      <c r="I29" s="856"/>
    </row>
    <row r="30" spans="2:9">
      <c r="B30" s="856"/>
      <c r="C30" s="856"/>
      <c r="D30" s="856"/>
      <c r="E30" s="856"/>
      <c r="F30" s="856"/>
      <c r="G30" s="856"/>
      <c r="H30" s="856"/>
      <c r="I30" s="856"/>
    </row>
    <row r="31" spans="2:9">
      <c r="B31" s="856"/>
      <c r="C31" s="856"/>
      <c r="D31" s="856"/>
      <c r="E31" s="856"/>
      <c r="F31" s="856"/>
      <c r="G31" s="856"/>
      <c r="H31" s="856"/>
      <c r="I31" s="856"/>
    </row>
    <row r="32" spans="2:9">
      <c r="B32" s="856"/>
      <c r="C32" s="856"/>
      <c r="D32" s="856"/>
      <c r="E32" s="856"/>
      <c r="F32" s="856"/>
      <c r="G32" s="856"/>
      <c r="H32" s="856"/>
      <c r="I32" s="856"/>
    </row>
    <row r="33" spans="2:9">
      <c r="B33" s="856"/>
      <c r="C33" s="856"/>
      <c r="D33" s="856"/>
      <c r="E33" s="856"/>
      <c r="F33" s="856"/>
      <c r="G33" s="856"/>
      <c r="H33" s="856"/>
      <c r="I33" s="856"/>
    </row>
    <row r="34" spans="2:9">
      <c r="B34" s="856"/>
      <c r="C34" s="856"/>
      <c r="D34" s="856"/>
      <c r="E34" s="856"/>
      <c r="F34" s="856"/>
      <c r="G34" s="856"/>
      <c r="H34" s="856"/>
      <c r="I34" s="856"/>
    </row>
    <row r="35" spans="2:9">
      <c r="B35" s="856"/>
      <c r="C35" s="856"/>
      <c r="D35" s="856"/>
      <c r="E35" s="856"/>
      <c r="F35" s="856"/>
      <c r="G35" s="856"/>
      <c r="H35" s="856"/>
      <c r="I35" s="856"/>
    </row>
    <row r="36" spans="2:9">
      <c r="B36" s="856"/>
      <c r="C36" s="856"/>
      <c r="D36" s="856"/>
      <c r="E36" s="856"/>
      <c r="F36" s="856"/>
      <c r="G36" s="856"/>
      <c r="H36" s="856"/>
      <c r="I36" s="856"/>
    </row>
    <row r="37" spans="2:9">
      <c r="B37" s="856"/>
      <c r="C37" s="856"/>
      <c r="D37" s="856"/>
      <c r="E37" s="856"/>
      <c r="F37" s="856"/>
      <c r="G37" s="856"/>
      <c r="H37" s="856"/>
      <c r="I37" s="856"/>
    </row>
    <row r="38" spans="2:9">
      <c r="B38" s="856"/>
      <c r="C38" s="856"/>
      <c r="D38" s="856"/>
      <c r="E38" s="856"/>
      <c r="F38" s="856"/>
      <c r="G38" s="856"/>
      <c r="H38" s="856"/>
      <c r="I38" s="856"/>
    </row>
    <row r="39" spans="2:9">
      <c r="B39" s="856"/>
      <c r="C39" s="856"/>
      <c r="D39" s="856"/>
      <c r="E39" s="856"/>
      <c r="F39" s="856"/>
      <c r="G39" s="856"/>
      <c r="H39" s="856"/>
      <c r="I39" s="856"/>
    </row>
    <row r="40" spans="2:9">
      <c r="B40" s="856"/>
      <c r="C40" s="856"/>
      <c r="D40" s="856"/>
      <c r="E40" s="856"/>
      <c r="F40" s="856"/>
      <c r="G40" s="856"/>
      <c r="H40" s="856"/>
      <c r="I40" s="856"/>
    </row>
    <row r="41" spans="2:9">
      <c r="B41" s="856"/>
      <c r="C41" s="856"/>
      <c r="D41" s="856"/>
      <c r="E41" s="856"/>
      <c r="F41" s="856"/>
      <c r="G41" s="856"/>
      <c r="H41" s="856"/>
      <c r="I41" s="856"/>
    </row>
    <row r="42" spans="2:9">
      <c r="B42" s="856"/>
      <c r="C42" s="856"/>
      <c r="D42" s="856"/>
      <c r="E42" s="856"/>
      <c r="F42" s="856"/>
      <c r="G42" s="856"/>
      <c r="H42" s="856"/>
      <c r="I42" s="856"/>
    </row>
    <row r="43" spans="2:9">
      <c r="B43" s="856"/>
      <c r="C43" s="856"/>
      <c r="D43" s="856"/>
      <c r="E43" s="856"/>
      <c r="F43" s="856"/>
      <c r="G43" s="856"/>
      <c r="H43" s="856"/>
      <c r="I43" s="856"/>
    </row>
    <row r="44" spans="2:9">
      <c r="B44" s="856"/>
      <c r="C44" s="856"/>
      <c r="D44" s="856"/>
      <c r="E44" s="856"/>
      <c r="F44" s="856"/>
      <c r="G44" s="856"/>
      <c r="H44" s="856"/>
      <c r="I44" s="856"/>
    </row>
    <row r="45" spans="2:9">
      <c r="B45" s="856"/>
      <c r="C45" s="856"/>
      <c r="D45" s="856"/>
      <c r="E45" s="856"/>
      <c r="F45" s="856"/>
      <c r="G45" s="856"/>
      <c r="H45" s="856"/>
      <c r="I45" s="856"/>
    </row>
    <row r="46" spans="2:9">
      <c r="B46" s="856"/>
      <c r="C46" s="856"/>
      <c r="D46" s="856"/>
      <c r="E46" s="856"/>
      <c r="F46" s="856"/>
      <c r="G46" s="856"/>
      <c r="H46" s="856"/>
      <c r="I46" s="856"/>
    </row>
    <row r="47" spans="2:9">
      <c r="B47" s="856"/>
      <c r="C47" s="856"/>
      <c r="D47" s="856"/>
      <c r="E47" s="856"/>
      <c r="F47" s="856"/>
      <c r="G47" s="856"/>
      <c r="H47" s="856"/>
      <c r="I47" s="856"/>
    </row>
    <row r="48" spans="2:9">
      <c r="B48" s="856"/>
      <c r="C48" s="856"/>
      <c r="D48" s="856"/>
      <c r="E48" s="856"/>
      <c r="F48" s="856"/>
      <c r="G48" s="856"/>
      <c r="H48" s="856"/>
      <c r="I48" s="856"/>
    </row>
    <row r="49" spans="2:9">
      <c r="B49" s="856"/>
      <c r="C49" s="856"/>
      <c r="D49" s="856"/>
      <c r="E49" s="856"/>
      <c r="F49" s="856"/>
      <c r="G49" s="856"/>
      <c r="H49" s="856"/>
      <c r="I49" s="856"/>
    </row>
    <row r="50" spans="2:9">
      <c r="B50" s="856"/>
      <c r="C50" s="856"/>
      <c r="D50" s="856"/>
      <c r="E50" s="856"/>
      <c r="F50" s="856"/>
      <c r="G50" s="856"/>
      <c r="H50" s="856"/>
      <c r="I50" s="856"/>
    </row>
    <row r="51" spans="2:9">
      <c r="B51" s="856"/>
      <c r="C51" s="856"/>
      <c r="D51" s="856"/>
      <c r="E51" s="856"/>
      <c r="F51" s="856"/>
      <c r="G51" s="856"/>
      <c r="H51" s="856"/>
      <c r="I51" s="856"/>
    </row>
    <row r="52" spans="2:9">
      <c r="B52" s="856"/>
      <c r="C52" s="856"/>
      <c r="D52" s="856"/>
      <c r="E52" s="856"/>
      <c r="F52" s="856"/>
      <c r="G52" s="856"/>
      <c r="H52" s="856"/>
      <c r="I52" s="856"/>
    </row>
    <row r="53" spans="2:9">
      <c r="B53" s="856"/>
      <c r="C53" s="856"/>
      <c r="D53" s="856"/>
      <c r="E53" s="856"/>
      <c r="F53" s="856"/>
      <c r="G53" s="856"/>
      <c r="H53" s="856"/>
      <c r="I53" s="856"/>
    </row>
    <row r="54" spans="2:9">
      <c r="B54" s="856"/>
      <c r="C54" s="856"/>
      <c r="D54" s="856"/>
      <c r="E54" s="856"/>
      <c r="F54" s="856"/>
      <c r="G54" s="856"/>
      <c r="H54" s="856"/>
      <c r="I54" s="856"/>
    </row>
    <row r="55" spans="2:9">
      <c r="B55" s="856"/>
      <c r="C55" s="856"/>
      <c r="D55" s="856"/>
      <c r="E55" s="856"/>
      <c r="F55" s="856"/>
      <c r="G55" s="856"/>
      <c r="H55" s="856"/>
      <c r="I55" s="856"/>
    </row>
  </sheetData>
  <sheetProtection algorithmName="SHA-512" hashValue="zWcnpUkKVgvV6b7BuSMBHC+N4fUsbEIp3JYNTXLIvgt82HC8+UCSJFvWes4cROIAAyqTjR7cD4yhGrxcJpUuUQ==" saltValue="Bea5GlkSCdjRjR7JVDXDyQ==" spinCount="100000" sheet="1" objects="1" scenarios="1"/>
  <mergeCells count="6">
    <mergeCell ref="B1:N5"/>
    <mergeCell ref="B14:I55"/>
    <mergeCell ref="B11:I12"/>
    <mergeCell ref="G7:J7"/>
    <mergeCell ref="G8:J8"/>
    <mergeCell ref="G9:J9"/>
  </mergeCells>
  <phoneticPr fontId="2"/>
  <conditionalFormatting sqref="B14:I55">
    <cfRule type="containsBlanks" dxfId="0" priority="1">
      <formula>LEN(TRIM(B14))=0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J26"/>
  <sheetViews>
    <sheetView view="pageBreakPreview" zoomScale="90" zoomScaleNormal="100" zoomScaleSheetLayoutView="90" workbookViewId="0">
      <selection activeCell="G1" sqref="G1"/>
    </sheetView>
  </sheetViews>
  <sheetFormatPr defaultRowHeight="13.5"/>
  <cols>
    <col min="1" max="6" width="9.75" style="1" customWidth="1"/>
    <col min="7" max="7" width="7.75" style="1" customWidth="1"/>
    <col min="8" max="9" width="4.875" style="1" customWidth="1"/>
    <col min="10" max="10" width="3.5" style="1" customWidth="1"/>
    <col min="11" max="16384" width="9" style="1"/>
  </cols>
  <sheetData>
    <row r="1" spans="1:10" ht="17.25" customHeight="1">
      <c r="G1" s="211" t="s">
        <v>4059</v>
      </c>
      <c r="H1" s="213">
        <f>'①　申請シート'!G5</f>
        <v>0</v>
      </c>
      <c r="I1" s="209">
        <f>'①　申請シート'!I5</f>
        <v>0</v>
      </c>
    </row>
    <row r="2" spans="1:10">
      <c r="A2" s="1" t="s">
        <v>329</v>
      </c>
    </row>
    <row r="4" spans="1:10" ht="45" customHeight="1">
      <c r="A4" s="864" t="s">
        <v>4060</v>
      </c>
      <c r="B4" s="865"/>
      <c r="C4" s="865"/>
      <c r="D4" s="865"/>
      <c r="E4" s="865"/>
      <c r="F4" s="865"/>
      <c r="G4" s="865"/>
      <c r="H4" s="865"/>
      <c r="I4" s="865"/>
    </row>
    <row r="6" spans="1:10" ht="17.25" customHeight="1">
      <c r="E6" s="101" t="s">
        <v>3</v>
      </c>
      <c r="F6" s="868"/>
      <c r="G6" s="868"/>
      <c r="H6" s="868"/>
      <c r="I6" s="868"/>
    </row>
    <row r="7" spans="1:10" ht="17.25" customHeight="1">
      <c r="E7" s="100" t="s">
        <v>330</v>
      </c>
      <c r="F7" s="868"/>
      <c r="G7" s="868"/>
      <c r="H7" s="868"/>
      <c r="I7" s="868"/>
    </row>
    <row r="8" spans="1:10" ht="17.25" customHeight="1">
      <c r="E8" s="102" t="s">
        <v>331</v>
      </c>
      <c r="F8" s="869"/>
      <c r="G8" s="869"/>
      <c r="H8" s="869"/>
      <c r="I8" s="869"/>
    </row>
    <row r="9" spans="1:10" ht="17.25" customHeight="1">
      <c r="E9" s="102" t="s">
        <v>332</v>
      </c>
      <c r="F9" s="869"/>
      <c r="G9" s="869"/>
      <c r="H9" s="869"/>
      <c r="I9" s="869"/>
      <c r="J9" s="103" t="s">
        <v>333</v>
      </c>
    </row>
    <row r="11" spans="1:10">
      <c r="A11" s="728" t="s">
        <v>4061</v>
      </c>
      <c r="B11" s="728"/>
      <c r="C11" s="728"/>
      <c r="D11" s="728"/>
      <c r="E11" s="728"/>
      <c r="F11" s="728"/>
      <c r="G11" s="728"/>
      <c r="H11" s="728"/>
      <c r="I11" s="728"/>
    </row>
    <row r="12" spans="1:10">
      <c r="A12" s="728"/>
      <c r="B12" s="728"/>
      <c r="C12" s="728"/>
      <c r="D12" s="728"/>
      <c r="E12" s="728"/>
      <c r="F12" s="728"/>
      <c r="G12" s="728"/>
      <c r="H12" s="728"/>
      <c r="I12" s="728"/>
    </row>
    <row r="13" spans="1:10">
      <c r="A13" s="728"/>
      <c r="B13" s="728"/>
      <c r="C13" s="728"/>
      <c r="D13" s="728"/>
      <c r="E13" s="728"/>
      <c r="F13" s="728"/>
      <c r="G13" s="728"/>
      <c r="H13" s="728"/>
      <c r="I13" s="728"/>
    </row>
    <row r="16" spans="1:10" ht="17.25" customHeight="1">
      <c r="A16" s="861" t="s">
        <v>334</v>
      </c>
      <c r="B16" s="861"/>
      <c r="C16" s="862"/>
      <c r="D16" s="862"/>
      <c r="E16" s="862"/>
      <c r="F16" s="862"/>
      <c r="G16" s="862"/>
      <c r="H16" s="862"/>
      <c r="I16" s="862"/>
    </row>
    <row r="17" spans="1:9" ht="17.25" customHeight="1">
      <c r="A17" s="861" t="s">
        <v>335</v>
      </c>
      <c r="B17" s="861"/>
      <c r="C17" s="862"/>
      <c r="D17" s="862"/>
      <c r="E17" s="862"/>
      <c r="F17" s="862"/>
      <c r="G17" s="862"/>
      <c r="H17" s="862"/>
      <c r="I17" s="862"/>
    </row>
    <row r="18" spans="1:9" ht="17.25" customHeight="1">
      <c r="A18" s="861" t="s">
        <v>336</v>
      </c>
      <c r="B18" s="861"/>
      <c r="C18" s="861" t="s">
        <v>3</v>
      </c>
      <c r="D18" s="861"/>
      <c r="E18" s="862"/>
      <c r="F18" s="862"/>
      <c r="G18" s="862"/>
      <c r="H18" s="862"/>
      <c r="I18" s="862"/>
    </row>
    <row r="19" spans="1:9" ht="17.25" customHeight="1">
      <c r="A19" s="861"/>
      <c r="B19" s="861"/>
      <c r="C19" s="861" t="s">
        <v>337</v>
      </c>
      <c r="D19" s="861"/>
      <c r="E19" s="862"/>
      <c r="F19" s="862"/>
      <c r="G19" s="862"/>
      <c r="H19" s="862"/>
      <c r="I19" s="862"/>
    </row>
    <row r="20" spans="1:9" ht="17.25" customHeight="1">
      <c r="A20" s="861"/>
      <c r="B20" s="861"/>
      <c r="C20" s="861" t="s">
        <v>338</v>
      </c>
      <c r="D20" s="861"/>
      <c r="E20" s="862"/>
      <c r="F20" s="862"/>
      <c r="G20" s="862"/>
      <c r="H20" s="862"/>
      <c r="I20" s="862"/>
    </row>
    <row r="21" spans="1:9" ht="308.25" customHeight="1">
      <c r="A21" s="861" t="s">
        <v>339</v>
      </c>
      <c r="B21" s="861"/>
      <c r="C21" s="863"/>
      <c r="D21" s="863"/>
      <c r="E21" s="863"/>
      <c r="F21" s="863"/>
      <c r="G21" s="863"/>
      <c r="H21" s="863"/>
      <c r="I21" s="863"/>
    </row>
    <row r="22" spans="1:9" ht="9" customHeight="1"/>
    <row r="23" spans="1:9" ht="7.5" customHeight="1"/>
    <row r="24" spans="1:9">
      <c r="G24" s="1" t="s">
        <v>340</v>
      </c>
    </row>
    <row r="25" spans="1:9" ht="17.25" customHeight="1">
      <c r="F25" s="104" t="s">
        <v>341</v>
      </c>
      <c r="G25" s="866"/>
      <c r="H25" s="866"/>
      <c r="I25" s="866"/>
    </row>
    <row r="26" spans="1:9" ht="17.25" customHeight="1">
      <c r="F26" s="105" t="s">
        <v>342</v>
      </c>
      <c r="G26" s="867"/>
      <c r="H26" s="867"/>
      <c r="I26" s="867"/>
    </row>
  </sheetData>
  <sheetProtection algorithmName="SHA-512" hashValue="KgY07DNpx4nrUD5K9is8TS9Ho0GOFOpIxYQ6Yu5OKFwb37K8QA9pB8dTbxOausMHhc518OLr2tgu9gjBTm0dsg==" saltValue="7q5sK+AljJI0pc2KA7p0Pw==" spinCount="100000" sheet="1" objects="1" scenarios="1"/>
  <mergeCells count="21">
    <mergeCell ref="G25:I25"/>
    <mergeCell ref="G26:I26"/>
    <mergeCell ref="F6:I6"/>
    <mergeCell ref="F7:I7"/>
    <mergeCell ref="F8:I8"/>
    <mergeCell ref="F9:I9"/>
    <mergeCell ref="A11:I13"/>
    <mergeCell ref="A16:B16"/>
    <mergeCell ref="C16:I16"/>
    <mergeCell ref="A17:B17"/>
    <mergeCell ref="C17:I17"/>
    <mergeCell ref="A18:B20"/>
    <mergeCell ref="C18:D18"/>
    <mergeCell ref="E18:I18"/>
    <mergeCell ref="C19:D19"/>
    <mergeCell ref="E19:I19"/>
    <mergeCell ref="C20:D20"/>
    <mergeCell ref="E20:I20"/>
    <mergeCell ref="A21:B21"/>
    <mergeCell ref="C21:I21"/>
    <mergeCell ref="A4:I4"/>
  </mergeCells>
  <phoneticPr fontId="2"/>
  <printOptions horizontalCentered="1" verticalCentered="1"/>
  <pageMargins left="0.31496062992125984" right="0.31496062992125984" top="0.55118110236220474" bottom="0.55118110236220474" header="0.31496062992125984" footer="0.31496062992125984"/>
  <pageSetup paperSize="9" fitToHeight="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0"/>
  <sheetViews>
    <sheetView view="pageBreakPreview" zoomScale="78" zoomScaleNormal="85" zoomScaleSheetLayoutView="78" workbookViewId="0">
      <selection activeCell="B1" sqref="B1"/>
    </sheetView>
  </sheetViews>
  <sheetFormatPr defaultRowHeight="13.5"/>
  <cols>
    <col min="1" max="1" width="3.625" customWidth="1"/>
    <col min="11" max="11" width="52.125" customWidth="1"/>
  </cols>
  <sheetData>
    <row r="1" spans="1:12" ht="25.5" customHeight="1">
      <c r="A1" s="23"/>
      <c r="B1" s="99" t="s">
        <v>238</v>
      </c>
      <c r="C1" s="24"/>
      <c r="D1" s="24"/>
      <c r="E1" s="24"/>
      <c r="F1" s="24"/>
      <c r="G1" s="24"/>
      <c r="H1" s="24"/>
      <c r="I1" s="24"/>
      <c r="J1" s="75" t="s">
        <v>2</v>
      </c>
      <c r="K1" s="870">
        <f>'①　申請シート'!$D$4</f>
        <v>0</v>
      </c>
      <c r="L1" s="871"/>
    </row>
    <row r="2" spans="1:12" ht="38.25" customHeight="1">
      <c r="A2" s="23"/>
      <c r="B2" s="24"/>
      <c r="C2" s="24"/>
      <c r="D2" s="24"/>
      <c r="E2" s="24"/>
      <c r="F2" s="24"/>
      <c r="G2" s="24"/>
      <c r="H2" s="24"/>
      <c r="I2" s="24"/>
      <c r="J2" s="75" t="s">
        <v>3</v>
      </c>
      <c r="K2" s="872" t="str">
        <f>'①　申請シート'!$P$69</f>
        <v/>
      </c>
      <c r="L2" s="872"/>
    </row>
    <row r="3" spans="1:12" ht="47.25" customHeight="1">
      <c r="A3" s="23"/>
      <c r="B3" s="24"/>
      <c r="C3" s="24"/>
      <c r="D3" s="24"/>
      <c r="E3" s="24"/>
      <c r="F3" s="24"/>
      <c r="G3" s="24"/>
      <c r="H3" s="24"/>
      <c r="I3" s="24"/>
      <c r="J3" s="75" t="s">
        <v>4</v>
      </c>
      <c r="K3" s="872" t="str">
        <f>'①　申請シート'!$I$86</f>
        <v/>
      </c>
      <c r="L3" s="872"/>
    </row>
    <row r="4" spans="1:12" ht="21.75" customHeight="1">
      <c r="A4" s="39"/>
      <c r="B4" s="38"/>
      <c r="C4" s="38"/>
      <c r="D4" s="38"/>
      <c r="E4" s="38"/>
      <c r="F4" s="38"/>
      <c r="G4" s="38"/>
      <c r="H4" s="38"/>
      <c r="I4" s="38"/>
      <c r="J4" s="39"/>
      <c r="K4" s="40"/>
      <c r="L4" s="38"/>
    </row>
    <row r="5" spans="1:12" ht="63" customHeight="1">
      <c r="A5" s="23"/>
      <c r="B5" s="24"/>
      <c r="C5" s="24"/>
      <c r="D5" s="24"/>
      <c r="E5" s="24"/>
      <c r="F5" s="24"/>
      <c r="G5" s="24"/>
      <c r="H5" s="24"/>
      <c r="I5" s="24"/>
      <c r="J5" s="24"/>
      <c r="K5" s="12"/>
      <c r="L5" s="24"/>
    </row>
    <row r="6" spans="1:12" ht="63" customHeight="1">
      <c r="A6" s="23"/>
      <c r="B6" s="24"/>
      <c r="C6" s="24"/>
      <c r="D6" s="24"/>
      <c r="E6" s="24"/>
      <c r="F6" s="24"/>
      <c r="G6" s="24"/>
      <c r="H6" s="24"/>
      <c r="I6" s="24"/>
      <c r="J6" s="24"/>
      <c r="K6" s="12"/>
      <c r="L6" s="24"/>
    </row>
    <row r="7" spans="1:12" ht="63" customHeight="1">
      <c r="A7" s="23"/>
      <c r="B7" s="24"/>
      <c r="C7" s="24"/>
      <c r="D7" s="24"/>
      <c r="E7" s="24"/>
      <c r="F7" s="24"/>
      <c r="G7" s="24"/>
      <c r="H7" s="24"/>
      <c r="I7" s="24"/>
      <c r="J7" s="24"/>
      <c r="K7" s="12"/>
      <c r="L7" s="24"/>
    </row>
    <row r="8" spans="1:12" ht="63" customHeight="1">
      <c r="A8" s="23"/>
      <c r="B8" s="24"/>
      <c r="C8" s="23"/>
      <c r="D8" s="23"/>
      <c r="E8" s="23"/>
      <c r="F8" s="23"/>
      <c r="G8" s="23"/>
      <c r="H8" s="23"/>
      <c r="I8" s="23"/>
      <c r="J8" s="23"/>
      <c r="K8" s="23"/>
      <c r="L8" s="23"/>
    </row>
    <row r="9" spans="1:12" ht="63" customHeight="1">
      <c r="A9" s="23"/>
      <c r="B9" s="24"/>
      <c r="C9" s="23"/>
      <c r="D9" s="23"/>
      <c r="E9" s="23"/>
      <c r="F9" s="23"/>
      <c r="G9" s="23"/>
      <c r="H9" s="23"/>
      <c r="I9" s="23"/>
      <c r="J9" s="23"/>
      <c r="K9" s="23"/>
      <c r="L9" s="23"/>
    </row>
    <row r="10" spans="1:12" ht="63" customHeight="1">
      <c r="A10" s="23"/>
      <c r="B10" s="24"/>
      <c r="C10" s="23"/>
      <c r="D10" s="23"/>
      <c r="E10" s="23"/>
      <c r="F10" s="23"/>
      <c r="G10" s="23"/>
      <c r="H10" s="23"/>
      <c r="I10" s="23"/>
      <c r="J10" s="23"/>
      <c r="K10" s="23"/>
      <c r="L10" s="23"/>
    </row>
    <row r="11" spans="1:12" ht="63" customHeight="1">
      <c r="A11" s="23"/>
      <c r="B11" s="24"/>
      <c r="C11" s="23"/>
      <c r="D11" s="23"/>
      <c r="E11" s="23"/>
      <c r="F11" s="23"/>
      <c r="G11" s="23"/>
      <c r="H11" s="23"/>
      <c r="I11" s="23"/>
      <c r="J11" s="23"/>
      <c r="K11" s="23"/>
      <c r="L11" s="23"/>
    </row>
    <row r="12" spans="1:12" ht="63" customHeight="1">
      <c r="A12" s="23"/>
      <c r="B12" s="24"/>
      <c r="C12" s="23"/>
      <c r="D12" s="23"/>
      <c r="E12" s="23"/>
      <c r="F12" s="23"/>
      <c r="G12" s="23"/>
      <c r="H12" s="23"/>
      <c r="I12" s="23"/>
      <c r="J12" s="23"/>
      <c r="K12" s="23"/>
      <c r="L12" s="23"/>
    </row>
    <row r="13" spans="1:12" ht="63" customHeight="1">
      <c r="A13" s="23"/>
      <c r="B13" s="24"/>
      <c r="C13" s="23"/>
      <c r="D13" s="23"/>
      <c r="E13" s="23"/>
      <c r="F13" s="23"/>
      <c r="G13" s="23"/>
      <c r="H13" s="23"/>
      <c r="I13" s="23"/>
      <c r="J13" s="23"/>
      <c r="K13" s="23"/>
      <c r="L13" s="23"/>
    </row>
    <row r="14" spans="1:12" ht="63" customHeight="1">
      <c r="A14" s="23"/>
      <c r="B14" s="24"/>
      <c r="C14" s="23"/>
      <c r="D14" s="23"/>
      <c r="E14" s="23"/>
      <c r="F14" s="23"/>
      <c r="G14" s="23"/>
      <c r="H14" s="23"/>
      <c r="I14" s="23"/>
      <c r="J14" s="23"/>
      <c r="K14" s="23"/>
      <c r="L14" s="23"/>
    </row>
    <row r="15" spans="1:12" ht="63" customHeight="1">
      <c r="A15" s="23"/>
      <c r="B15" s="24"/>
      <c r="C15" s="23"/>
      <c r="D15" s="23"/>
      <c r="E15" s="23"/>
      <c r="F15" s="23"/>
      <c r="G15" s="23"/>
      <c r="H15" s="23"/>
      <c r="I15" s="23"/>
      <c r="J15" s="23"/>
      <c r="K15" s="23"/>
      <c r="L15" s="23"/>
    </row>
    <row r="16" spans="1:12" ht="63" customHeight="1">
      <c r="A16" s="23"/>
      <c r="B16" s="24"/>
      <c r="C16" s="23"/>
      <c r="D16" s="23"/>
      <c r="E16" s="23"/>
      <c r="F16" s="23"/>
      <c r="G16" s="23"/>
      <c r="H16" s="23"/>
      <c r="I16" s="23"/>
      <c r="J16" s="23"/>
      <c r="K16" s="23"/>
      <c r="L16" s="23"/>
    </row>
    <row r="17" spans="1:12" ht="63" customHeight="1">
      <c r="A17" s="23"/>
      <c r="B17" s="24"/>
      <c r="C17" s="23"/>
      <c r="D17" s="23"/>
      <c r="E17" s="23"/>
      <c r="F17" s="23"/>
      <c r="G17" s="23"/>
      <c r="H17" s="23"/>
      <c r="I17" s="23"/>
      <c r="J17" s="23"/>
      <c r="K17" s="23"/>
      <c r="L17" s="23"/>
    </row>
    <row r="18" spans="1:12" ht="63" customHeight="1">
      <c r="A18" s="23"/>
      <c r="B18" s="24"/>
      <c r="C18" s="23"/>
      <c r="D18" s="23"/>
      <c r="E18" s="23"/>
      <c r="F18" s="23"/>
      <c r="G18" s="23"/>
      <c r="H18" s="23"/>
      <c r="I18" s="23"/>
      <c r="J18" s="23"/>
      <c r="K18" s="23"/>
      <c r="L18" s="23"/>
    </row>
    <row r="19" spans="1:12" ht="63" customHeight="1">
      <c r="A19" s="23"/>
      <c r="B19" s="24"/>
      <c r="C19" s="23"/>
      <c r="D19" s="23"/>
      <c r="E19" s="23"/>
      <c r="F19" s="23"/>
      <c r="G19" s="23"/>
      <c r="H19" s="23"/>
      <c r="I19" s="23"/>
      <c r="J19" s="23"/>
      <c r="K19" s="23"/>
      <c r="L19" s="23"/>
    </row>
    <row r="20" spans="1:12" ht="63" customHeight="1">
      <c r="A20" s="23"/>
      <c r="B20" s="24"/>
      <c r="C20" s="23"/>
      <c r="D20" s="23"/>
      <c r="E20" s="23"/>
      <c r="F20" s="23"/>
      <c r="G20" s="23"/>
      <c r="H20" s="23"/>
      <c r="I20" s="23"/>
      <c r="J20" s="23"/>
      <c r="K20" s="23"/>
      <c r="L20" s="23"/>
    </row>
    <row r="21" spans="1:12" ht="63" customHeight="1">
      <c r="A21" s="23"/>
      <c r="B21" s="24"/>
      <c r="C21" s="23"/>
      <c r="D21" s="23"/>
      <c r="E21" s="23"/>
      <c r="F21" s="23"/>
      <c r="G21" s="23"/>
      <c r="H21" s="23"/>
      <c r="I21" s="23"/>
      <c r="J21" s="23"/>
      <c r="K21" s="23"/>
      <c r="L21" s="23"/>
    </row>
    <row r="22" spans="1:12" ht="53.25" customHeight="1">
      <c r="A22" s="23"/>
      <c r="B22" s="24"/>
      <c r="C22" s="23"/>
      <c r="D22" s="23"/>
      <c r="E22" s="23"/>
      <c r="F22" s="23"/>
      <c r="G22" s="23"/>
      <c r="H22" s="23"/>
      <c r="I22" s="23"/>
      <c r="J22" s="23"/>
      <c r="K22" s="23"/>
      <c r="L22" s="23"/>
    </row>
    <row r="23" spans="1:12" ht="53.25" customHeight="1">
      <c r="A23" s="23"/>
      <c r="B23" s="24"/>
      <c r="C23" s="23"/>
      <c r="D23" s="23"/>
      <c r="E23" s="23"/>
      <c r="F23" s="23"/>
      <c r="G23" s="23"/>
      <c r="H23" s="23"/>
      <c r="I23" s="23"/>
      <c r="J23" s="23"/>
      <c r="K23" s="23"/>
      <c r="L23" s="23"/>
    </row>
    <row r="24" spans="1:12" ht="53.25" customHeight="1">
      <c r="A24" s="23"/>
      <c r="B24" s="24"/>
      <c r="C24" s="23"/>
      <c r="D24" s="23"/>
      <c r="E24" s="23"/>
      <c r="F24" s="23"/>
      <c r="G24" s="23"/>
      <c r="H24" s="23"/>
      <c r="I24" s="23"/>
      <c r="J24" s="23"/>
      <c r="K24" s="23"/>
      <c r="L24" s="23"/>
    </row>
    <row r="25" spans="1:12" ht="53.25" customHeight="1">
      <c r="A25" s="23"/>
      <c r="B25" s="24"/>
      <c r="C25" s="23"/>
      <c r="D25" s="23"/>
      <c r="E25" s="23"/>
      <c r="F25" s="23"/>
      <c r="G25" s="23"/>
      <c r="H25" s="23"/>
      <c r="I25" s="23"/>
      <c r="J25" s="23"/>
      <c r="K25" s="23"/>
      <c r="L25" s="23"/>
    </row>
    <row r="26" spans="1:12" ht="53.25" customHeight="1">
      <c r="A26" s="23"/>
      <c r="B26" s="24"/>
      <c r="C26" s="23"/>
      <c r="D26" s="23"/>
      <c r="E26" s="23"/>
      <c r="F26" s="23"/>
      <c r="G26" s="23"/>
      <c r="H26" s="23"/>
      <c r="I26" s="23"/>
      <c r="J26" s="23"/>
      <c r="K26" s="23"/>
      <c r="L26" s="23"/>
    </row>
    <row r="27" spans="1:12" ht="53.25" customHeight="1">
      <c r="A27" s="23"/>
      <c r="B27" s="24"/>
      <c r="C27" s="23"/>
      <c r="D27" s="23"/>
      <c r="E27" s="23"/>
      <c r="F27" s="23"/>
      <c r="G27" s="23"/>
      <c r="H27" s="23"/>
      <c r="I27" s="23"/>
      <c r="J27" s="23"/>
      <c r="K27" s="23"/>
      <c r="L27" s="23"/>
    </row>
    <row r="28" spans="1:12" ht="53.25" customHeight="1">
      <c r="A28" s="23"/>
      <c r="B28" s="24"/>
      <c r="C28" s="23"/>
      <c r="D28" s="23"/>
      <c r="E28" s="23"/>
      <c r="F28" s="23"/>
      <c r="G28" s="23"/>
      <c r="H28" s="23"/>
      <c r="I28" s="23"/>
      <c r="J28" s="23"/>
      <c r="K28" s="23"/>
      <c r="L28" s="23"/>
    </row>
    <row r="29" spans="1:12">
      <c r="A29" s="23"/>
      <c r="B29" s="24"/>
      <c r="C29" s="23"/>
      <c r="D29" s="23"/>
      <c r="E29" s="23"/>
      <c r="F29" s="23"/>
      <c r="G29" s="23"/>
      <c r="H29" s="23"/>
      <c r="I29" s="23"/>
      <c r="J29" s="23"/>
      <c r="K29" s="23"/>
      <c r="L29" s="23"/>
    </row>
    <row r="30" spans="1:12">
      <c r="A30" s="23"/>
      <c r="B30" s="24"/>
      <c r="C30" s="23"/>
      <c r="D30" s="23"/>
      <c r="E30" s="23"/>
      <c r="F30" s="23"/>
      <c r="G30" s="23"/>
      <c r="H30" s="23"/>
      <c r="I30" s="23"/>
      <c r="J30" s="23"/>
      <c r="K30" s="23"/>
      <c r="L30" s="23"/>
    </row>
  </sheetData>
  <sheetProtection algorithmName="SHA-512" hashValue="SEUukqv7rn64Czoj5ewHX9evvv2kjgr1igekN0c0dqid/D1T9BjIGSEGsqHCbAUpvGN95csaNqe7Q4vk4XW6Iw==" saltValue="6GWvLljJOG+qn6zQKkw6IQ==" spinCount="100000" sheet="1" objects="1" scenarios="1"/>
  <mergeCells count="3">
    <mergeCell ref="K1:L1"/>
    <mergeCell ref="K2:L2"/>
    <mergeCell ref="K3:L3"/>
  </mergeCells>
  <phoneticPr fontId="2"/>
  <pageMargins left="0.7" right="0.7" top="0.75" bottom="0.75" header="0.3" footer="0.3"/>
  <pageSetup paperSize="9" scale="61"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B1:D21"/>
  <sheetViews>
    <sheetView view="pageBreakPreview" zoomScale="60" zoomScaleNormal="85" workbookViewId="0">
      <selection activeCell="Q8" sqref="Q8"/>
    </sheetView>
  </sheetViews>
  <sheetFormatPr defaultRowHeight="13.5"/>
  <cols>
    <col min="1" max="1" width="4.25" customWidth="1"/>
  </cols>
  <sheetData>
    <row r="1" spans="2:4" ht="39.75" customHeight="1">
      <c r="B1" s="1"/>
    </row>
    <row r="2" spans="2:4" ht="32.25" customHeight="1">
      <c r="B2" s="1"/>
    </row>
    <row r="3" spans="2:4" ht="43.5" customHeight="1">
      <c r="B3" s="1"/>
      <c r="C3" s="77"/>
      <c r="D3" s="2"/>
    </row>
    <row r="4" spans="2:4" ht="27" customHeight="1">
      <c r="B4" s="1"/>
      <c r="C4" s="77"/>
      <c r="D4" s="2"/>
    </row>
    <row r="5" spans="2:4" ht="31.5" customHeight="1">
      <c r="B5" s="1"/>
      <c r="C5" s="77"/>
      <c r="D5" s="2"/>
    </row>
    <row r="6" spans="2:4" ht="43.5" customHeight="1">
      <c r="B6" s="1"/>
      <c r="C6" s="77"/>
      <c r="D6" s="2"/>
    </row>
    <row r="7" spans="2:4" ht="43.5" customHeight="1">
      <c r="B7" s="1"/>
      <c r="C7" s="77"/>
      <c r="D7" s="2"/>
    </row>
    <row r="8" spans="2:4" ht="43.5" customHeight="1">
      <c r="B8" s="1"/>
      <c r="C8" s="77"/>
      <c r="D8" s="2"/>
    </row>
    <row r="9" spans="2:4" ht="43.5" customHeight="1">
      <c r="B9" s="1"/>
      <c r="C9" s="77"/>
      <c r="D9" s="2"/>
    </row>
    <row r="10" spans="2:4" ht="43.5" customHeight="1">
      <c r="B10" s="1"/>
      <c r="C10" s="77"/>
      <c r="D10" s="2"/>
    </row>
    <row r="11" spans="2:4" ht="43.5" customHeight="1">
      <c r="B11" s="1"/>
      <c r="C11" s="77"/>
      <c r="D11" s="2"/>
    </row>
    <row r="12" spans="2:4" ht="43.5" customHeight="1">
      <c r="B12" s="1"/>
      <c r="C12" s="77"/>
      <c r="D12" s="2"/>
    </row>
    <row r="13" spans="2:4" ht="43.5" customHeight="1">
      <c r="B13" s="1"/>
      <c r="C13" s="77"/>
      <c r="D13" s="2"/>
    </row>
    <row r="14" spans="2:4" ht="43.5" customHeight="1">
      <c r="B14" s="1"/>
      <c r="C14" s="77"/>
      <c r="D14" s="2"/>
    </row>
    <row r="15" spans="2:4" ht="43.5" customHeight="1">
      <c r="B15" s="1"/>
      <c r="C15" s="77"/>
      <c r="D15" s="2"/>
    </row>
    <row r="16" spans="2:4" ht="43.5" customHeight="1">
      <c r="B16" s="1"/>
      <c r="C16" s="77"/>
      <c r="D16" s="2"/>
    </row>
    <row r="17" spans="2:4" ht="43.5" customHeight="1">
      <c r="B17" s="1"/>
      <c r="C17" s="77"/>
      <c r="D17" s="2"/>
    </row>
    <row r="18" spans="2:4" ht="43.5" customHeight="1">
      <c r="B18" s="1"/>
      <c r="C18" s="77"/>
      <c r="D18" s="2"/>
    </row>
    <row r="19" spans="2:4" ht="43.5" customHeight="1">
      <c r="B19" s="1"/>
      <c r="C19" s="77"/>
    </row>
    <row r="20" spans="2:4" ht="43.5" customHeight="1">
      <c r="B20" s="1"/>
      <c r="C20" s="77"/>
    </row>
    <row r="21" spans="2:4">
      <c r="B21" s="77"/>
      <c r="C21" s="77"/>
    </row>
  </sheetData>
  <sheetProtection algorithmName="SHA-512" hashValue="Sqyp4CYq6lIWRGCWhPrJgEa/fCZpS51lG1U/q7PJ6thzwh0tZT383eylF6EMz5pQBJ/flVVk2DlkcOyWWXz11w==" saltValue="810HurIfNAf32NIIzEKt6Q==" spinCount="100000" sheet="1" objects="1" scenarios="1"/>
  <phoneticPr fontId="2"/>
  <pageMargins left="0.7" right="0.7" top="0.75" bottom="0.75" header="0.3" footer="0.3"/>
  <pageSetup paperSize="9" scale="7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7"/>
  <sheetViews>
    <sheetView view="pageBreakPreview" topLeftCell="A19" zoomScale="85" zoomScaleNormal="85" zoomScaleSheetLayoutView="85" workbookViewId="0">
      <selection activeCell="AY16" sqref="AY16"/>
    </sheetView>
  </sheetViews>
  <sheetFormatPr defaultRowHeight="13.5"/>
  <cols>
    <col min="1" max="44" width="2.5" style="97" customWidth="1"/>
    <col min="45" max="16384" width="9" style="97"/>
  </cols>
  <sheetData>
    <row r="1" spans="1:44" ht="20.25" customHeight="1">
      <c r="A1" s="97" t="s">
        <v>259</v>
      </c>
    </row>
    <row r="2" spans="1:44" ht="20.25" customHeight="1">
      <c r="AH2" s="94" t="s">
        <v>28</v>
      </c>
      <c r="AJ2" s="873"/>
      <c r="AK2" s="873"/>
      <c r="AL2" s="97" t="s">
        <v>27</v>
      </c>
      <c r="AM2" s="873"/>
      <c r="AN2" s="873"/>
      <c r="AO2" s="97" t="s">
        <v>26</v>
      </c>
      <c r="AP2" s="873"/>
      <c r="AQ2" s="873"/>
      <c r="AR2" s="97" t="s">
        <v>25</v>
      </c>
    </row>
    <row r="3" spans="1:44" ht="20.25" customHeight="1">
      <c r="B3" s="94" t="s">
        <v>260</v>
      </c>
    </row>
    <row r="4" spans="1:44" ht="20.25" customHeight="1">
      <c r="C4" s="97" t="s">
        <v>261</v>
      </c>
      <c r="I4" s="69"/>
    </row>
    <row r="5" spans="1:44" ht="6.75" customHeight="1"/>
    <row r="6" spans="1:44" ht="20.25" customHeight="1">
      <c r="Y6" s="94" t="s">
        <v>303</v>
      </c>
    </row>
    <row r="7" spans="1:44" ht="24.75" customHeight="1">
      <c r="Y7" s="873" t="s">
        <v>304</v>
      </c>
      <c r="Z7" s="873"/>
      <c r="AA7" s="873"/>
      <c r="AB7" s="874" t="str">
        <f>'①　申請シート'!P69</f>
        <v/>
      </c>
      <c r="AC7" s="874"/>
      <c r="AD7" s="874"/>
      <c r="AE7" s="874"/>
      <c r="AF7" s="874"/>
      <c r="AG7" s="874"/>
      <c r="AH7" s="874"/>
      <c r="AI7" s="874"/>
      <c r="AJ7" s="874"/>
      <c r="AK7" s="874"/>
      <c r="AL7" s="874"/>
      <c r="AM7" s="874"/>
      <c r="AN7" s="874"/>
      <c r="AO7" s="874"/>
      <c r="AP7" s="874"/>
      <c r="AQ7" s="874"/>
    </row>
    <row r="8" spans="1:44" ht="39" customHeight="1">
      <c r="Y8" s="877" t="s">
        <v>305</v>
      </c>
      <c r="Z8" s="878"/>
      <c r="AA8" s="878"/>
      <c r="AB8" s="875" t="str">
        <f>'①　申請シート'!P71</f>
        <v/>
      </c>
      <c r="AC8" s="875"/>
      <c r="AD8" s="875"/>
      <c r="AE8" s="875"/>
      <c r="AF8" s="875"/>
      <c r="AG8" s="875"/>
      <c r="AH8" s="875"/>
      <c r="AI8" s="875"/>
      <c r="AJ8" s="875"/>
      <c r="AK8" s="875"/>
      <c r="AL8" s="875"/>
      <c r="AM8" s="875"/>
      <c r="AN8" s="875"/>
      <c r="AO8" s="875"/>
      <c r="AP8" s="875"/>
      <c r="AQ8" s="875"/>
    </row>
    <row r="9" spans="1:44" ht="24" customHeight="1">
      <c r="W9" s="881" t="s">
        <v>306</v>
      </c>
      <c r="X9" s="881"/>
      <c r="Y9" s="881"/>
      <c r="Z9" s="881"/>
      <c r="AA9" s="881"/>
      <c r="AB9" s="874" t="str">
        <f>'①　申請シート'!R74</f>
        <v/>
      </c>
      <c r="AC9" s="874"/>
      <c r="AD9" s="874"/>
      <c r="AE9" s="874"/>
      <c r="AF9" s="874"/>
      <c r="AG9" s="874"/>
      <c r="AH9" s="874" t="str">
        <f>'①　申請シート'!R75</f>
        <v/>
      </c>
      <c r="AI9" s="874"/>
      <c r="AJ9" s="874"/>
      <c r="AK9" s="874"/>
      <c r="AL9" s="874"/>
      <c r="AM9" s="874"/>
      <c r="AN9" s="874"/>
      <c r="AO9" s="874"/>
      <c r="AP9" s="874"/>
      <c r="AQ9" s="874"/>
    </row>
    <row r="10" spans="1:44" ht="20.25" customHeight="1">
      <c r="AB10" s="94"/>
    </row>
    <row r="11" spans="1:44" ht="20.25" customHeight="1">
      <c r="A11" s="882" t="s">
        <v>3217</v>
      </c>
      <c r="B11" s="882"/>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2"/>
      <c r="AL11" s="882"/>
      <c r="AM11" s="882"/>
      <c r="AN11" s="882"/>
      <c r="AO11" s="882"/>
      <c r="AP11" s="882"/>
      <c r="AQ11" s="882"/>
      <c r="AR11" s="882"/>
    </row>
    <row r="12" spans="1:44" ht="20.25" customHeight="1">
      <c r="A12" s="882" t="s">
        <v>3218</v>
      </c>
      <c r="B12" s="882"/>
      <c r="C12" s="882"/>
      <c r="D12" s="882"/>
      <c r="E12" s="882"/>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2"/>
      <c r="AL12" s="882"/>
      <c r="AM12" s="882"/>
      <c r="AN12" s="882"/>
      <c r="AO12" s="882"/>
      <c r="AP12" s="882"/>
      <c r="AQ12" s="882"/>
      <c r="AR12" s="882"/>
    </row>
    <row r="13" spans="1:44" ht="20.25" customHeight="1"/>
    <row r="14" spans="1:44" ht="20.25" customHeight="1">
      <c r="C14" s="880" t="s">
        <v>316</v>
      </c>
      <c r="D14" s="880"/>
      <c r="E14" s="880"/>
      <c r="F14" s="880"/>
      <c r="G14" s="880"/>
      <c r="H14" s="880"/>
      <c r="I14" s="880"/>
      <c r="J14" s="880"/>
      <c r="K14" s="880"/>
      <c r="L14" s="880"/>
      <c r="M14" s="880"/>
      <c r="N14" s="880"/>
      <c r="O14" s="880"/>
      <c r="P14" s="880"/>
      <c r="Q14" s="880"/>
      <c r="R14" s="880"/>
      <c r="S14" s="880"/>
      <c r="T14" s="880"/>
      <c r="U14" s="880"/>
      <c r="V14" s="880"/>
      <c r="W14" s="880"/>
      <c r="X14" s="880"/>
      <c r="Y14" s="880"/>
      <c r="Z14" s="880"/>
      <c r="AA14" s="880"/>
      <c r="AB14" s="880"/>
      <c r="AC14" s="880"/>
      <c r="AD14" s="880"/>
      <c r="AE14" s="880"/>
      <c r="AF14" s="880"/>
      <c r="AG14" s="880"/>
      <c r="AH14" s="880"/>
      <c r="AI14" s="880"/>
      <c r="AJ14" s="880"/>
      <c r="AK14" s="880"/>
      <c r="AL14" s="880"/>
      <c r="AM14" s="880"/>
      <c r="AN14" s="880"/>
      <c r="AO14" s="880"/>
      <c r="AP14" s="880"/>
    </row>
    <row r="15" spans="1:44" ht="20.25" customHeight="1">
      <c r="C15" s="880"/>
      <c r="D15" s="880"/>
      <c r="E15" s="880"/>
      <c r="F15" s="880"/>
      <c r="G15" s="880"/>
      <c r="H15" s="880"/>
      <c r="I15" s="880"/>
      <c r="J15" s="880"/>
      <c r="K15" s="880"/>
      <c r="L15" s="880"/>
      <c r="M15" s="880"/>
      <c r="N15" s="880"/>
      <c r="O15" s="880"/>
      <c r="P15" s="880"/>
      <c r="Q15" s="880"/>
      <c r="R15" s="880"/>
      <c r="S15" s="880"/>
      <c r="T15" s="880"/>
      <c r="U15" s="880"/>
      <c r="V15" s="880"/>
      <c r="W15" s="880"/>
      <c r="X15" s="880"/>
      <c r="Y15" s="880"/>
      <c r="Z15" s="880"/>
      <c r="AA15" s="880"/>
      <c r="AB15" s="880"/>
      <c r="AC15" s="880"/>
      <c r="AD15" s="880"/>
      <c r="AE15" s="880"/>
      <c r="AF15" s="880"/>
      <c r="AG15" s="880"/>
      <c r="AH15" s="880"/>
      <c r="AI15" s="880"/>
      <c r="AJ15" s="880"/>
      <c r="AK15" s="880"/>
      <c r="AL15" s="880"/>
      <c r="AM15" s="880"/>
      <c r="AN15" s="880"/>
      <c r="AO15" s="880"/>
      <c r="AP15" s="880"/>
    </row>
    <row r="16" spans="1:44" ht="20.25" customHeight="1"/>
    <row r="17" spans="1:42" ht="18.75" customHeight="1">
      <c r="B17" s="97" t="s">
        <v>307</v>
      </c>
    </row>
    <row r="18" spans="1:42" ht="18.75" customHeight="1">
      <c r="AE18" s="98" t="s">
        <v>54</v>
      </c>
      <c r="AF18" s="879"/>
      <c r="AG18" s="879"/>
      <c r="AH18" s="879"/>
      <c r="AI18" s="879"/>
      <c r="AJ18" s="879"/>
      <c r="AK18" s="879"/>
      <c r="AL18" s="879"/>
      <c r="AM18" s="879"/>
      <c r="AN18" s="879"/>
      <c r="AO18" s="879"/>
      <c r="AP18" s="98" t="s">
        <v>5</v>
      </c>
    </row>
    <row r="19" spans="1:42" ht="18.75" customHeight="1"/>
    <row r="20" spans="1:42" ht="18.75" customHeight="1">
      <c r="B20" s="97" t="s">
        <v>308</v>
      </c>
    </row>
    <row r="21" spans="1:42" ht="18.75" customHeight="1">
      <c r="AE21" s="98" t="s">
        <v>54</v>
      </c>
      <c r="AF21" s="879"/>
      <c r="AG21" s="879"/>
      <c r="AH21" s="879"/>
      <c r="AI21" s="879"/>
      <c r="AJ21" s="879"/>
      <c r="AK21" s="879"/>
      <c r="AL21" s="879"/>
      <c r="AM21" s="879"/>
      <c r="AN21" s="879"/>
      <c r="AO21" s="879"/>
      <c r="AP21" s="98" t="s">
        <v>5</v>
      </c>
    </row>
    <row r="22" spans="1:42" ht="18.75" customHeight="1"/>
    <row r="23" spans="1:42" ht="18.75" customHeight="1">
      <c r="B23" s="97" t="s">
        <v>309</v>
      </c>
    </row>
    <row r="24" spans="1:42" ht="18.75" customHeight="1">
      <c r="AE24" s="98" t="s">
        <v>54</v>
      </c>
      <c r="AF24" s="879"/>
      <c r="AG24" s="879"/>
      <c r="AH24" s="879"/>
      <c r="AI24" s="879"/>
      <c r="AJ24" s="879"/>
      <c r="AK24" s="879"/>
      <c r="AL24" s="879"/>
      <c r="AM24" s="879"/>
      <c r="AN24" s="879"/>
      <c r="AO24" s="879"/>
      <c r="AP24" s="98" t="s">
        <v>5</v>
      </c>
    </row>
    <row r="25" spans="1:42" ht="18.75" customHeight="1"/>
    <row r="26" spans="1:42" ht="18.75" customHeight="1">
      <c r="B26" s="97" t="s">
        <v>310</v>
      </c>
    </row>
    <row r="27" spans="1:42" ht="18.75" customHeight="1">
      <c r="AE27" s="98" t="s">
        <v>54</v>
      </c>
      <c r="AF27" s="879"/>
      <c r="AG27" s="879"/>
      <c r="AH27" s="879"/>
      <c r="AI27" s="879"/>
      <c r="AJ27" s="879"/>
      <c r="AK27" s="879"/>
      <c r="AL27" s="879"/>
      <c r="AM27" s="879"/>
      <c r="AN27" s="879"/>
      <c r="AO27" s="879"/>
      <c r="AP27" s="98" t="s">
        <v>5</v>
      </c>
    </row>
    <row r="28" spans="1:42" ht="20.25" customHeight="1"/>
    <row r="29" spans="1:42" ht="20.25" customHeight="1">
      <c r="B29" s="94" t="s">
        <v>314</v>
      </c>
    </row>
    <row r="30" spans="1:42" ht="20.25" customHeight="1">
      <c r="A30" s="94"/>
      <c r="C30" s="97" t="s">
        <v>315</v>
      </c>
    </row>
    <row r="31" spans="1:42" ht="20.25" customHeight="1">
      <c r="C31" s="97" t="s">
        <v>312</v>
      </c>
    </row>
    <row r="32" spans="1:42" ht="20.25" customHeight="1">
      <c r="C32" s="97" t="s">
        <v>313</v>
      </c>
    </row>
    <row r="33" spans="2:43" ht="20.25" customHeight="1"/>
    <row r="34" spans="2:43" ht="20.25" customHeight="1">
      <c r="B34" s="97" t="s">
        <v>311</v>
      </c>
    </row>
    <row r="35" spans="2:43" ht="21" customHeight="1">
      <c r="C35" s="876" t="str">
        <f>'①　申請シート'!I86</f>
        <v/>
      </c>
      <c r="D35" s="876"/>
      <c r="E35" s="876"/>
      <c r="F35" s="876"/>
      <c r="G35" s="876"/>
      <c r="H35" s="876"/>
      <c r="I35" s="876"/>
      <c r="J35" s="876"/>
      <c r="K35" s="876"/>
      <c r="L35" s="876"/>
      <c r="M35" s="876"/>
      <c r="N35" s="876"/>
      <c r="O35" s="876"/>
      <c r="P35" s="876"/>
      <c r="Q35" s="876"/>
      <c r="R35" s="876"/>
      <c r="S35" s="876"/>
      <c r="T35" s="876"/>
      <c r="U35" s="876"/>
      <c r="V35" s="876"/>
      <c r="W35" s="876"/>
      <c r="X35" s="876"/>
      <c r="Y35" s="876"/>
      <c r="Z35" s="876"/>
      <c r="AA35" s="876"/>
      <c r="AB35" s="876"/>
      <c r="AC35" s="876"/>
      <c r="AD35" s="876"/>
      <c r="AE35" s="876"/>
      <c r="AF35" s="876"/>
      <c r="AG35" s="876"/>
      <c r="AH35" s="876"/>
      <c r="AI35" s="876"/>
      <c r="AJ35" s="876"/>
      <c r="AK35" s="876"/>
      <c r="AL35" s="876"/>
      <c r="AM35" s="876"/>
      <c r="AN35" s="876"/>
      <c r="AO35" s="876"/>
      <c r="AP35" s="876"/>
      <c r="AQ35" s="876"/>
    </row>
    <row r="36" spans="2:43" ht="21" customHeight="1"/>
    <row r="37" spans="2:43" ht="21" customHeight="1"/>
  </sheetData>
  <mergeCells count="18">
    <mergeCell ref="C35:AQ35"/>
    <mergeCell ref="Y7:AA7"/>
    <mergeCell ref="Y8:AA8"/>
    <mergeCell ref="AB9:AG9"/>
    <mergeCell ref="AH9:AQ9"/>
    <mergeCell ref="AF18:AO18"/>
    <mergeCell ref="AF21:AO21"/>
    <mergeCell ref="AF24:AO24"/>
    <mergeCell ref="AF27:AO27"/>
    <mergeCell ref="C14:AP15"/>
    <mergeCell ref="W9:AA9"/>
    <mergeCell ref="A11:AR11"/>
    <mergeCell ref="A12:AR12"/>
    <mergeCell ref="AM2:AN2"/>
    <mergeCell ref="AP2:AQ2"/>
    <mergeCell ref="AJ2:AK2"/>
    <mergeCell ref="AB7:AQ7"/>
    <mergeCell ref="AB8:AQ8"/>
  </mergeCells>
  <phoneticPr fontId="2"/>
  <pageMargins left="0.7" right="0.7" top="0.75" bottom="0.75" header="0.3" footer="0.3"/>
  <pageSetup paperSize="9" scale="73"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7"/>
  <sheetViews>
    <sheetView view="pageBreakPreview" zoomScale="86" zoomScaleNormal="100" zoomScaleSheetLayoutView="86" workbookViewId="0">
      <selection activeCell="AY16" sqref="AY16"/>
    </sheetView>
  </sheetViews>
  <sheetFormatPr defaultRowHeight="13.5"/>
  <cols>
    <col min="1" max="44" width="2.125" customWidth="1"/>
    <col min="45" max="48" width="2" customWidth="1"/>
  </cols>
  <sheetData>
    <row r="1" spans="1:44" ht="20.45" customHeight="1">
      <c r="A1" s="883" t="s">
        <v>46</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M1" s="883"/>
      <c r="AN1" s="883"/>
      <c r="AO1" s="883"/>
      <c r="AP1" s="883"/>
      <c r="AQ1" s="883"/>
      <c r="AR1" s="883"/>
    </row>
    <row r="2" spans="1:44" ht="49.9"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44" ht="20.45" customHeight="1">
      <c r="A3" s="899" t="s">
        <v>47</v>
      </c>
      <c r="B3" s="899"/>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899"/>
      <c r="AM3" s="899"/>
      <c r="AN3" s="899"/>
      <c r="AO3" s="899"/>
      <c r="AP3" s="899"/>
      <c r="AQ3" s="899"/>
      <c r="AR3" s="899"/>
    </row>
    <row r="4" spans="1:44" ht="52.9" customHeight="1"/>
    <row r="5" spans="1:44" ht="20.45" customHeight="1">
      <c r="B5" s="874" t="s">
        <v>49</v>
      </c>
      <c r="C5" s="874"/>
      <c r="D5" s="874"/>
      <c r="E5" s="874"/>
      <c r="F5" s="874"/>
      <c r="G5" s="874"/>
      <c r="H5" s="874"/>
      <c r="I5" s="874"/>
      <c r="J5" s="874"/>
      <c r="K5" s="874"/>
      <c r="L5" s="883" t="str">
        <f>'①　申請シート'!P69</f>
        <v/>
      </c>
      <c r="M5" s="883"/>
      <c r="N5" s="883"/>
      <c r="O5" s="883"/>
      <c r="P5" s="883"/>
      <c r="Q5" s="883"/>
      <c r="R5" s="883"/>
      <c r="S5" s="883"/>
      <c r="T5" s="883"/>
      <c r="U5" s="883"/>
      <c r="V5" s="883"/>
      <c r="W5" s="883"/>
      <c r="X5" s="883"/>
      <c r="Y5" s="883"/>
      <c r="Z5" s="883"/>
      <c r="AA5" s="883"/>
      <c r="AB5" s="883"/>
      <c r="AC5" s="883"/>
      <c r="AD5" s="883"/>
      <c r="AE5" s="883"/>
      <c r="AF5" s="883"/>
      <c r="AG5" s="883"/>
      <c r="AH5" s="883"/>
      <c r="AI5" s="883"/>
      <c r="AJ5" s="883"/>
      <c r="AK5" s="883"/>
      <c r="AL5" s="883"/>
      <c r="AM5" s="883"/>
      <c r="AN5" s="883"/>
      <c r="AO5" s="883"/>
      <c r="AP5" s="883"/>
      <c r="AQ5" s="883"/>
    </row>
    <row r="6" spans="1:44" s="1" customFormat="1" ht="20.45" customHeight="1">
      <c r="B6" s="34"/>
      <c r="C6" s="34"/>
      <c r="D6" s="34"/>
      <c r="E6" s="34"/>
      <c r="F6" s="34"/>
      <c r="G6" s="34"/>
      <c r="H6" s="34"/>
      <c r="I6" s="34"/>
      <c r="J6" s="34"/>
      <c r="K6" s="34"/>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row>
    <row r="7" spans="1:44" ht="20.45" customHeight="1">
      <c r="B7" s="874" t="s">
        <v>50</v>
      </c>
      <c r="C7" s="874"/>
      <c r="D7" s="874"/>
      <c r="E7" s="874"/>
      <c r="F7" s="874"/>
      <c r="G7" s="874"/>
      <c r="H7" s="874"/>
      <c r="I7" s="874"/>
      <c r="J7" s="874"/>
      <c r="K7" s="874"/>
      <c r="L7" s="883" t="str">
        <f>'①　申請シート'!P71</f>
        <v/>
      </c>
      <c r="M7" s="883"/>
      <c r="N7" s="883"/>
      <c r="O7" s="883"/>
      <c r="P7" s="883"/>
      <c r="Q7" s="883"/>
      <c r="R7" s="883"/>
      <c r="S7" s="883"/>
      <c r="T7" s="883"/>
      <c r="U7" s="883"/>
      <c r="V7" s="883"/>
      <c r="W7" s="883"/>
      <c r="X7" s="883"/>
      <c r="Y7" s="883"/>
      <c r="Z7" s="883"/>
      <c r="AA7" s="883"/>
      <c r="AB7" s="883"/>
      <c r="AC7" s="883"/>
      <c r="AD7" s="883"/>
      <c r="AE7" s="883"/>
      <c r="AF7" s="883"/>
      <c r="AG7" s="883"/>
      <c r="AH7" s="883"/>
      <c r="AI7" s="883"/>
      <c r="AJ7" s="883"/>
      <c r="AK7" s="883"/>
      <c r="AL7" s="883"/>
      <c r="AM7" s="883"/>
      <c r="AN7" s="883"/>
      <c r="AO7" s="883"/>
      <c r="AP7" s="883"/>
      <c r="AQ7" s="883"/>
    </row>
    <row r="8" spans="1:44" s="1" customFormat="1" ht="20.45" customHeight="1">
      <c r="B8" s="34"/>
      <c r="C8" s="34"/>
      <c r="D8" s="34"/>
      <c r="E8" s="34"/>
      <c r="F8" s="34"/>
      <c r="G8" s="34"/>
      <c r="H8" s="34"/>
      <c r="I8" s="34"/>
      <c r="J8" s="34"/>
      <c r="K8" s="34"/>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row>
    <row r="9" spans="1:44" s="1" customFormat="1" ht="20.45" customHeight="1">
      <c r="B9" s="96" t="s">
        <v>51</v>
      </c>
      <c r="C9" s="34"/>
      <c r="D9" s="34"/>
      <c r="E9" s="34"/>
      <c r="F9" s="34"/>
      <c r="G9" s="34"/>
      <c r="H9" s="34"/>
      <c r="I9" s="34"/>
      <c r="J9" s="34"/>
      <c r="K9" s="34"/>
      <c r="L9" s="883" t="str">
        <f>'①　申請シート'!R74 &amp; "　"&amp;'①　申請シート'!R75</f>
        <v>　</v>
      </c>
      <c r="M9" s="883"/>
      <c r="N9" s="883"/>
      <c r="O9" s="883"/>
      <c r="P9" s="883"/>
      <c r="Q9" s="883"/>
      <c r="R9" s="883"/>
      <c r="S9" s="883"/>
      <c r="T9" s="883"/>
      <c r="U9" s="883"/>
      <c r="V9" s="883"/>
      <c r="W9" s="883"/>
      <c r="X9" s="883"/>
      <c r="Y9" s="883"/>
      <c r="Z9" s="883"/>
      <c r="AA9" s="883"/>
      <c r="AB9" s="883"/>
      <c r="AC9" s="883"/>
      <c r="AD9" s="883"/>
      <c r="AE9" s="883"/>
      <c r="AF9" s="883"/>
      <c r="AG9" s="883"/>
      <c r="AH9" s="883"/>
      <c r="AI9" s="883"/>
      <c r="AJ9" s="883"/>
      <c r="AK9" s="883"/>
      <c r="AL9" s="883"/>
      <c r="AM9" s="883"/>
      <c r="AN9" s="883"/>
      <c r="AO9" s="883"/>
      <c r="AP9" s="883"/>
      <c r="AQ9" s="883"/>
    </row>
    <row r="10" spans="1:44" s="1" customFormat="1" ht="20.45" customHeight="1">
      <c r="B10" s="34"/>
      <c r="C10" s="34"/>
      <c r="D10" s="34"/>
      <c r="E10" s="34"/>
      <c r="F10" s="34"/>
      <c r="G10" s="34"/>
      <c r="H10" s="34"/>
      <c r="I10" s="34"/>
      <c r="J10" s="34"/>
      <c r="K10" s="34"/>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row>
    <row r="11" spans="1:44" ht="20.45" customHeight="1">
      <c r="B11" s="874" t="s">
        <v>52</v>
      </c>
      <c r="C11" s="874"/>
      <c r="D11" s="874"/>
      <c r="E11" s="874"/>
      <c r="F11" s="874"/>
      <c r="G11" s="874"/>
      <c r="H11" s="874"/>
      <c r="I11" s="874"/>
      <c r="J11" s="874"/>
      <c r="K11" s="874"/>
      <c r="L11" s="900" t="s">
        <v>68</v>
      </c>
      <c r="M11" s="900"/>
      <c r="N11" s="900"/>
      <c r="O11" s="900"/>
      <c r="P11" s="900"/>
      <c r="Q11" s="900"/>
      <c r="R11" s="900"/>
      <c r="S11" s="900"/>
      <c r="T11" s="900"/>
      <c r="U11" s="900"/>
      <c r="V11" s="900"/>
      <c r="W11" s="900"/>
      <c r="X11" s="900"/>
      <c r="Y11" s="900"/>
      <c r="Z11" s="900"/>
      <c r="AA11" s="900"/>
      <c r="AB11" s="900"/>
      <c r="AC11" s="900"/>
      <c r="AD11" s="900"/>
      <c r="AE11" s="900"/>
      <c r="AF11" s="900"/>
      <c r="AG11" s="900"/>
      <c r="AH11" s="900"/>
      <c r="AI11" s="900"/>
      <c r="AJ11" s="900"/>
      <c r="AK11" s="900"/>
      <c r="AL11" s="900"/>
      <c r="AM11" s="900"/>
      <c r="AN11" s="900"/>
      <c r="AO11" s="900"/>
      <c r="AP11" s="900"/>
      <c r="AQ11" s="900"/>
    </row>
    <row r="12" spans="1:44" s="1" customFormat="1" ht="20.45" customHeight="1">
      <c r="B12" s="34"/>
      <c r="C12" s="34"/>
      <c r="D12" s="34"/>
      <c r="E12" s="34"/>
      <c r="F12" s="34"/>
      <c r="G12" s="34"/>
      <c r="H12" s="34"/>
      <c r="I12" s="34"/>
      <c r="J12" s="34"/>
      <c r="K12" s="34"/>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row>
    <row r="13" spans="1:44" ht="20.45" customHeight="1">
      <c r="B13" s="874" t="s">
        <v>53</v>
      </c>
      <c r="C13" s="874"/>
      <c r="D13" s="874"/>
      <c r="E13" s="874"/>
      <c r="F13" s="874"/>
      <c r="G13" s="874"/>
      <c r="H13" s="874"/>
      <c r="I13" s="874"/>
      <c r="J13" s="874"/>
      <c r="K13" s="874"/>
      <c r="L13" s="874"/>
      <c r="M13" s="874"/>
      <c r="N13" s="874"/>
      <c r="O13" s="874"/>
      <c r="P13" s="874"/>
      <c r="Q13" s="874"/>
      <c r="R13" s="874"/>
      <c r="S13" s="874"/>
      <c r="T13" s="901" t="s">
        <v>54</v>
      </c>
      <c r="U13" s="901"/>
      <c r="V13" s="902" t="str">
        <f>'①　申請シート'!I88</f>
        <v>0 円</v>
      </c>
      <c r="W13" s="899"/>
      <c r="X13" s="899"/>
      <c r="Y13" s="899"/>
      <c r="Z13" s="899"/>
      <c r="AA13" s="899"/>
      <c r="AB13" s="899"/>
      <c r="AC13" s="899" t="s">
        <v>55</v>
      </c>
      <c r="AD13" s="899"/>
    </row>
    <row r="14" spans="1:44" s="1" customFormat="1" ht="20.45" customHeight="1">
      <c r="B14" s="34"/>
      <c r="C14" s="34"/>
      <c r="D14" s="34"/>
      <c r="E14" s="34"/>
      <c r="F14" s="34"/>
      <c r="G14" s="34"/>
      <c r="H14" s="34"/>
      <c r="I14" s="34"/>
      <c r="J14" s="34"/>
      <c r="K14" s="34"/>
      <c r="L14" s="34"/>
      <c r="M14" s="34"/>
      <c r="N14" s="34"/>
      <c r="O14" s="34"/>
      <c r="P14" s="34"/>
      <c r="Q14" s="34"/>
      <c r="R14" s="34"/>
      <c r="S14" s="34"/>
      <c r="T14" s="33"/>
      <c r="U14" s="33"/>
      <c r="V14" s="31"/>
      <c r="W14" s="31"/>
      <c r="X14" s="31"/>
      <c r="Y14" s="31"/>
      <c r="Z14" s="31"/>
      <c r="AA14" s="31"/>
      <c r="AB14" s="31"/>
      <c r="AC14" s="31"/>
      <c r="AD14" s="31"/>
    </row>
    <row r="15" spans="1:44" ht="20.45" customHeight="1">
      <c r="B15" s="874" t="s">
        <v>48</v>
      </c>
      <c r="C15" s="874"/>
      <c r="D15" s="874"/>
      <c r="E15" s="874"/>
      <c r="F15" s="874"/>
      <c r="G15" s="874"/>
      <c r="H15" s="874"/>
      <c r="I15" s="874"/>
      <c r="J15" s="874"/>
      <c r="K15" s="874"/>
      <c r="L15" s="874"/>
      <c r="M15" s="874"/>
      <c r="N15" s="874"/>
      <c r="O15" s="874"/>
      <c r="P15" s="874"/>
      <c r="Q15" s="874"/>
      <c r="R15" s="874"/>
      <c r="S15" s="874"/>
      <c r="T15" s="874"/>
      <c r="U15" s="874"/>
      <c r="V15" s="874"/>
      <c r="W15" s="874"/>
      <c r="X15" s="874"/>
      <c r="Y15" s="874"/>
      <c r="Z15" s="874"/>
      <c r="AA15" s="874"/>
      <c r="AB15" s="874"/>
      <c r="AC15" s="874"/>
      <c r="AD15" s="874"/>
      <c r="AE15" s="874"/>
      <c r="AF15" s="874"/>
      <c r="AG15" s="899" t="s">
        <v>54</v>
      </c>
      <c r="AH15" s="899"/>
      <c r="AI15" s="899"/>
      <c r="AJ15" s="899"/>
      <c r="AK15" s="899"/>
      <c r="AL15" s="899"/>
      <c r="AM15" s="899"/>
      <c r="AN15" s="899"/>
      <c r="AO15" s="899"/>
      <c r="AP15" s="899" t="s">
        <v>55</v>
      </c>
      <c r="AQ15" s="899"/>
    </row>
    <row r="16" spans="1:44" s="1" customFormat="1" ht="20.45" customHeight="1">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1"/>
      <c r="AH16" s="31"/>
      <c r="AI16" s="31"/>
      <c r="AJ16" s="31"/>
      <c r="AK16" s="31"/>
      <c r="AL16" s="31"/>
      <c r="AM16" s="31"/>
      <c r="AN16" s="31"/>
      <c r="AO16" s="31"/>
      <c r="AP16" s="31"/>
      <c r="AQ16" s="31"/>
    </row>
    <row r="17" spans="2:43" ht="20.45" customHeight="1">
      <c r="B17" s="874" t="s">
        <v>56</v>
      </c>
      <c r="C17" s="874"/>
      <c r="D17" s="874"/>
      <c r="E17" s="874"/>
      <c r="F17" s="874"/>
      <c r="G17" s="874"/>
      <c r="H17" s="874"/>
      <c r="I17" s="874"/>
      <c r="J17" s="874"/>
      <c r="K17" s="874"/>
      <c r="L17" s="874"/>
      <c r="M17" s="874"/>
      <c r="N17" s="874"/>
      <c r="O17" s="874"/>
      <c r="P17" s="874"/>
      <c r="Q17" s="874"/>
      <c r="R17" s="874"/>
      <c r="S17" s="874"/>
      <c r="T17" s="874"/>
      <c r="U17" s="874"/>
      <c r="V17" s="874"/>
      <c r="W17" s="874"/>
      <c r="X17" s="874"/>
      <c r="Y17" s="874"/>
      <c r="Z17" s="874"/>
      <c r="AA17" s="874"/>
      <c r="AB17" s="874"/>
      <c r="AC17" s="874"/>
      <c r="AD17" s="874"/>
      <c r="AE17" s="874"/>
      <c r="AF17" s="874"/>
      <c r="AG17" s="874"/>
      <c r="AH17" s="874"/>
      <c r="AI17" s="874"/>
      <c r="AJ17" s="874"/>
      <c r="AK17" s="874"/>
      <c r="AL17" s="874"/>
      <c r="AM17" s="874"/>
      <c r="AN17" s="874"/>
      <c r="AO17" s="874"/>
      <c r="AP17" s="874"/>
      <c r="AQ17" s="874"/>
    </row>
    <row r="18" spans="2:43" s="1" customFormat="1" ht="20.45" customHeight="1">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row>
    <row r="19" spans="2:43" ht="20.45" customHeight="1">
      <c r="D19" s="883" t="s">
        <v>57</v>
      </c>
      <c r="E19" s="883"/>
      <c r="F19" s="883"/>
      <c r="G19" s="883"/>
      <c r="H19" s="883"/>
      <c r="I19" s="883"/>
      <c r="J19" s="883"/>
      <c r="K19" s="883"/>
      <c r="L19" s="883"/>
      <c r="M19" s="883"/>
      <c r="N19" s="883"/>
      <c r="O19" s="883"/>
      <c r="P19" s="883"/>
      <c r="Q19" s="883"/>
      <c r="R19" s="883"/>
      <c r="S19" s="883"/>
      <c r="T19" s="883"/>
      <c r="U19" s="883"/>
      <c r="V19" s="883"/>
      <c r="W19" s="883"/>
    </row>
    <row r="20" spans="2:43" ht="20.45" customHeight="1">
      <c r="B20" s="887" t="s">
        <v>58</v>
      </c>
      <c r="C20" s="888"/>
      <c r="D20" s="888"/>
      <c r="E20" s="888"/>
      <c r="F20" s="888"/>
      <c r="G20" s="888"/>
      <c r="H20" s="888"/>
      <c r="I20" s="889"/>
      <c r="J20" s="887" t="s">
        <v>59</v>
      </c>
      <c r="K20" s="888"/>
      <c r="L20" s="888"/>
      <c r="M20" s="888"/>
      <c r="N20" s="888"/>
      <c r="O20" s="888"/>
      <c r="P20" s="888"/>
      <c r="Q20" s="888"/>
      <c r="R20" s="888"/>
      <c r="S20" s="888"/>
      <c r="T20" s="888"/>
      <c r="U20" s="888"/>
      <c r="V20" s="888"/>
      <c r="W20" s="888"/>
      <c r="X20" s="888"/>
      <c r="Y20" s="888"/>
      <c r="Z20" s="888"/>
      <c r="AA20" s="888"/>
      <c r="AB20" s="888"/>
      <c r="AC20" s="888"/>
      <c r="AD20" s="894" t="s">
        <v>61</v>
      </c>
      <c r="AE20" s="895"/>
      <c r="AF20" s="895"/>
      <c r="AG20" s="895"/>
      <c r="AH20" s="895"/>
      <c r="AI20" s="898" t="s">
        <v>62</v>
      </c>
      <c r="AJ20" s="898"/>
      <c r="AK20" s="898"/>
      <c r="AL20" s="898"/>
      <c r="AM20" s="898"/>
      <c r="AN20" s="35"/>
      <c r="AO20" s="2"/>
      <c r="AP20" s="2"/>
      <c r="AQ20" s="2"/>
    </row>
    <row r="21" spans="2:43" ht="20.45" customHeight="1">
      <c r="B21" s="890"/>
      <c r="C21" s="891"/>
      <c r="D21" s="891"/>
      <c r="E21" s="891"/>
      <c r="F21" s="891"/>
      <c r="G21" s="891"/>
      <c r="H21" s="891"/>
      <c r="I21" s="892"/>
      <c r="J21" s="890"/>
      <c r="K21" s="891"/>
      <c r="L21" s="891"/>
      <c r="M21" s="891"/>
      <c r="N21" s="891"/>
      <c r="O21" s="893" t="s">
        <v>64</v>
      </c>
      <c r="P21" s="888"/>
      <c r="Q21" s="888"/>
      <c r="R21" s="888"/>
      <c r="S21" s="888"/>
      <c r="T21" s="893" t="s">
        <v>63</v>
      </c>
      <c r="U21" s="888"/>
      <c r="V21" s="888"/>
      <c r="W21" s="888"/>
      <c r="X21" s="889"/>
      <c r="Y21" s="888" t="s">
        <v>60</v>
      </c>
      <c r="Z21" s="888"/>
      <c r="AA21" s="888"/>
      <c r="AB21" s="888"/>
      <c r="AC21" s="889"/>
      <c r="AD21" s="896"/>
      <c r="AE21" s="897"/>
      <c r="AF21" s="897"/>
      <c r="AG21" s="897"/>
      <c r="AH21" s="897"/>
      <c r="AI21" s="898"/>
      <c r="AJ21" s="898"/>
      <c r="AK21" s="898"/>
      <c r="AL21" s="898"/>
      <c r="AM21" s="898"/>
      <c r="AN21" s="35"/>
      <c r="AO21" s="2"/>
      <c r="AP21" s="2"/>
      <c r="AQ21" s="2"/>
    </row>
    <row r="22" spans="2:43" ht="20.45" customHeight="1">
      <c r="B22" s="890"/>
      <c r="C22" s="891"/>
      <c r="D22" s="891"/>
      <c r="E22" s="891"/>
      <c r="F22" s="891"/>
      <c r="G22" s="891"/>
      <c r="H22" s="891"/>
      <c r="I22" s="892"/>
      <c r="J22" s="890"/>
      <c r="K22" s="891"/>
      <c r="L22" s="891"/>
      <c r="M22" s="891"/>
      <c r="N22" s="891"/>
      <c r="O22" s="890"/>
      <c r="P22" s="891"/>
      <c r="Q22" s="891"/>
      <c r="R22" s="891"/>
      <c r="S22" s="891"/>
      <c r="T22" s="890"/>
      <c r="U22" s="891"/>
      <c r="V22" s="891"/>
      <c r="W22" s="891"/>
      <c r="X22" s="892"/>
      <c r="Y22" s="891"/>
      <c r="Z22" s="891"/>
      <c r="AA22" s="891"/>
      <c r="AB22" s="891"/>
      <c r="AC22" s="892"/>
      <c r="AD22" s="896"/>
      <c r="AE22" s="897"/>
      <c r="AF22" s="897"/>
      <c r="AG22" s="897"/>
      <c r="AH22" s="897"/>
      <c r="AI22" s="898"/>
      <c r="AJ22" s="898"/>
      <c r="AK22" s="898"/>
      <c r="AL22" s="898"/>
      <c r="AM22" s="898"/>
      <c r="AN22" s="2"/>
      <c r="AO22" s="2"/>
      <c r="AP22" s="2"/>
      <c r="AQ22" s="2"/>
    </row>
    <row r="23" spans="2:43" ht="20.45" customHeight="1">
      <c r="B23" s="886" t="s">
        <v>67</v>
      </c>
      <c r="C23" s="886"/>
      <c r="D23" s="886"/>
      <c r="E23" s="885"/>
      <c r="F23" s="885"/>
      <c r="G23" s="885"/>
      <c r="H23" s="885"/>
      <c r="I23" s="885"/>
      <c r="J23" s="885"/>
      <c r="K23" s="885"/>
      <c r="L23" s="885"/>
      <c r="M23" s="885"/>
      <c r="N23" s="885"/>
      <c r="O23" s="885"/>
      <c r="P23" s="885"/>
      <c r="Q23" s="885"/>
      <c r="R23" s="885"/>
      <c r="S23" s="885"/>
      <c r="T23" s="885"/>
      <c r="U23" s="885"/>
      <c r="V23" s="885"/>
      <c r="W23" s="885"/>
      <c r="X23" s="885"/>
      <c r="Y23" s="885"/>
      <c r="Z23" s="885"/>
      <c r="AA23" s="885"/>
      <c r="AB23" s="885"/>
      <c r="AC23" s="885"/>
      <c r="AD23" s="885"/>
      <c r="AE23" s="885"/>
      <c r="AF23" s="885"/>
      <c r="AG23" s="885"/>
      <c r="AH23" s="885"/>
      <c r="AI23" s="885"/>
      <c r="AJ23" s="885"/>
      <c r="AK23" s="885"/>
      <c r="AL23" s="885"/>
      <c r="AM23" s="885"/>
    </row>
    <row r="24" spans="2:43" ht="20.45" customHeight="1">
      <c r="B24" s="886"/>
      <c r="C24" s="886"/>
      <c r="D24" s="886"/>
      <c r="E24" s="885"/>
      <c r="F24" s="885"/>
      <c r="G24" s="885"/>
      <c r="H24" s="885"/>
      <c r="I24" s="885"/>
      <c r="J24" s="885"/>
      <c r="K24" s="885"/>
      <c r="L24" s="885"/>
      <c r="M24" s="885"/>
      <c r="N24" s="885"/>
      <c r="O24" s="885"/>
      <c r="P24" s="885"/>
      <c r="Q24" s="885"/>
      <c r="R24" s="885"/>
      <c r="S24" s="885"/>
      <c r="T24" s="885"/>
      <c r="U24" s="885"/>
      <c r="V24" s="885"/>
      <c r="W24" s="885"/>
      <c r="X24" s="885"/>
      <c r="Y24" s="885"/>
      <c r="Z24" s="885"/>
      <c r="AA24" s="885"/>
      <c r="AB24" s="885"/>
      <c r="AC24" s="885"/>
      <c r="AD24" s="885"/>
      <c r="AE24" s="885"/>
      <c r="AF24" s="885"/>
      <c r="AG24" s="885"/>
      <c r="AH24" s="885"/>
      <c r="AI24" s="885"/>
      <c r="AJ24" s="885"/>
      <c r="AK24" s="885"/>
      <c r="AL24" s="885"/>
      <c r="AM24" s="885"/>
    </row>
    <row r="25" spans="2:43" ht="20.45" customHeight="1">
      <c r="B25" s="886"/>
      <c r="C25" s="886"/>
      <c r="D25" s="886"/>
      <c r="E25" s="885"/>
      <c r="F25" s="885"/>
      <c r="G25" s="885"/>
      <c r="H25" s="885"/>
      <c r="I25" s="885"/>
      <c r="J25" s="885"/>
      <c r="K25" s="885"/>
      <c r="L25" s="885"/>
      <c r="M25" s="885"/>
      <c r="N25" s="885"/>
      <c r="O25" s="885"/>
      <c r="P25" s="885"/>
      <c r="Q25" s="885"/>
      <c r="R25" s="885"/>
      <c r="S25" s="885"/>
      <c r="T25" s="885"/>
      <c r="U25" s="885"/>
      <c r="V25" s="885"/>
      <c r="W25" s="885"/>
      <c r="X25" s="885"/>
      <c r="Y25" s="885"/>
      <c r="Z25" s="885"/>
      <c r="AA25" s="885"/>
      <c r="AB25" s="885"/>
      <c r="AC25" s="885"/>
      <c r="AD25" s="885"/>
      <c r="AE25" s="885"/>
      <c r="AF25" s="885"/>
      <c r="AG25" s="885"/>
      <c r="AH25" s="885"/>
      <c r="AI25" s="885"/>
      <c r="AJ25" s="885"/>
      <c r="AK25" s="885"/>
      <c r="AL25" s="885"/>
      <c r="AM25" s="885"/>
    </row>
    <row r="26" spans="2:43" ht="20.45" customHeight="1">
      <c r="B26" s="886"/>
      <c r="C26" s="886"/>
      <c r="D26" s="886"/>
      <c r="E26" s="885"/>
      <c r="F26" s="885"/>
      <c r="G26" s="885"/>
      <c r="H26" s="885"/>
      <c r="I26" s="885"/>
      <c r="J26" s="885"/>
      <c r="K26" s="885"/>
      <c r="L26" s="885"/>
      <c r="M26" s="885"/>
      <c r="N26" s="885"/>
      <c r="O26" s="885"/>
      <c r="P26" s="885"/>
      <c r="Q26" s="885"/>
      <c r="R26" s="885"/>
      <c r="S26" s="885"/>
      <c r="T26" s="885"/>
      <c r="U26" s="885"/>
      <c r="V26" s="885"/>
      <c r="W26" s="885"/>
      <c r="X26" s="885"/>
      <c r="Y26" s="885"/>
      <c r="Z26" s="885"/>
      <c r="AA26" s="885"/>
      <c r="AB26" s="885"/>
      <c r="AC26" s="885"/>
      <c r="AD26" s="885"/>
      <c r="AE26" s="885"/>
      <c r="AF26" s="885"/>
      <c r="AG26" s="885"/>
      <c r="AH26" s="885"/>
      <c r="AI26" s="885"/>
      <c r="AJ26" s="885"/>
      <c r="AK26" s="885"/>
      <c r="AL26" s="885"/>
      <c r="AM26" s="885"/>
    </row>
    <row r="27" spans="2:43" ht="20.45" customHeight="1">
      <c r="B27" s="886"/>
      <c r="C27" s="886"/>
      <c r="D27" s="886"/>
      <c r="E27" s="885"/>
      <c r="F27" s="885"/>
      <c r="G27" s="885"/>
      <c r="H27" s="885"/>
      <c r="I27" s="885"/>
      <c r="J27" s="885"/>
      <c r="K27" s="885"/>
      <c r="L27" s="885"/>
      <c r="M27" s="885"/>
      <c r="N27" s="885"/>
      <c r="O27" s="885"/>
      <c r="P27" s="885"/>
      <c r="Q27" s="885"/>
      <c r="R27" s="885"/>
      <c r="S27" s="885"/>
      <c r="T27" s="885"/>
      <c r="U27" s="885"/>
      <c r="V27" s="885"/>
      <c r="W27" s="885"/>
      <c r="X27" s="885"/>
      <c r="Y27" s="885"/>
      <c r="Z27" s="885"/>
      <c r="AA27" s="885"/>
      <c r="AB27" s="885"/>
      <c r="AC27" s="885"/>
      <c r="AD27" s="885"/>
      <c r="AE27" s="885"/>
      <c r="AF27" s="885"/>
      <c r="AG27" s="885"/>
      <c r="AH27" s="885"/>
      <c r="AI27" s="885"/>
      <c r="AJ27" s="885"/>
      <c r="AK27" s="885"/>
      <c r="AL27" s="885"/>
      <c r="AM27" s="885"/>
    </row>
    <row r="28" spans="2:43" ht="20.45" customHeight="1">
      <c r="B28" s="886"/>
      <c r="C28" s="886"/>
      <c r="D28" s="886"/>
      <c r="E28" s="885"/>
      <c r="F28" s="885"/>
      <c r="G28" s="885"/>
      <c r="H28" s="885"/>
      <c r="I28" s="885"/>
      <c r="J28" s="885"/>
      <c r="K28" s="885"/>
      <c r="L28" s="885"/>
      <c r="M28" s="885"/>
      <c r="N28" s="885"/>
      <c r="O28" s="885"/>
      <c r="P28" s="885"/>
      <c r="Q28" s="885"/>
      <c r="R28" s="885"/>
      <c r="S28" s="885"/>
      <c r="T28" s="885"/>
      <c r="U28" s="885"/>
      <c r="V28" s="885"/>
      <c r="W28" s="885"/>
      <c r="X28" s="885"/>
      <c r="Y28" s="885"/>
      <c r="Z28" s="885"/>
      <c r="AA28" s="885"/>
      <c r="AB28" s="885"/>
      <c r="AC28" s="885"/>
      <c r="AD28" s="885"/>
      <c r="AE28" s="885"/>
      <c r="AF28" s="885"/>
      <c r="AG28" s="885"/>
      <c r="AH28" s="885"/>
      <c r="AI28" s="885"/>
      <c r="AJ28" s="885"/>
      <c r="AK28" s="885"/>
      <c r="AL28" s="885"/>
      <c r="AM28" s="885"/>
    </row>
    <row r="29" spans="2:43" ht="20.45" customHeight="1"/>
    <row r="30" spans="2:43" ht="20.45" customHeight="1">
      <c r="B30" s="883" t="s">
        <v>65</v>
      </c>
      <c r="C30" s="883"/>
      <c r="D30" s="883"/>
      <c r="E30" s="883"/>
      <c r="F30" s="883"/>
      <c r="G30" s="883"/>
      <c r="H30" s="883"/>
      <c r="I30" s="883"/>
      <c r="J30" s="883"/>
      <c r="K30" s="884"/>
      <c r="L30" s="884"/>
      <c r="M30" s="884"/>
      <c r="N30" s="884"/>
      <c r="O30" s="884"/>
    </row>
    <row r="31" spans="2:43" ht="20.45" customHeight="1"/>
    <row r="32" spans="2:43" ht="20.45" customHeight="1">
      <c r="B32" t="s">
        <v>66</v>
      </c>
    </row>
    <row r="33" ht="20.45" customHeight="1"/>
    <row r="34" ht="20.45" customHeight="1"/>
    <row r="35" ht="20.45" customHeight="1"/>
    <row r="36" ht="20.45" customHeight="1"/>
    <row r="37" ht="20.45" customHeight="1"/>
    <row r="38" ht="20.45" customHeight="1"/>
    <row r="39" ht="20.45" customHeight="1"/>
    <row r="40" ht="20.45" customHeight="1"/>
    <row r="41" ht="20.45" customHeight="1"/>
    <row r="42" ht="20.45" customHeight="1"/>
    <row r="43" ht="20.45" customHeight="1"/>
    <row r="44" ht="20.45" customHeight="1"/>
    <row r="45" ht="20.45" customHeight="1"/>
    <row r="46" ht="20.45" customHeight="1"/>
    <row r="47" ht="20.45" customHeight="1"/>
    <row r="48" ht="20.45" customHeight="1"/>
    <row r="49" ht="20.45" customHeight="1"/>
    <row r="50" ht="20.45" customHeight="1"/>
    <row r="51" ht="20.45" customHeight="1"/>
    <row r="52" ht="20.45" customHeight="1"/>
    <row r="53" ht="20.45" customHeight="1"/>
    <row r="54" ht="20.45" customHeight="1"/>
    <row r="55" ht="20.45" customHeight="1"/>
    <row r="56" ht="20.45" customHeight="1"/>
    <row r="57" ht="20.45" customHeight="1"/>
    <row r="58" ht="20.45" customHeight="1"/>
    <row r="59" ht="20.45" customHeight="1"/>
    <row r="60" ht="20.45" customHeight="1"/>
    <row r="61" ht="20.45" customHeight="1"/>
    <row r="62" ht="20.45" customHeight="1"/>
    <row r="63" ht="20.45" customHeight="1"/>
    <row r="64" ht="20.45" customHeight="1"/>
    <row r="65" ht="20.45" customHeight="1"/>
    <row r="66" ht="20.45" customHeight="1"/>
    <row r="67" ht="20.45" customHeight="1"/>
  </sheetData>
  <mergeCells count="72">
    <mergeCell ref="A1:AR1"/>
    <mergeCell ref="A3:AR3"/>
    <mergeCell ref="B5:K5"/>
    <mergeCell ref="B7:K7"/>
    <mergeCell ref="L5:AQ5"/>
    <mergeCell ref="L7:AQ7"/>
    <mergeCell ref="AP15:AQ15"/>
    <mergeCell ref="B17:AQ17"/>
    <mergeCell ref="D19:W19"/>
    <mergeCell ref="B11:K11"/>
    <mergeCell ref="B13:S13"/>
    <mergeCell ref="B15:AF15"/>
    <mergeCell ref="L11:AQ11"/>
    <mergeCell ref="T13:U13"/>
    <mergeCell ref="V13:AB13"/>
    <mergeCell ref="AD20:AH22"/>
    <mergeCell ref="AI20:AM22"/>
    <mergeCell ref="AC13:AD13"/>
    <mergeCell ref="AG15:AH15"/>
    <mergeCell ref="AI15:AO15"/>
    <mergeCell ref="B23:D28"/>
    <mergeCell ref="B20:I22"/>
    <mergeCell ref="J20:N22"/>
    <mergeCell ref="O21:S22"/>
    <mergeCell ref="T21:X22"/>
    <mergeCell ref="O20:AC20"/>
    <mergeCell ref="E23:I23"/>
    <mergeCell ref="J23:N23"/>
    <mergeCell ref="O23:S23"/>
    <mergeCell ref="T23:X23"/>
    <mergeCell ref="Y23:AC23"/>
    <mergeCell ref="Y21:AC22"/>
    <mergeCell ref="AD23:AH23"/>
    <mergeCell ref="AI23:AM23"/>
    <mergeCell ref="E24:I24"/>
    <mergeCell ref="J24:N24"/>
    <mergeCell ref="O24:S24"/>
    <mergeCell ref="T24:X24"/>
    <mergeCell ref="Y24:AC24"/>
    <mergeCell ref="AD24:AH24"/>
    <mergeCell ref="AI24:AM24"/>
    <mergeCell ref="AD27:AH27"/>
    <mergeCell ref="AI25:AM25"/>
    <mergeCell ref="E26:I26"/>
    <mergeCell ref="J26:N26"/>
    <mergeCell ref="O26:S26"/>
    <mergeCell ref="T26:X26"/>
    <mergeCell ref="Y26:AC26"/>
    <mergeCell ref="AD26:AH26"/>
    <mergeCell ref="AI26:AM26"/>
    <mergeCell ref="E25:I25"/>
    <mergeCell ref="J25:N25"/>
    <mergeCell ref="O25:S25"/>
    <mergeCell ref="T25:X25"/>
    <mergeCell ref="Y25:AC25"/>
    <mergeCell ref="AD25:AH25"/>
    <mergeCell ref="B30:J30"/>
    <mergeCell ref="K30:O30"/>
    <mergeCell ref="L9:AQ9"/>
    <mergeCell ref="AI27:AM27"/>
    <mergeCell ref="E28:I28"/>
    <mergeCell ref="J28:N28"/>
    <mergeCell ref="O28:S28"/>
    <mergeCell ref="T28:X28"/>
    <mergeCell ref="Y28:AC28"/>
    <mergeCell ref="AD28:AH28"/>
    <mergeCell ref="AI28:AM28"/>
    <mergeCell ref="E27:I27"/>
    <mergeCell ref="J27:N27"/>
    <mergeCell ref="O27:S27"/>
    <mergeCell ref="T27:X27"/>
    <mergeCell ref="Y27:AC27"/>
  </mergeCells>
  <phoneticPr fontId="2"/>
  <pageMargins left="0.7" right="0.7" top="0.75" bottom="0.75" header="0.3" footer="0.3"/>
  <pageSetup paperSize="9" scale="95"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601"/>
  <sheetViews>
    <sheetView zoomScale="85" zoomScaleNormal="85" workbookViewId="0">
      <pane ySplit="2" topLeftCell="A3" activePane="bottomLeft" state="frozen"/>
      <selection pane="bottomLeft" activeCell="G1162" sqref="G1162"/>
    </sheetView>
  </sheetViews>
  <sheetFormatPr defaultColWidth="8.75" defaultRowHeight="15.75"/>
  <cols>
    <col min="1" max="1" width="8" style="303" customWidth="1"/>
    <col min="2" max="2" width="17.125" style="304" customWidth="1"/>
    <col min="3" max="3" width="15.5" style="304" customWidth="1"/>
    <col min="4" max="4" width="17.625" style="303" customWidth="1"/>
    <col min="5" max="5" width="30.625" style="303" customWidth="1"/>
    <col min="6" max="6" width="9.625" style="305" customWidth="1"/>
    <col min="7" max="7" width="50.125" style="303" customWidth="1"/>
    <col min="8" max="8" width="10.625" style="303" customWidth="1"/>
    <col min="9" max="9" width="14.125" style="303" customWidth="1"/>
    <col min="10" max="10" width="35.625" style="303" customWidth="1"/>
    <col min="11" max="11" width="14.375" style="305" customWidth="1"/>
    <col min="12" max="12" width="33.625" style="306" customWidth="1"/>
    <col min="13" max="13" width="31.875" style="303" customWidth="1"/>
    <col min="14" max="14" width="34.375" style="303" customWidth="1"/>
    <col min="15" max="15" width="42.875" style="303" customWidth="1"/>
    <col min="16" max="17" width="5.5" style="303" customWidth="1"/>
    <col min="18" max="19" width="8.75" style="303" customWidth="1"/>
    <col min="20" max="20" width="11.625" style="303" customWidth="1"/>
    <col min="21" max="22" width="9.75" style="303" customWidth="1"/>
    <col min="23" max="35" width="8.75" style="305" customWidth="1"/>
    <col min="36" max="36" width="11.375" style="303" customWidth="1"/>
    <col min="37" max="37" width="10.75" style="307" customWidth="1"/>
    <col min="38" max="16384" width="8.75" style="303"/>
  </cols>
  <sheetData>
    <row r="1" spans="1:37" s="309" customFormat="1" ht="15.75" customHeight="1">
      <c r="B1" s="308"/>
      <c r="C1" s="357"/>
      <c r="F1" s="310"/>
      <c r="K1" s="310"/>
      <c r="L1" s="311"/>
      <c r="R1" s="424"/>
      <c r="S1" s="425"/>
      <c r="T1" s="425"/>
      <c r="U1" s="425"/>
      <c r="V1" s="425"/>
      <c r="W1" s="425"/>
      <c r="X1" s="425"/>
      <c r="Y1" s="425"/>
      <c r="Z1" s="425"/>
      <c r="AA1" s="425"/>
      <c r="AB1" s="425"/>
      <c r="AC1" s="425"/>
      <c r="AD1" s="425"/>
      <c r="AE1" s="425"/>
      <c r="AF1" s="413"/>
      <c r="AG1" s="312"/>
      <c r="AH1" s="312"/>
      <c r="AI1" s="312"/>
      <c r="AJ1" s="434">
        <f>SUM(AJ3:AJ1601)</f>
        <v>1101350000</v>
      </c>
      <c r="AK1" s="434">
        <f>SUM(AK3:AK1601)</f>
        <v>1234000000</v>
      </c>
    </row>
    <row r="2" spans="1:37" s="423" customFormat="1" ht="67.5" customHeight="1">
      <c r="A2" s="313" t="s">
        <v>6843</v>
      </c>
      <c r="B2" s="417" t="s">
        <v>6844</v>
      </c>
      <c r="C2" s="416" t="s">
        <v>6845</v>
      </c>
      <c r="D2" s="313" t="s">
        <v>6846</v>
      </c>
      <c r="E2" s="313" t="s">
        <v>6847</v>
      </c>
      <c r="F2" s="313" t="s">
        <v>6848</v>
      </c>
      <c r="G2" s="313" t="s">
        <v>6849</v>
      </c>
      <c r="H2" s="313" t="s">
        <v>6850</v>
      </c>
      <c r="I2" s="313" t="s">
        <v>6851</v>
      </c>
      <c r="J2" s="313" t="s">
        <v>6852</v>
      </c>
      <c r="K2" s="416" t="s">
        <v>6853</v>
      </c>
      <c r="L2" s="313" t="s">
        <v>6854</v>
      </c>
      <c r="M2" s="313" t="s">
        <v>6855</v>
      </c>
      <c r="N2" s="313" t="s">
        <v>6856</v>
      </c>
      <c r="O2" s="313" t="s">
        <v>6857</v>
      </c>
      <c r="P2" s="418" t="s">
        <v>6858</v>
      </c>
      <c r="Q2" s="313" t="s">
        <v>6859</v>
      </c>
      <c r="R2" s="419" t="s">
        <v>6860</v>
      </c>
      <c r="S2" s="415" t="s">
        <v>6861</v>
      </c>
      <c r="T2" s="414" t="s">
        <v>6862</v>
      </c>
      <c r="U2" s="414" t="s">
        <v>6863</v>
      </c>
      <c r="V2" s="414" t="s">
        <v>6864</v>
      </c>
      <c r="W2" s="416" t="s">
        <v>6865</v>
      </c>
      <c r="X2" s="416" t="s">
        <v>6866</v>
      </c>
      <c r="Y2" s="415" t="s">
        <v>6867</v>
      </c>
      <c r="Z2" s="415" t="s">
        <v>6868</v>
      </c>
      <c r="AA2" s="420" t="s">
        <v>6869</v>
      </c>
      <c r="AB2" s="420" t="s">
        <v>6870</v>
      </c>
      <c r="AC2" s="415" t="s">
        <v>6871</v>
      </c>
      <c r="AD2" s="416" t="s">
        <v>6872</v>
      </c>
      <c r="AE2" s="416" t="s">
        <v>6873</v>
      </c>
      <c r="AF2" s="416" t="s">
        <v>6874</v>
      </c>
      <c r="AG2" s="416" t="s">
        <v>6875</v>
      </c>
      <c r="AH2" s="416" t="s">
        <v>6876</v>
      </c>
      <c r="AI2" s="416" t="s">
        <v>6877</v>
      </c>
      <c r="AJ2" s="421" t="s">
        <v>6878</v>
      </c>
      <c r="AK2" s="422" t="s">
        <v>6879</v>
      </c>
    </row>
    <row r="3" spans="1:37" s="309" customFormat="1" ht="20.100000000000001" customHeight="1">
      <c r="A3" s="314">
        <v>1001</v>
      </c>
      <c r="B3" s="315">
        <v>1410051013712</v>
      </c>
      <c r="C3" s="318">
        <v>1311608000014</v>
      </c>
      <c r="D3" s="315" t="s">
        <v>6880</v>
      </c>
      <c r="E3" s="316" t="s">
        <v>354</v>
      </c>
      <c r="F3" s="319">
        <v>1086215</v>
      </c>
      <c r="G3" s="320" t="s">
        <v>4301</v>
      </c>
      <c r="H3" s="316" t="s">
        <v>355</v>
      </c>
      <c r="I3" s="316" t="s">
        <v>356</v>
      </c>
      <c r="J3" s="317" t="s">
        <v>357</v>
      </c>
      <c r="K3" s="321">
        <v>2300003</v>
      </c>
      <c r="L3" s="317" t="s">
        <v>4302</v>
      </c>
      <c r="M3" s="317"/>
      <c r="N3" s="322"/>
      <c r="O3" s="322" t="s">
        <v>357</v>
      </c>
      <c r="P3" s="324">
        <v>3</v>
      </c>
      <c r="Q3" s="326">
        <v>90</v>
      </c>
      <c r="R3" s="327">
        <v>500000</v>
      </c>
      <c r="S3" s="327">
        <v>250000</v>
      </c>
      <c r="T3" s="328">
        <v>300000</v>
      </c>
      <c r="U3" s="328" t="s">
        <v>347</v>
      </c>
      <c r="V3" s="328" t="s">
        <v>347</v>
      </c>
      <c r="W3" s="329" t="s">
        <v>377</v>
      </c>
      <c r="X3" s="329"/>
      <c r="Y3" s="329"/>
      <c r="Z3" s="325"/>
      <c r="AA3" s="329"/>
      <c r="AB3" s="329"/>
      <c r="AC3" s="329"/>
      <c r="AD3" s="329"/>
      <c r="AE3" s="329"/>
      <c r="AF3" s="329"/>
      <c r="AG3" s="325">
        <v>0</v>
      </c>
      <c r="AH3" s="325" t="s">
        <v>377</v>
      </c>
      <c r="AI3" s="325" t="s">
        <v>377</v>
      </c>
      <c r="AJ3" s="328">
        <v>1050000</v>
      </c>
      <c r="AK3" s="330">
        <v>1000000</v>
      </c>
    </row>
    <row r="4" spans="1:37" s="309" customFormat="1" ht="20.100000000000001" customHeight="1">
      <c r="A4" s="314">
        <v>1002</v>
      </c>
      <c r="B4" s="315">
        <v>1410051013878</v>
      </c>
      <c r="C4" s="318">
        <v>1311608000014</v>
      </c>
      <c r="D4" s="315" t="s">
        <v>6880</v>
      </c>
      <c r="E4" s="316" t="s">
        <v>354</v>
      </c>
      <c r="F4" s="319">
        <v>1086215</v>
      </c>
      <c r="G4" s="320" t="s">
        <v>4301</v>
      </c>
      <c r="H4" s="316" t="s">
        <v>355</v>
      </c>
      <c r="I4" s="316" t="s">
        <v>356</v>
      </c>
      <c r="J4" s="317" t="s">
        <v>358</v>
      </c>
      <c r="K4" s="321">
        <v>2210021</v>
      </c>
      <c r="L4" s="317" t="s">
        <v>4303</v>
      </c>
      <c r="M4" s="317" t="s">
        <v>4304</v>
      </c>
      <c r="N4" s="322"/>
      <c r="O4" s="322" t="s">
        <v>358</v>
      </c>
      <c r="P4" s="324">
        <v>2</v>
      </c>
      <c r="Q4" s="326">
        <v>36</v>
      </c>
      <c r="R4" s="327">
        <v>400000</v>
      </c>
      <c r="S4" s="327">
        <v>200000</v>
      </c>
      <c r="T4" s="328" t="s">
        <v>347</v>
      </c>
      <c r="U4" s="328" t="s">
        <v>347</v>
      </c>
      <c r="V4" s="328" t="s">
        <v>347</v>
      </c>
      <c r="W4" s="329" t="s">
        <v>347</v>
      </c>
      <c r="X4" s="329"/>
      <c r="Y4" s="329"/>
      <c r="Z4" s="325"/>
      <c r="AA4" s="329"/>
      <c r="AB4" s="329"/>
      <c r="AC4" s="329"/>
      <c r="AD4" s="329"/>
      <c r="AE4" s="329"/>
      <c r="AF4" s="329"/>
      <c r="AG4" s="325">
        <v>0</v>
      </c>
      <c r="AH4" s="325" t="s">
        <v>377</v>
      </c>
      <c r="AI4" s="325" t="s">
        <v>377</v>
      </c>
      <c r="AJ4" s="328">
        <v>600000</v>
      </c>
      <c r="AK4" s="330">
        <v>1000000</v>
      </c>
    </row>
    <row r="5" spans="1:37" s="309" customFormat="1" ht="20.100000000000001" customHeight="1">
      <c r="A5" s="314">
        <v>1003</v>
      </c>
      <c r="B5" s="315">
        <v>1410051014132</v>
      </c>
      <c r="C5" s="318">
        <v>1311608000014</v>
      </c>
      <c r="D5" s="315" t="s">
        <v>6880</v>
      </c>
      <c r="E5" s="316" t="s">
        <v>354</v>
      </c>
      <c r="F5" s="332">
        <v>1086215</v>
      </c>
      <c r="G5" s="333" t="s">
        <v>4301</v>
      </c>
      <c r="H5" s="331" t="s">
        <v>355</v>
      </c>
      <c r="I5" s="331" t="s">
        <v>356</v>
      </c>
      <c r="J5" s="317" t="s">
        <v>359</v>
      </c>
      <c r="K5" s="321">
        <v>2410822</v>
      </c>
      <c r="L5" s="317" t="s">
        <v>4305</v>
      </c>
      <c r="M5" s="317" t="s">
        <v>4306</v>
      </c>
      <c r="N5" s="316"/>
      <c r="O5" s="334" t="s">
        <v>359</v>
      </c>
      <c r="P5" s="324">
        <v>3</v>
      </c>
      <c r="Q5" s="326">
        <v>75</v>
      </c>
      <c r="R5" s="327">
        <v>500000</v>
      </c>
      <c r="S5" s="327">
        <v>250000</v>
      </c>
      <c r="T5" s="328" t="s">
        <v>347</v>
      </c>
      <c r="U5" s="328" t="s">
        <v>347</v>
      </c>
      <c r="V5" s="328" t="s">
        <v>347</v>
      </c>
      <c r="W5" s="329" t="s">
        <v>347</v>
      </c>
      <c r="X5" s="325"/>
      <c r="Y5" s="325"/>
      <c r="Z5" s="325"/>
      <c r="AA5" s="325"/>
      <c r="AB5" s="325"/>
      <c r="AC5" s="325"/>
      <c r="AD5" s="325"/>
      <c r="AE5" s="325"/>
      <c r="AF5" s="325"/>
      <c r="AG5" s="325">
        <v>0</v>
      </c>
      <c r="AH5" s="325" t="s">
        <v>377</v>
      </c>
      <c r="AI5" s="325" t="s">
        <v>377</v>
      </c>
      <c r="AJ5" s="328">
        <v>750000</v>
      </c>
      <c r="AK5" s="330">
        <v>1000000</v>
      </c>
    </row>
    <row r="6" spans="1:37" s="309" customFormat="1" ht="20.100000000000001" customHeight="1">
      <c r="A6" s="314">
        <v>1004</v>
      </c>
      <c r="B6" s="315">
        <v>1410051014140</v>
      </c>
      <c r="C6" s="318">
        <v>1311608000014</v>
      </c>
      <c r="D6" s="315" t="s">
        <v>6880</v>
      </c>
      <c r="E6" s="316" t="s">
        <v>354</v>
      </c>
      <c r="F6" s="319">
        <v>1086215</v>
      </c>
      <c r="G6" s="320" t="s">
        <v>4301</v>
      </c>
      <c r="H6" s="316" t="s">
        <v>355</v>
      </c>
      <c r="I6" s="316" t="s">
        <v>356</v>
      </c>
      <c r="J6" s="317" t="s">
        <v>360</v>
      </c>
      <c r="K6" s="321">
        <v>2140005</v>
      </c>
      <c r="L6" s="317" t="s">
        <v>4307</v>
      </c>
      <c r="M6" s="317" t="s">
        <v>4308</v>
      </c>
      <c r="N6" s="322"/>
      <c r="O6" s="322" t="s">
        <v>360</v>
      </c>
      <c r="P6" s="324">
        <v>3</v>
      </c>
      <c r="Q6" s="326">
        <v>60</v>
      </c>
      <c r="R6" s="327">
        <v>500000</v>
      </c>
      <c r="S6" s="327">
        <v>250000</v>
      </c>
      <c r="T6" s="328" t="s">
        <v>347</v>
      </c>
      <c r="U6" s="328" t="s">
        <v>347</v>
      </c>
      <c r="V6" s="328" t="s">
        <v>347</v>
      </c>
      <c r="W6" s="329" t="s">
        <v>347</v>
      </c>
      <c r="X6" s="329"/>
      <c r="Y6" s="329"/>
      <c r="Z6" s="325"/>
      <c r="AA6" s="329"/>
      <c r="AB6" s="329"/>
      <c r="AC6" s="329"/>
      <c r="AD6" s="329"/>
      <c r="AE6" s="329"/>
      <c r="AF6" s="329"/>
      <c r="AG6" s="325">
        <v>0</v>
      </c>
      <c r="AH6" s="325" t="s">
        <v>377</v>
      </c>
      <c r="AI6" s="325" t="s">
        <v>377</v>
      </c>
      <c r="AJ6" s="328">
        <v>750000</v>
      </c>
      <c r="AK6" s="330">
        <v>1000000</v>
      </c>
    </row>
    <row r="7" spans="1:37" s="309" customFormat="1" ht="20.100000000000001" customHeight="1">
      <c r="A7" s="314">
        <v>1005</v>
      </c>
      <c r="B7" s="315">
        <v>1410051014280</v>
      </c>
      <c r="C7" s="318">
        <v>1311608000014</v>
      </c>
      <c r="D7" s="315" t="s">
        <v>6880</v>
      </c>
      <c r="E7" s="316" t="s">
        <v>354</v>
      </c>
      <c r="F7" s="332">
        <v>1086215</v>
      </c>
      <c r="G7" s="333" t="s">
        <v>4301</v>
      </c>
      <c r="H7" s="331" t="s">
        <v>355</v>
      </c>
      <c r="I7" s="331" t="s">
        <v>356</v>
      </c>
      <c r="J7" s="317" t="s">
        <v>361</v>
      </c>
      <c r="K7" s="321">
        <v>2230061</v>
      </c>
      <c r="L7" s="317" t="s">
        <v>4309</v>
      </c>
      <c r="M7" s="317"/>
      <c r="N7" s="316"/>
      <c r="O7" s="334" t="s">
        <v>361</v>
      </c>
      <c r="P7" s="324">
        <v>2</v>
      </c>
      <c r="Q7" s="326">
        <v>49</v>
      </c>
      <c r="R7" s="327">
        <v>400000</v>
      </c>
      <c r="S7" s="327">
        <v>200000</v>
      </c>
      <c r="T7" s="328" t="s">
        <v>347</v>
      </c>
      <c r="U7" s="328" t="s">
        <v>347</v>
      </c>
      <c r="V7" s="328" t="s">
        <v>347</v>
      </c>
      <c r="W7" s="329" t="s">
        <v>347</v>
      </c>
      <c r="X7" s="329"/>
      <c r="Y7" s="329"/>
      <c r="Z7" s="325"/>
      <c r="AA7" s="329"/>
      <c r="AB7" s="329"/>
      <c r="AC7" s="329"/>
      <c r="AD7" s="329"/>
      <c r="AE7" s="329"/>
      <c r="AF7" s="329"/>
      <c r="AG7" s="325">
        <v>0</v>
      </c>
      <c r="AH7" s="325" t="s">
        <v>377</v>
      </c>
      <c r="AI7" s="325" t="s">
        <v>377</v>
      </c>
      <c r="AJ7" s="328">
        <v>600000</v>
      </c>
      <c r="AK7" s="330">
        <v>1000000</v>
      </c>
    </row>
    <row r="8" spans="1:37" s="309" customFormat="1" ht="20.100000000000001" customHeight="1">
      <c r="A8" s="314">
        <v>1006</v>
      </c>
      <c r="B8" s="315">
        <v>1410051014389</v>
      </c>
      <c r="C8" s="318">
        <v>1311608000014</v>
      </c>
      <c r="D8" s="315" t="s">
        <v>6880</v>
      </c>
      <c r="E8" s="316" t="s">
        <v>354</v>
      </c>
      <c r="F8" s="332">
        <v>1086215</v>
      </c>
      <c r="G8" s="333" t="s">
        <v>4301</v>
      </c>
      <c r="H8" s="331" t="s">
        <v>355</v>
      </c>
      <c r="I8" s="331" t="s">
        <v>356</v>
      </c>
      <c r="J8" s="317" t="s">
        <v>362</v>
      </c>
      <c r="K8" s="321">
        <v>2260027</v>
      </c>
      <c r="L8" s="317" t="s">
        <v>4310</v>
      </c>
      <c r="M8" s="317"/>
      <c r="N8" s="334"/>
      <c r="O8" s="334" t="s">
        <v>362</v>
      </c>
      <c r="P8" s="324">
        <v>3</v>
      </c>
      <c r="Q8" s="326">
        <v>66</v>
      </c>
      <c r="R8" s="327">
        <v>500000</v>
      </c>
      <c r="S8" s="327">
        <v>250000</v>
      </c>
      <c r="T8" s="328">
        <v>300000</v>
      </c>
      <c r="U8" s="328" t="s">
        <v>347</v>
      </c>
      <c r="V8" s="328" t="s">
        <v>347</v>
      </c>
      <c r="W8" s="329" t="s">
        <v>377</v>
      </c>
      <c r="X8" s="325"/>
      <c r="Y8" s="325"/>
      <c r="Z8" s="325"/>
      <c r="AA8" s="325"/>
      <c r="AB8" s="325"/>
      <c r="AC8" s="325"/>
      <c r="AD8" s="325"/>
      <c r="AE8" s="325"/>
      <c r="AF8" s="325"/>
      <c r="AG8" s="325">
        <v>0</v>
      </c>
      <c r="AH8" s="325" t="s">
        <v>377</v>
      </c>
      <c r="AI8" s="325" t="s">
        <v>377</v>
      </c>
      <c r="AJ8" s="328">
        <v>1050000</v>
      </c>
      <c r="AK8" s="330">
        <v>1000000</v>
      </c>
    </row>
    <row r="9" spans="1:37" s="309" customFormat="1" ht="20.100000000000001" customHeight="1">
      <c r="A9" s="314">
        <v>1007</v>
      </c>
      <c r="B9" s="315">
        <v>1410051014454</v>
      </c>
      <c r="C9" s="318">
        <v>1311608000014</v>
      </c>
      <c r="D9" s="315" t="s">
        <v>6880</v>
      </c>
      <c r="E9" s="316" t="s">
        <v>354</v>
      </c>
      <c r="F9" s="332">
        <v>1086215</v>
      </c>
      <c r="G9" s="333" t="s">
        <v>4301</v>
      </c>
      <c r="H9" s="331" t="s">
        <v>355</v>
      </c>
      <c r="I9" s="331" t="s">
        <v>356</v>
      </c>
      <c r="J9" s="317" t="s">
        <v>363</v>
      </c>
      <c r="K9" s="321">
        <v>2272261</v>
      </c>
      <c r="L9" s="317" t="s">
        <v>4311</v>
      </c>
      <c r="M9" s="317"/>
      <c r="N9" s="334"/>
      <c r="O9" s="334" t="s">
        <v>363</v>
      </c>
      <c r="P9" s="324">
        <v>3</v>
      </c>
      <c r="Q9" s="326">
        <v>60</v>
      </c>
      <c r="R9" s="327">
        <v>500000</v>
      </c>
      <c r="S9" s="327">
        <v>250000</v>
      </c>
      <c r="T9" s="328" t="s">
        <v>347</v>
      </c>
      <c r="U9" s="328" t="s">
        <v>347</v>
      </c>
      <c r="V9" s="328" t="s">
        <v>347</v>
      </c>
      <c r="W9" s="329" t="s">
        <v>347</v>
      </c>
      <c r="X9" s="325"/>
      <c r="Y9" s="325"/>
      <c r="Z9" s="325"/>
      <c r="AA9" s="325"/>
      <c r="AB9" s="325"/>
      <c r="AC9" s="325"/>
      <c r="AD9" s="325"/>
      <c r="AE9" s="325"/>
      <c r="AF9" s="325"/>
      <c r="AG9" s="325">
        <v>0</v>
      </c>
      <c r="AH9" s="325" t="s">
        <v>377</v>
      </c>
      <c r="AI9" s="325" t="s">
        <v>377</v>
      </c>
      <c r="AJ9" s="328">
        <v>750000</v>
      </c>
      <c r="AK9" s="330">
        <v>1000000</v>
      </c>
    </row>
    <row r="10" spans="1:37" s="309" customFormat="1" ht="20.100000000000001" customHeight="1">
      <c r="A10" s="314">
        <v>1008</v>
      </c>
      <c r="B10" s="315">
        <v>1410051016491</v>
      </c>
      <c r="C10" s="318">
        <v>1311608000014</v>
      </c>
      <c r="D10" s="315" t="s">
        <v>6880</v>
      </c>
      <c r="E10" s="316" t="s">
        <v>354</v>
      </c>
      <c r="F10" s="332">
        <v>1086215</v>
      </c>
      <c r="G10" s="333" t="s">
        <v>4301</v>
      </c>
      <c r="H10" s="331" t="s">
        <v>355</v>
      </c>
      <c r="I10" s="331" t="s">
        <v>356</v>
      </c>
      <c r="J10" s="317" t="s">
        <v>364</v>
      </c>
      <c r="K10" s="321">
        <v>2310836</v>
      </c>
      <c r="L10" s="317" t="s">
        <v>4312</v>
      </c>
      <c r="M10" s="317" t="s">
        <v>4313</v>
      </c>
      <c r="N10" s="334"/>
      <c r="O10" s="334" t="s">
        <v>364</v>
      </c>
      <c r="P10" s="324">
        <v>2</v>
      </c>
      <c r="Q10" s="335">
        <v>50</v>
      </c>
      <c r="R10" s="327">
        <v>400000</v>
      </c>
      <c r="S10" s="327">
        <v>200000</v>
      </c>
      <c r="T10" s="328" t="s">
        <v>347</v>
      </c>
      <c r="U10" s="328" t="s">
        <v>347</v>
      </c>
      <c r="V10" s="328" t="s">
        <v>347</v>
      </c>
      <c r="W10" s="329" t="s">
        <v>347</v>
      </c>
      <c r="X10" s="336"/>
      <c r="Y10" s="336"/>
      <c r="Z10" s="325"/>
      <c r="AA10" s="336"/>
      <c r="AB10" s="336"/>
      <c r="AC10" s="336"/>
      <c r="AD10" s="336"/>
      <c r="AE10" s="336"/>
      <c r="AF10" s="336"/>
      <c r="AG10" s="325">
        <v>0</v>
      </c>
      <c r="AH10" s="325" t="s">
        <v>377</v>
      </c>
      <c r="AI10" s="325" t="s">
        <v>377</v>
      </c>
      <c r="AJ10" s="328">
        <v>600000</v>
      </c>
      <c r="AK10" s="330">
        <v>1000000</v>
      </c>
    </row>
    <row r="11" spans="1:37" s="309" customFormat="1" ht="20.100000000000001" customHeight="1">
      <c r="A11" s="314">
        <v>1009</v>
      </c>
      <c r="B11" s="315">
        <v>1410051016871</v>
      </c>
      <c r="C11" s="318">
        <v>1311608000014</v>
      </c>
      <c r="D11" s="315" t="s">
        <v>6880</v>
      </c>
      <c r="E11" s="316" t="s">
        <v>354</v>
      </c>
      <c r="F11" s="332">
        <v>1086215</v>
      </c>
      <c r="G11" s="333" t="s">
        <v>4301</v>
      </c>
      <c r="H11" s="331" t="s">
        <v>355</v>
      </c>
      <c r="I11" s="331" t="s">
        <v>356</v>
      </c>
      <c r="J11" s="317" t="s">
        <v>365</v>
      </c>
      <c r="K11" s="321">
        <v>2410005</v>
      </c>
      <c r="L11" s="317" t="s">
        <v>4314</v>
      </c>
      <c r="M11" s="317"/>
      <c r="N11" s="322"/>
      <c r="O11" s="322" t="s">
        <v>365</v>
      </c>
      <c r="P11" s="324">
        <v>3</v>
      </c>
      <c r="Q11" s="326">
        <v>60</v>
      </c>
      <c r="R11" s="327">
        <v>500000</v>
      </c>
      <c r="S11" s="327">
        <v>250000</v>
      </c>
      <c r="T11" s="328" t="s">
        <v>347</v>
      </c>
      <c r="U11" s="328" t="s">
        <v>347</v>
      </c>
      <c r="V11" s="328" t="s">
        <v>347</v>
      </c>
      <c r="W11" s="329" t="s">
        <v>347</v>
      </c>
      <c r="X11" s="325"/>
      <c r="Y11" s="325"/>
      <c r="Z11" s="325"/>
      <c r="AA11" s="325"/>
      <c r="AB11" s="325"/>
      <c r="AC11" s="325"/>
      <c r="AD11" s="325"/>
      <c r="AE11" s="325"/>
      <c r="AF11" s="325"/>
      <c r="AG11" s="325">
        <v>0</v>
      </c>
      <c r="AH11" s="325" t="s">
        <v>377</v>
      </c>
      <c r="AI11" s="325" t="s">
        <v>377</v>
      </c>
      <c r="AJ11" s="328">
        <v>750000</v>
      </c>
      <c r="AK11" s="330">
        <v>1000000</v>
      </c>
    </row>
    <row r="12" spans="1:37" s="309" customFormat="1" ht="20.100000000000001" customHeight="1">
      <c r="A12" s="314">
        <v>1010</v>
      </c>
      <c r="B12" s="315">
        <v>1410051016947</v>
      </c>
      <c r="C12" s="318">
        <v>1311608000014</v>
      </c>
      <c r="D12" s="315" t="s">
        <v>6880</v>
      </c>
      <c r="E12" s="316" t="s">
        <v>354</v>
      </c>
      <c r="F12" s="332">
        <v>1086215</v>
      </c>
      <c r="G12" s="333" t="s">
        <v>4301</v>
      </c>
      <c r="H12" s="331" t="s">
        <v>355</v>
      </c>
      <c r="I12" s="331" t="s">
        <v>356</v>
      </c>
      <c r="J12" s="317" t="s">
        <v>366</v>
      </c>
      <c r="K12" s="321">
        <v>2350016</v>
      </c>
      <c r="L12" s="317" t="s">
        <v>4315</v>
      </c>
      <c r="M12" s="317" t="s">
        <v>4316</v>
      </c>
      <c r="N12" s="322"/>
      <c r="O12" s="322" t="s">
        <v>366</v>
      </c>
      <c r="P12" s="324">
        <v>3</v>
      </c>
      <c r="Q12" s="335">
        <v>80</v>
      </c>
      <c r="R12" s="327">
        <v>500000</v>
      </c>
      <c r="S12" s="327">
        <v>250000</v>
      </c>
      <c r="T12" s="328">
        <v>300000</v>
      </c>
      <c r="U12" s="328" t="s">
        <v>347</v>
      </c>
      <c r="V12" s="328" t="s">
        <v>347</v>
      </c>
      <c r="W12" s="329" t="s">
        <v>377</v>
      </c>
      <c r="X12" s="336"/>
      <c r="Y12" s="336"/>
      <c r="Z12" s="325"/>
      <c r="AA12" s="336"/>
      <c r="AB12" s="336"/>
      <c r="AC12" s="336"/>
      <c r="AD12" s="336"/>
      <c r="AE12" s="336"/>
      <c r="AF12" s="336"/>
      <c r="AG12" s="325">
        <v>0</v>
      </c>
      <c r="AH12" s="325" t="s">
        <v>377</v>
      </c>
      <c r="AI12" s="325" t="s">
        <v>377</v>
      </c>
      <c r="AJ12" s="328">
        <v>1050000</v>
      </c>
      <c r="AK12" s="330">
        <v>1000000</v>
      </c>
    </row>
    <row r="13" spans="1:37" s="309" customFormat="1" ht="20.100000000000001" customHeight="1">
      <c r="A13" s="314">
        <v>1011</v>
      </c>
      <c r="B13" s="315">
        <v>1410051017325</v>
      </c>
      <c r="C13" s="318">
        <v>1311608000014</v>
      </c>
      <c r="D13" s="315" t="s">
        <v>6880</v>
      </c>
      <c r="E13" s="316" t="s">
        <v>354</v>
      </c>
      <c r="F13" s="332">
        <v>1086215</v>
      </c>
      <c r="G13" s="333" t="s">
        <v>4301</v>
      </c>
      <c r="H13" s="331" t="s">
        <v>355</v>
      </c>
      <c r="I13" s="331" t="s">
        <v>356</v>
      </c>
      <c r="J13" s="317" t="s">
        <v>367</v>
      </c>
      <c r="K13" s="321">
        <v>2260003</v>
      </c>
      <c r="L13" s="317" t="s">
        <v>4317</v>
      </c>
      <c r="M13" s="317" t="s">
        <v>4318</v>
      </c>
      <c r="N13" s="338"/>
      <c r="O13" s="334" t="s">
        <v>367</v>
      </c>
      <c r="P13" s="324">
        <v>3</v>
      </c>
      <c r="Q13" s="326">
        <v>69</v>
      </c>
      <c r="R13" s="327">
        <v>500000</v>
      </c>
      <c r="S13" s="327">
        <v>250000</v>
      </c>
      <c r="T13" s="328" t="s">
        <v>347</v>
      </c>
      <c r="U13" s="328" t="s">
        <v>347</v>
      </c>
      <c r="V13" s="328" t="s">
        <v>347</v>
      </c>
      <c r="W13" s="329" t="s">
        <v>347</v>
      </c>
      <c r="X13" s="329"/>
      <c r="Y13" s="329"/>
      <c r="Z13" s="325"/>
      <c r="AA13" s="329"/>
      <c r="AB13" s="329"/>
      <c r="AC13" s="329"/>
      <c r="AD13" s="329"/>
      <c r="AE13" s="329"/>
      <c r="AF13" s="329"/>
      <c r="AG13" s="325">
        <v>0</v>
      </c>
      <c r="AH13" s="325" t="s">
        <v>377</v>
      </c>
      <c r="AI13" s="325" t="s">
        <v>377</v>
      </c>
      <c r="AJ13" s="328">
        <v>750000</v>
      </c>
      <c r="AK13" s="330">
        <v>1000000</v>
      </c>
    </row>
    <row r="14" spans="1:37" s="309" customFormat="1" ht="20.100000000000001" customHeight="1">
      <c r="A14" s="314">
        <v>1012</v>
      </c>
      <c r="B14" s="315">
        <v>1410051019545</v>
      </c>
      <c r="C14" s="318">
        <v>1311608000014</v>
      </c>
      <c r="D14" s="315" t="s">
        <v>6880</v>
      </c>
      <c r="E14" s="316" t="s">
        <v>354</v>
      </c>
      <c r="F14" s="332">
        <v>1086215</v>
      </c>
      <c r="G14" s="333" t="s">
        <v>4301</v>
      </c>
      <c r="H14" s="331" t="s">
        <v>355</v>
      </c>
      <c r="I14" s="331" t="s">
        <v>356</v>
      </c>
      <c r="J14" s="317" t="s">
        <v>368</v>
      </c>
      <c r="K14" s="321">
        <v>2340054</v>
      </c>
      <c r="L14" s="317" t="s">
        <v>4319</v>
      </c>
      <c r="M14" s="317"/>
      <c r="N14" s="322"/>
      <c r="O14" s="334" t="s">
        <v>368</v>
      </c>
      <c r="P14" s="324">
        <v>3</v>
      </c>
      <c r="Q14" s="326">
        <v>60</v>
      </c>
      <c r="R14" s="327">
        <v>500000</v>
      </c>
      <c r="S14" s="327">
        <v>250000</v>
      </c>
      <c r="T14" s="328" t="s">
        <v>347</v>
      </c>
      <c r="U14" s="328" t="s">
        <v>347</v>
      </c>
      <c r="V14" s="328" t="s">
        <v>347</v>
      </c>
      <c r="W14" s="329" t="s">
        <v>347</v>
      </c>
      <c r="X14" s="325"/>
      <c r="Y14" s="325"/>
      <c r="Z14" s="325"/>
      <c r="AA14" s="325"/>
      <c r="AB14" s="325"/>
      <c r="AC14" s="325"/>
      <c r="AD14" s="325"/>
      <c r="AE14" s="325"/>
      <c r="AF14" s="325"/>
      <c r="AG14" s="325">
        <v>0</v>
      </c>
      <c r="AH14" s="325" t="s">
        <v>377</v>
      </c>
      <c r="AI14" s="325" t="s">
        <v>377</v>
      </c>
      <c r="AJ14" s="328">
        <v>750000</v>
      </c>
      <c r="AK14" s="330">
        <v>1000000</v>
      </c>
    </row>
    <row r="15" spans="1:37" s="309" customFormat="1" ht="20.100000000000001" customHeight="1">
      <c r="A15" s="314">
        <v>1013</v>
      </c>
      <c r="B15" s="315">
        <v>1410051023943</v>
      </c>
      <c r="C15" s="318">
        <v>1311608000014</v>
      </c>
      <c r="D15" s="315" t="s">
        <v>6880</v>
      </c>
      <c r="E15" s="316" t="s">
        <v>354</v>
      </c>
      <c r="F15" s="332">
        <v>1086215</v>
      </c>
      <c r="G15" s="333" t="s">
        <v>4301</v>
      </c>
      <c r="H15" s="331" t="s">
        <v>355</v>
      </c>
      <c r="I15" s="331" t="s">
        <v>356</v>
      </c>
      <c r="J15" s="317" t="s">
        <v>369</v>
      </c>
      <c r="K15" s="321">
        <v>2300025</v>
      </c>
      <c r="L15" s="317" t="s">
        <v>4320</v>
      </c>
      <c r="M15" s="317" t="s">
        <v>4321</v>
      </c>
      <c r="N15" s="334"/>
      <c r="O15" s="334" t="s">
        <v>369</v>
      </c>
      <c r="P15" s="324">
        <v>3</v>
      </c>
      <c r="Q15" s="326">
        <v>64</v>
      </c>
      <c r="R15" s="327">
        <v>500000</v>
      </c>
      <c r="S15" s="327">
        <v>250000</v>
      </c>
      <c r="T15" s="328">
        <v>300000</v>
      </c>
      <c r="U15" s="328" t="s">
        <v>347</v>
      </c>
      <c r="V15" s="328" t="s">
        <v>347</v>
      </c>
      <c r="W15" s="329" t="s">
        <v>377</v>
      </c>
      <c r="X15" s="329"/>
      <c r="Y15" s="329"/>
      <c r="Z15" s="325"/>
      <c r="AA15" s="329"/>
      <c r="AB15" s="329"/>
      <c r="AC15" s="329"/>
      <c r="AD15" s="329"/>
      <c r="AE15" s="329"/>
      <c r="AF15" s="329"/>
      <c r="AG15" s="325">
        <v>0</v>
      </c>
      <c r="AH15" s="325" t="s">
        <v>377</v>
      </c>
      <c r="AI15" s="325" t="s">
        <v>377</v>
      </c>
      <c r="AJ15" s="328">
        <v>1050000</v>
      </c>
      <c r="AK15" s="330">
        <v>1000000</v>
      </c>
    </row>
    <row r="16" spans="1:37" s="309" customFormat="1" ht="20.100000000000001" customHeight="1">
      <c r="A16" s="314">
        <v>1014</v>
      </c>
      <c r="B16" s="315">
        <v>1410051024073</v>
      </c>
      <c r="C16" s="318">
        <v>1311608000014</v>
      </c>
      <c r="D16" s="315" t="s">
        <v>6880</v>
      </c>
      <c r="E16" s="316" t="s">
        <v>354</v>
      </c>
      <c r="F16" s="332">
        <v>1086215</v>
      </c>
      <c r="G16" s="333" t="s">
        <v>4301</v>
      </c>
      <c r="H16" s="331" t="s">
        <v>355</v>
      </c>
      <c r="I16" s="331" t="s">
        <v>356</v>
      </c>
      <c r="J16" s="317" t="s">
        <v>370</v>
      </c>
      <c r="K16" s="321">
        <v>2350023</v>
      </c>
      <c r="L16" s="317" t="s">
        <v>4322</v>
      </c>
      <c r="M16" s="317"/>
      <c r="N16" s="322"/>
      <c r="O16" s="322" t="s">
        <v>370</v>
      </c>
      <c r="P16" s="324">
        <v>2</v>
      </c>
      <c r="Q16" s="326">
        <v>48</v>
      </c>
      <c r="R16" s="327">
        <v>400000</v>
      </c>
      <c r="S16" s="327">
        <v>200000</v>
      </c>
      <c r="T16" s="328" t="s">
        <v>347</v>
      </c>
      <c r="U16" s="328" t="s">
        <v>347</v>
      </c>
      <c r="V16" s="328" t="s">
        <v>347</v>
      </c>
      <c r="W16" s="329" t="s">
        <v>347</v>
      </c>
      <c r="X16" s="329"/>
      <c r="Y16" s="329"/>
      <c r="Z16" s="325"/>
      <c r="AA16" s="329"/>
      <c r="AB16" s="329"/>
      <c r="AC16" s="329"/>
      <c r="AD16" s="329"/>
      <c r="AE16" s="329"/>
      <c r="AF16" s="329"/>
      <c r="AG16" s="325">
        <v>0</v>
      </c>
      <c r="AH16" s="325" t="s">
        <v>377</v>
      </c>
      <c r="AI16" s="325" t="s">
        <v>377</v>
      </c>
      <c r="AJ16" s="328">
        <v>600000</v>
      </c>
      <c r="AK16" s="330">
        <v>1000000</v>
      </c>
    </row>
    <row r="17" spans="1:37" s="309" customFormat="1" ht="20.100000000000001" customHeight="1">
      <c r="A17" s="314">
        <v>1015</v>
      </c>
      <c r="B17" s="315">
        <v>1410051024404</v>
      </c>
      <c r="C17" s="318">
        <v>1311608000014</v>
      </c>
      <c r="D17" s="315" t="s">
        <v>6880</v>
      </c>
      <c r="E17" s="316" t="s">
        <v>354</v>
      </c>
      <c r="F17" s="319">
        <v>1086215</v>
      </c>
      <c r="G17" s="320" t="s">
        <v>4301</v>
      </c>
      <c r="H17" s="316" t="s">
        <v>355</v>
      </c>
      <c r="I17" s="316" t="s">
        <v>356</v>
      </c>
      <c r="J17" s="317" t="s">
        <v>371</v>
      </c>
      <c r="K17" s="321">
        <v>2270061</v>
      </c>
      <c r="L17" s="317" t="s">
        <v>4323</v>
      </c>
      <c r="M17" s="317"/>
      <c r="N17" s="322"/>
      <c r="O17" s="322" t="s">
        <v>371</v>
      </c>
      <c r="P17" s="324">
        <v>3</v>
      </c>
      <c r="Q17" s="326">
        <v>66</v>
      </c>
      <c r="R17" s="327">
        <v>500000</v>
      </c>
      <c r="S17" s="327">
        <v>250000</v>
      </c>
      <c r="T17" s="328" t="s">
        <v>347</v>
      </c>
      <c r="U17" s="328" t="s">
        <v>347</v>
      </c>
      <c r="V17" s="328" t="s">
        <v>347</v>
      </c>
      <c r="W17" s="329" t="s">
        <v>347</v>
      </c>
      <c r="X17" s="329"/>
      <c r="Y17" s="329"/>
      <c r="Z17" s="325"/>
      <c r="AA17" s="329"/>
      <c r="AB17" s="329"/>
      <c r="AC17" s="329"/>
      <c r="AD17" s="329"/>
      <c r="AE17" s="329"/>
      <c r="AF17" s="329"/>
      <c r="AG17" s="325">
        <v>0</v>
      </c>
      <c r="AH17" s="325" t="s">
        <v>377</v>
      </c>
      <c r="AI17" s="325" t="s">
        <v>377</v>
      </c>
      <c r="AJ17" s="328">
        <v>750000</v>
      </c>
      <c r="AK17" s="330">
        <v>1000000</v>
      </c>
    </row>
    <row r="18" spans="1:37" s="309" customFormat="1" ht="20.100000000000001" customHeight="1">
      <c r="A18" s="314">
        <v>1016</v>
      </c>
      <c r="B18" s="315">
        <v>1410051024800</v>
      </c>
      <c r="C18" s="318">
        <v>1311608000014</v>
      </c>
      <c r="D18" s="315" t="s">
        <v>6880</v>
      </c>
      <c r="E18" s="316" t="s">
        <v>354</v>
      </c>
      <c r="F18" s="319">
        <v>1086215</v>
      </c>
      <c r="G18" s="320" t="s">
        <v>4301</v>
      </c>
      <c r="H18" s="316" t="s">
        <v>355</v>
      </c>
      <c r="I18" s="316" t="s">
        <v>356</v>
      </c>
      <c r="J18" s="317" t="s">
        <v>372</v>
      </c>
      <c r="K18" s="321">
        <v>2410821</v>
      </c>
      <c r="L18" s="317" t="s">
        <v>4324</v>
      </c>
      <c r="M18" s="317" t="s">
        <v>4325</v>
      </c>
      <c r="N18" s="316"/>
      <c r="O18" s="334" t="s">
        <v>372</v>
      </c>
      <c r="P18" s="324">
        <v>3</v>
      </c>
      <c r="Q18" s="326">
        <v>75</v>
      </c>
      <c r="R18" s="327">
        <v>500000</v>
      </c>
      <c r="S18" s="327">
        <v>250000</v>
      </c>
      <c r="T18" s="328" t="s">
        <v>347</v>
      </c>
      <c r="U18" s="328" t="s">
        <v>347</v>
      </c>
      <c r="V18" s="328" t="s">
        <v>347</v>
      </c>
      <c r="W18" s="329" t="s">
        <v>347</v>
      </c>
      <c r="X18" s="325"/>
      <c r="Y18" s="325"/>
      <c r="Z18" s="325"/>
      <c r="AA18" s="325"/>
      <c r="AB18" s="325"/>
      <c r="AC18" s="325"/>
      <c r="AD18" s="325"/>
      <c r="AE18" s="325"/>
      <c r="AF18" s="325"/>
      <c r="AG18" s="325">
        <v>0</v>
      </c>
      <c r="AH18" s="325" t="s">
        <v>377</v>
      </c>
      <c r="AI18" s="325" t="s">
        <v>377</v>
      </c>
      <c r="AJ18" s="328">
        <v>750000</v>
      </c>
      <c r="AK18" s="330">
        <v>1000000</v>
      </c>
    </row>
    <row r="19" spans="1:37" s="309" customFormat="1" ht="20.100000000000001" customHeight="1">
      <c r="A19" s="314">
        <v>1017</v>
      </c>
      <c r="B19" s="315">
        <v>1410051025245</v>
      </c>
      <c r="C19" s="318">
        <v>1311608000014</v>
      </c>
      <c r="D19" s="315" t="s">
        <v>6880</v>
      </c>
      <c r="E19" s="316" t="s">
        <v>354</v>
      </c>
      <c r="F19" s="332">
        <v>1086215</v>
      </c>
      <c r="G19" s="339" t="s">
        <v>4301</v>
      </c>
      <c r="H19" s="331" t="s">
        <v>355</v>
      </c>
      <c r="I19" s="331" t="s">
        <v>356</v>
      </c>
      <c r="J19" s="317" t="s">
        <v>373</v>
      </c>
      <c r="K19" s="321">
        <v>2260011</v>
      </c>
      <c r="L19" s="317" t="s">
        <v>4326</v>
      </c>
      <c r="M19" s="317"/>
      <c r="N19" s="323"/>
      <c r="O19" s="322" t="s">
        <v>373</v>
      </c>
      <c r="P19" s="324">
        <v>3</v>
      </c>
      <c r="Q19" s="326">
        <v>66</v>
      </c>
      <c r="R19" s="327">
        <v>500000</v>
      </c>
      <c r="S19" s="327">
        <v>250000</v>
      </c>
      <c r="T19" s="328">
        <v>300000</v>
      </c>
      <c r="U19" s="328" t="s">
        <v>347</v>
      </c>
      <c r="V19" s="328" t="s">
        <v>347</v>
      </c>
      <c r="W19" s="329" t="s">
        <v>377</v>
      </c>
      <c r="X19" s="329"/>
      <c r="Y19" s="329"/>
      <c r="Z19" s="325"/>
      <c r="AA19" s="329"/>
      <c r="AB19" s="329"/>
      <c r="AC19" s="329"/>
      <c r="AD19" s="329"/>
      <c r="AE19" s="329"/>
      <c r="AF19" s="329"/>
      <c r="AG19" s="325">
        <v>0</v>
      </c>
      <c r="AH19" s="325" t="s">
        <v>377</v>
      </c>
      <c r="AI19" s="325" t="s">
        <v>377</v>
      </c>
      <c r="AJ19" s="328">
        <v>1050000</v>
      </c>
      <c r="AK19" s="330">
        <v>1000000</v>
      </c>
    </row>
    <row r="20" spans="1:37" s="309" customFormat="1" ht="20.100000000000001" customHeight="1">
      <c r="A20" s="314">
        <v>1018</v>
      </c>
      <c r="B20" s="315">
        <v>1410051025203</v>
      </c>
      <c r="C20" s="318">
        <v>1410004001434</v>
      </c>
      <c r="D20" s="315" t="s">
        <v>6880</v>
      </c>
      <c r="E20" s="316" t="s">
        <v>381</v>
      </c>
      <c r="F20" s="332">
        <v>2300077</v>
      </c>
      <c r="G20" s="333" t="s">
        <v>384</v>
      </c>
      <c r="H20" s="331" t="s">
        <v>344</v>
      </c>
      <c r="I20" s="331" t="s">
        <v>382</v>
      </c>
      <c r="J20" s="317" t="s">
        <v>383</v>
      </c>
      <c r="K20" s="321">
        <v>2300077</v>
      </c>
      <c r="L20" s="317" t="s">
        <v>4327</v>
      </c>
      <c r="M20" s="317" t="s">
        <v>4328</v>
      </c>
      <c r="N20" s="316"/>
      <c r="O20" s="334" t="s">
        <v>383</v>
      </c>
      <c r="P20" s="324">
        <v>2</v>
      </c>
      <c r="Q20" s="326">
        <v>24</v>
      </c>
      <c r="R20" s="327">
        <v>400000</v>
      </c>
      <c r="S20" s="327">
        <v>200000</v>
      </c>
      <c r="T20" s="328">
        <v>300000</v>
      </c>
      <c r="U20" s="328" t="s">
        <v>347</v>
      </c>
      <c r="V20" s="328" t="s">
        <v>347</v>
      </c>
      <c r="W20" s="329" t="s">
        <v>377</v>
      </c>
      <c r="X20" s="329"/>
      <c r="Y20" s="329"/>
      <c r="Z20" s="325"/>
      <c r="AA20" s="329"/>
      <c r="AB20" s="329"/>
      <c r="AC20" s="329"/>
      <c r="AD20" s="329"/>
      <c r="AE20" s="329"/>
      <c r="AF20" s="329"/>
      <c r="AG20" s="325">
        <v>0</v>
      </c>
      <c r="AH20" s="325" t="s">
        <v>377</v>
      </c>
      <c r="AI20" s="325" t="s">
        <v>377</v>
      </c>
      <c r="AJ20" s="328">
        <v>900000</v>
      </c>
      <c r="AK20" s="330">
        <v>1000000</v>
      </c>
    </row>
    <row r="21" spans="1:37" s="309" customFormat="1" ht="20.100000000000001" customHeight="1">
      <c r="A21" s="314">
        <v>1019</v>
      </c>
      <c r="B21" s="315">
        <v>1410051015188</v>
      </c>
      <c r="C21" s="318">
        <v>1410004000956</v>
      </c>
      <c r="D21" s="315" t="s">
        <v>6880</v>
      </c>
      <c r="E21" s="316" t="s">
        <v>385</v>
      </c>
      <c r="F21" s="319">
        <v>2410022</v>
      </c>
      <c r="G21" s="320" t="s">
        <v>388</v>
      </c>
      <c r="H21" s="316" t="s">
        <v>344</v>
      </c>
      <c r="I21" s="316" t="s">
        <v>386</v>
      </c>
      <c r="J21" s="317" t="s">
        <v>387</v>
      </c>
      <c r="K21" s="321">
        <v>2410022</v>
      </c>
      <c r="L21" s="317" t="s">
        <v>4329</v>
      </c>
      <c r="M21" s="317"/>
      <c r="N21" s="322"/>
      <c r="O21" s="322" t="s">
        <v>387</v>
      </c>
      <c r="P21" s="324">
        <v>2</v>
      </c>
      <c r="Q21" s="326">
        <v>50</v>
      </c>
      <c r="R21" s="327">
        <v>400000</v>
      </c>
      <c r="S21" s="327">
        <v>200000</v>
      </c>
      <c r="T21" s="328">
        <v>300000</v>
      </c>
      <c r="U21" s="328" t="s">
        <v>347</v>
      </c>
      <c r="V21" s="328" t="s">
        <v>347</v>
      </c>
      <c r="W21" s="329" t="s">
        <v>377</v>
      </c>
      <c r="X21" s="329"/>
      <c r="Y21" s="329"/>
      <c r="Z21" s="325"/>
      <c r="AA21" s="329"/>
      <c r="AB21" s="329"/>
      <c r="AC21" s="329"/>
      <c r="AD21" s="329"/>
      <c r="AE21" s="329"/>
      <c r="AF21" s="329"/>
      <c r="AG21" s="325">
        <v>668000</v>
      </c>
      <c r="AH21" s="325" t="s">
        <v>6833</v>
      </c>
      <c r="AI21" s="325" t="s">
        <v>377</v>
      </c>
      <c r="AJ21" s="328">
        <v>900000</v>
      </c>
      <c r="AK21" s="330">
        <v>1000000</v>
      </c>
    </row>
    <row r="22" spans="1:37" s="309" customFormat="1" ht="20.100000000000001" customHeight="1">
      <c r="A22" s="314">
        <v>1020</v>
      </c>
      <c r="B22" s="315">
        <v>1410051020451</v>
      </c>
      <c r="C22" s="318">
        <v>1410004000956</v>
      </c>
      <c r="D22" s="315" t="s">
        <v>6880</v>
      </c>
      <c r="E22" s="316" t="s">
        <v>385</v>
      </c>
      <c r="F22" s="332">
        <v>2410022</v>
      </c>
      <c r="G22" s="333" t="s">
        <v>388</v>
      </c>
      <c r="H22" s="331" t="s">
        <v>344</v>
      </c>
      <c r="I22" s="331" t="s">
        <v>386</v>
      </c>
      <c r="J22" s="317" t="s">
        <v>389</v>
      </c>
      <c r="K22" s="321">
        <v>2410022</v>
      </c>
      <c r="L22" s="317" t="s">
        <v>4330</v>
      </c>
      <c r="M22" s="317"/>
      <c r="N22" s="322"/>
      <c r="O22" s="322" t="s">
        <v>389</v>
      </c>
      <c r="P22" s="324">
        <v>2</v>
      </c>
      <c r="Q22" s="326">
        <v>42</v>
      </c>
      <c r="R22" s="327">
        <v>400000</v>
      </c>
      <c r="S22" s="327">
        <v>200000</v>
      </c>
      <c r="T22" s="328">
        <v>300000</v>
      </c>
      <c r="U22" s="328" t="s">
        <v>347</v>
      </c>
      <c r="V22" s="328" t="s">
        <v>347</v>
      </c>
      <c r="W22" s="329" t="s">
        <v>377</v>
      </c>
      <c r="X22" s="329"/>
      <c r="Y22" s="329"/>
      <c r="Z22" s="325"/>
      <c r="AA22" s="329"/>
      <c r="AB22" s="329"/>
      <c r="AC22" s="329"/>
      <c r="AD22" s="329"/>
      <c r="AE22" s="329"/>
      <c r="AF22" s="329"/>
      <c r="AG22" s="325">
        <v>255000</v>
      </c>
      <c r="AH22" s="325" t="s">
        <v>6833</v>
      </c>
      <c r="AI22" s="325" t="s">
        <v>377</v>
      </c>
      <c r="AJ22" s="328">
        <v>900000</v>
      </c>
      <c r="AK22" s="330">
        <v>1000000</v>
      </c>
    </row>
    <row r="23" spans="1:37" s="309" customFormat="1" ht="20.100000000000001" customHeight="1">
      <c r="A23" s="314">
        <v>1021</v>
      </c>
      <c r="B23" s="315">
        <v>1410051023612</v>
      </c>
      <c r="C23" s="318">
        <v>1410004001301</v>
      </c>
      <c r="D23" s="315" t="s">
        <v>6880</v>
      </c>
      <c r="E23" s="316" t="s">
        <v>390</v>
      </c>
      <c r="F23" s="332">
        <v>2340054</v>
      </c>
      <c r="G23" s="333" t="s">
        <v>393</v>
      </c>
      <c r="H23" s="331" t="s">
        <v>344</v>
      </c>
      <c r="I23" s="331" t="s">
        <v>391</v>
      </c>
      <c r="J23" s="317" t="s">
        <v>392</v>
      </c>
      <c r="K23" s="321">
        <v>2340054</v>
      </c>
      <c r="L23" s="317" t="s">
        <v>4331</v>
      </c>
      <c r="M23" s="317"/>
      <c r="N23" s="334"/>
      <c r="O23" s="334" t="s">
        <v>392</v>
      </c>
      <c r="P23" s="324">
        <v>2</v>
      </c>
      <c r="Q23" s="326">
        <v>30</v>
      </c>
      <c r="R23" s="327">
        <v>400000</v>
      </c>
      <c r="S23" s="327">
        <v>200000</v>
      </c>
      <c r="T23" s="328" t="s">
        <v>347</v>
      </c>
      <c r="U23" s="328" t="s">
        <v>347</v>
      </c>
      <c r="V23" s="328" t="s">
        <v>347</v>
      </c>
      <c r="W23" s="329" t="s">
        <v>347</v>
      </c>
      <c r="X23" s="329"/>
      <c r="Y23" s="329"/>
      <c r="Z23" s="325"/>
      <c r="AA23" s="329"/>
      <c r="AB23" s="329"/>
      <c r="AC23" s="329"/>
      <c r="AD23" s="329"/>
      <c r="AE23" s="329"/>
      <c r="AF23" s="329"/>
      <c r="AG23" s="325">
        <v>316000</v>
      </c>
      <c r="AH23" s="325" t="s">
        <v>6833</v>
      </c>
      <c r="AI23" s="325" t="s">
        <v>377</v>
      </c>
      <c r="AJ23" s="328">
        <v>600000</v>
      </c>
      <c r="AK23" s="330">
        <v>1000000</v>
      </c>
    </row>
    <row r="24" spans="1:37" s="309" customFormat="1" ht="20.100000000000001" customHeight="1">
      <c r="A24" s="314">
        <v>1022</v>
      </c>
      <c r="B24" s="315">
        <v>1410051025195</v>
      </c>
      <c r="C24" s="318">
        <v>1410004001426</v>
      </c>
      <c r="D24" s="315" t="s">
        <v>6880</v>
      </c>
      <c r="E24" s="316" t="s">
        <v>394</v>
      </c>
      <c r="F24" s="332">
        <v>2210851</v>
      </c>
      <c r="G24" s="333" t="s">
        <v>397</v>
      </c>
      <c r="H24" s="331" t="s">
        <v>344</v>
      </c>
      <c r="I24" s="331" t="s">
        <v>395</v>
      </c>
      <c r="J24" s="317" t="s">
        <v>396</v>
      </c>
      <c r="K24" s="321">
        <v>2210851</v>
      </c>
      <c r="L24" s="317" t="s">
        <v>4332</v>
      </c>
      <c r="M24" s="317"/>
      <c r="N24" s="322"/>
      <c r="O24" s="322" t="s">
        <v>396</v>
      </c>
      <c r="P24" s="324">
        <v>2</v>
      </c>
      <c r="Q24" s="326">
        <v>40</v>
      </c>
      <c r="R24" s="327">
        <v>400000</v>
      </c>
      <c r="S24" s="327">
        <v>200000</v>
      </c>
      <c r="T24" s="328" t="s">
        <v>347</v>
      </c>
      <c r="U24" s="328" t="s">
        <v>347</v>
      </c>
      <c r="V24" s="328" t="s">
        <v>347</v>
      </c>
      <c r="W24" s="329" t="s">
        <v>347</v>
      </c>
      <c r="X24" s="329"/>
      <c r="Y24" s="329"/>
      <c r="Z24" s="325"/>
      <c r="AA24" s="329"/>
      <c r="AB24" s="329"/>
      <c r="AC24" s="329"/>
      <c r="AD24" s="329"/>
      <c r="AE24" s="329"/>
      <c r="AF24" s="329"/>
      <c r="AG24" s="325">
        <v>0</v>
      </c>
      <c r="AH24" s="325" t="s">
        <v>377</v>
      </c>
      <c r="AI24" s="325" t="s">
        <v>377</v>
      </c>
      <c r="AJ24" s="328">
        <v>600000</v>
      </c>
      <c r="AK24" s="330">
        <v>1000000</v>
      </c>
    </row>
    <row r="25" spans="1:37" s="309" customFormat="1" ht="20.100000000000001" customHeight="1">
      <c r="A25" s="314">
        <v>1023</v>
      </c>
      <c r="B25" s="315">
        <v>1410051015337</v>
      </c>
      <c r="C25" s="318">
        <v>2721808000060</v>
      </c>
      <c r="D25" s="315" t="s">
        <v>6880</v>
      </c>
      <c r="E25" s="316" t="s">
        <v>398</v>
      </c>
      <c r="F25" s="319">
        <v>1400002</v>
      </c>
      <c r="G25" s="320" t="s">
        <v>402</v>
      </c>
      <c r="H25" s="316" t="s">
        <v>355</v>
      </c>
      <c r="I25" s="316" t="s">
        <v>399</v>
      </c>
      <c r="J25" s="317" t="s">
        <v>400</v>
      </c>
      <c r="K25" s="321">
        <v>2300051</v>
      </c>
      <c r="L25" s="317" t="s">
        <v>4333</v>
      </c>
      <c r="M25" s="317" t="s">
        <v>4334</v>
      </c>
      <c r="N25" s="338"/>
      <c r="O25" s="334" t="s">
        <v>400</v>
      </c>
      <c r="P25" s="324">
        <v>2</v>
      </c>
      <c r="Q25" s="326">
        <v>52</v>
      </c>
      <c r="R25" s="327">
        <v>400000</v>
      </c>
      <c r="S25" s="327">
        <v>200000</v>
      </c>
      <c r="T25" s="328" t="s">
        <v>347</v>
      </c>
      <c r="U25" s="328" t="s">
        <v>347</v>
      </c>
      <c r="V25" s="328" t="s">
        <v>347</v>
      </c>
      <c r="W25" s="329" t="s">
        <v>347</v>
      </c>
      <c r="X25" s="325"/>
      <c r="Y25" s="325"/>
      <c r="Z25" s="325"/>
      <c r="AA25" s="325"/>
      <c r="AB25" s="325"/>
      <c r="AC25" s="325"/>
      <c r="AD25" s="325"/>
      <c r="AE25" s="325"/>
      <c r="AF25" s="325"/>
      <c r="AG25" s="325">
        <v>0</v>
      </c>
      <c r="AH25" s="325" t="s">
        <v>377</v>
      </c>
      <c r="AI25" s="325" t="s">
        <v>377</v>
      </c>
      <c r="AJ25" s="328">
        <v>600000</v>
      </c>
      <c r="AK25" s="330">
        <v>1000000</v>
      </c>
    </row>
    <row r="26" spans="1:37" s="309" customFormat="1" ht="20.100000000000001" customHeight="1">
      <c r="A26" s="314">
        <v>1024</v>
      </c>
      <c r="B26" s="315">
        <v>1410051015840</v>
      </c>
      <c r="C26" s="318">
        <v>2721808000060</v>
      </c>
      <c r="D26" s="315" t="s">
        <v>6880</v>
      </c>
      <c r="E26" s="316" t="s">
        <v>398</v>
      </c>
      <c r="F26" s="340">
        <v>1400002</v>
      </c>
      <c r="G26" s="316" t="s">
        <v>402</v>
      </c>
      <c r="H26" s="316" t="s">
        <v>355</v>
      </c>
      <c r="I26" s="316" t="s">
        <v>399</v>
      </c>
      <c r="J26" s="317" t="s">
        <v>401</v>
      </c>
      <c r="K26" s="321">
        <v>2250002</v>
      </c>
      <c r="L26" s="317" t="s">
        <v>4335</v>
      </c>
      <c r="M26" s="317"/>
      <c r="N26" s="338"/>
      <c r="O26" s="334" t="s">
        <v>401</v>
      </c>
      <c r="P26" s="324">
        <v>3</v>
      </c>
      <c r="Q26" s="316">
        <v>90</v>
      </c>
      <c r="R26" s="327">
        <v>500000</v>
      </c>
      <c r="S26" s="327">
        <v>250000</v>
      </c>
      <c r="T26" s="328">
        <v>300000</v>
      </c>
      <c r="U26" s="328" t="s">
        <v>347</v>
      </c>
      <c r="V26" s="328" t="s">
        <v>347</v>
      </c>
      <c r="W26" s="329" t="s">
        <v>377</v>
      </c>
      <c r="X26" s="316"/>
      <c r="Y26" s="316"/>
      <c r="Z26" s="325"/>
      <c r="AA26" s="316"/>
      <c r="AB26" s="316"/>
      <c r="AC26" s="316"/>
      <c r="AD26" s="316"/>
      <c r="AE26" s="316"/>
      <c r="AF26" s="316"/>
      <c r="AG26" s="325">
        <v>0</v>
      </c>
      <c r="AH26" s="325" t="s">
        <v>377</v>
      </c>
      <c r="AI26" s="325" t="s">
        <v>377</v>
      </c>
      <c r="AJ26" s="328">
        <v>1050000</v>
      </c>
      <c r="AK26" s="330">
        <v>1000000</v>
      </c>
    </row>
    <row r="27" spans="1:37" s="309" customFormat="1" ht="20.100000000000001" customHeight="1">
      <c r="A27" s="314">
        <v>1025</v>
      </c>
      <c r="B27" s="315">
        <v>1410051015931</v>
      </c>
      <c r="C27" s="318">
        <v>2721808000060</v>
      </c>
      <c r="D27" s="315" t="s">
        <v>6880</v>
      </c>
      <c r="E27" s="316" t="s">
        <v>398</v>
      </c>
      <c r="F27" s="332">
        <v>1400002</v>
      </c>
      <c r="G27" s="333" t="s">
        <v>402</v>
      </c>
      <c r="H27" s="331" t="s">
        <v>355</v>
      </c>
      <c r="I27" s="331" t="s">
        <v>399</v>
      </c>
      <c r="J27" s="317" t="s">
        <v>403</v>
      </c>
      <c r="K27" s="321">
        <v>2440801</v>
      </c>
      <c r="L27" s="317" t="s">
        <v>4336</v>
      </c>
      <c r="M27" s="317" t="s">
        <v>4337</v>
      </c>
      <c r="N27" s="322"/>
      <c r="O27" s="322" t="s">
        <v>403</v>
      </c>
      <c r="P27" s="324">
        <v>3</v>
      </c>
      <c r="Q27" s="326">
        <v>90</v>
      </c>
      <c r="R27" s="327">
        <v>500000</v>
      </c>
      <c r="S27" s="327">
        <v>250000</v>
      </c>
      <c r="T27" s="328" t="s">
        <v>347</v>
      </c>
      <c r="U27" s="328" t="s">
        <v>347</v>
      </c>
      <c r="V27" s="328" t="s">
        <v>347</v>
      </c>
      <c r="W27" s="329" t="s">
        <v>347</v>
      </c>
      <c r="X27" s="329"/>
      <c r="Y27" s="329"/>
      <c r="Z27" s="325"/>
      <c r="AA27" s="329"/>
      <c r="AB27" s="329"/>
      <c r="AC27" s="329"/>
      <c r="AD27" s="329"/>
      <c r="AE27" s="329"/>
      <c r="AF27" s="329"/>
      <c r="AG27" s="325">
        <v>0</v>
      </c>
      <c r="AH27" s="325" t="s">
        <v>377</v>
      </c>
      <c r="AI27" s="325" t="s">
        <v>377</v>
      </c>
      <c r="AJ27" s="328">
        <v>750000</v>
      </c>
      <c r="AK27" s="330">
        <v>1000000</v>
      </c>
    </row>
    <row r="28" spans="1:37" s="309" customFormat="1" ht="20.100000000000001" customHeight="1">
      <c r="A28" s="314">
        <v>1026</v>
      </c>
      <c r="B28" s="315">
        <v>1410051026763</v>
      </c>
      <c r="C28" s="318">
        <v>1311308200039</v>
      </c>
      <c r="D28" s="315" t="s">
        <v>6880</v>
      </c>
      <c r="E28" s="316" t="s">
        <v>404</v>
      </c>
      <c r="F28" s="332">
        <v>1510051</v>
      </c>
      <c r="G28" s="333" t="s">
        <v>407</v>
      </c>
      <c r="H28" s="331" t="s">
        <v>355</v>
      </c>
      <c r="I28" s="331" t="s">
        <v>405</v>
      </c>
      <c r="J28" s="317" t="s">
        <v>406</v>
      </c>
      <c r="K28" s="321">
        <v>2210802</v>
      </c>
      <c r="L28" s="317" t="s">
        <v>4338</v>
      </c>
      <c r="M28" s="317"/>
      <c r="N28" s="322"/>
      <c r="O28" s="322" t="s">
        <v>406</v>
      </c>
      <c r="P28" s="324">
        <v>2</v>
      </c>
      <c r="Q28" s="326">
        <v>50</v>
      </c>
      <c r="R28" s="327">
        <v>400000</v>
      </c>
      <c r="S28" s="327">
        <v>200000</v>
      </c>
      <c r="T28" s="328">
        <v>300000</v>
      </c>
      <c r="U28" s="328" t="s">
        <v>347</v>
      </c>
      <c r="V28" s="328" t="s">
        <v>347</v>
      </c>
      <c r="W28" s="329" t="s">
        <v>347</v>
      </c>
      <c r="X28" s="329"/>
      <c r="Y28" s="329"/>
      <c r="Z28" s="325" t="s">
        <v>377</v>
      </c>
      <c r="AA28" s="329"/>
      <c r="AB28" s="329"/>
      <c r="AC28" s="329"/>
      <c r="AD28" s="329"/>
      <c r="AE28" s="329"/>
      <c r="AF28" s="329"/>
      <c r="AG28" s="325">
        <v>0</v>
      </c>
      <c r="AH28" s="325" t="s">
        <v>377</v>
      </c>
      <c r="AI28" s="325" t="s">
        <v>377</v>
      </c>
      <c r="AJ28" s="328">
        <v>900000</v>
      </c>
      <c r="AK28" s="330">
        <v>1000000</v>
      </c>
    </row>
    <row r="29" spans="1:37" s="309" customFormat="1" ht="20.100000000000001" customHeight="1">
      <c r="A29" s="314">
        <v>1027</v>
      </c>
      <c r="B29" s="315">
        <v>1410051024446</v>
      </c>
      <c r="C29" s="318">
        <v>1310408000224</v>
      </c>
      <c r="D29" s="315" t="s">
        <v>6880</v>
      </c>
      <c r="E29" s="316" t="s">
        <v>408</v>
      </c>
      <c r="F29" s="332">
        <v>1710022</v>
      </c>
      <c r="G29" s="333" t="s">
        <v>411</v>
      </c>
      <c r="H29" s="331" t="s">
        <v>355</v>
      </c>
      <c r="I29" s="331" t="s">
        <v>409</v>
      </c>
      <c r="J29" s="317" t="s">
        <v>410</v>
      </c>
      <c r="K29" s="321">
        <v>2210065</v>
      </c>
      <c r="L29" s="317" t="s">
        <v>4339</v>
      </c>
      <c r="M29" s="317"/>
      <c r="N29" s="338"/>
      <c r="O29" s="334" t="s">
        <v>410</v>
      </c>
      <c r="P29" s="324">
        <v>2</v>
      </c>
      <c r="Q29" s="326">
        <v>40</v>
      </c>
      <c r="R29" s="327">
        <v>400000</v>
      </c>
      <c r="S29" s="327">
        <v>200000</v>
      </c>
      <c r="T29" s="328">
        <v>300000</v>
      </c>
      <c r="U29" s="328" t="s">
        <v>347</v>
      </c>
      <c r="V29" s="328" t="s">
        <v>347</v>
      </c>
      <c r="W29" s="329" t="s">
        <v>347</v>
      </c>
      <c r="X29" s="325"/>
      <c r="Y29" s="325"/>
      <c r="Z29" s="325" t="s">
        <v>377</v>
      </c>
      <c r="AA29" s="325"/>
      <c r="AB29" s="325"/>
      <c r="AC29" s="325"/>
      <c r="AD29" s="325"/>
      <c r="AE29" s="325"/>
      <c r="AF29" s="325"/>
      <c r="AG29" s="325">
        <v>0</v>
      </c>
      <c r="AH29" s="325" t="s">
        <v>377</v>
      </c>
      <c r="AI29" s="325" t="s">
        <v>377</v>
      </c>
      <c r="AJ29" s="328">
        <v>900000</v>
      </c>
      <c r="AK29" s="330">
        <v>1000000</v>
      </c>
    </row>
    <row r="30" spans="1:37" s="309" customFormat="1" ht="20.100000000000001" customHeight="1">
      <c r="A30" s="314">
        <v>1028</v>
      </c>
      <c r="B30" s="315">
        <v>1410051024081</v>
      </c>
      <c r="C30" s="318">
        <v>1310308000100</v>
      </c>
      <c r="D30" s="315" t="s">
        <v>6880</v>
      </c>
      <c r="E30" s="316" t="s">
        <v>412</v>
      </c>
      <c r="F30" s="319">
        <v>1080075</v>
      </c>
      <c r="G30" s="320" t="s">
        <v>415</v>
      </c>
      <c r="H30" s="316" t="s">
        <v>355</v>
      </c>
      <c r="I30" s="316" t="s">
        <v>413</v>
      </c>
      <c r="J30" s="317" t="s">
        <v>414</v>
      </c>
      <c r="K30" s="321">
        <v>2200012</v>
      </c>
      <c r="L30" s="317" t="s">
        <v>4340</v>
      </c>
      <c r="M30" s="317" t="s">
        <v>4341</v>
      </c>
      <c r="N30" s="322"/>
      <c r="O30" s="322" t="s">
        <v>414</v>
      </c>
      <c r="P30" s="324">
        <v>3</v>
      </c>
      <c r="Q30" s="326">
        <v>60</v>
      </c>
      <c r="R30" s="327">
        <v>500000</v>
      </c>
      <c r="S30" s="327">
        <v>250000</v>
      </c>
      <c r="T30" s="328">
        <v>300000</v>
      </c>
      <c r="U30" s="328" t="s">
        <v>347</v>
      </c>
      <c r="V30" s="328" t="s">
        <v>347</v>
      </c>
      <c r="W30" s="329" t="s">
        <v>377</v>
      </c>
      <c r="X30" s="329"/>
      <c r="Y30" s="329"/>
      <c r="Z30" s="325"/>
      <c r="AA30" s="329"/>
      <c r="AB30" s="329"/>
      <c r="AC30" s="329"/>
      <c r="AD30" s="329"/>
      <c r="AE30" s="329"/>
      <c r="AF30" s="329"/>
      <c r="AG30" s="325">
        <v>0</v>
      </c>
      <c r="AH30" s="325" t="s">
        <v>377</v>
      </c>
      <c r="AI30" s="325" t="s">
        <v>377</v>
      </c>
      <c r="AJ30" s="328">
        <v>1050000</v>
      </c>
      <c r="AK30" s="330">
        <v>1000000</v>
      </c>
    </row>
    <row r="31" spans="1:37" s="309" customFormat="1" ht="20.100000000000001" customHeight="1">
      <c r="A31" s="314">
        <v>1029</v>
      </c>
      <c r="B31" s="315">
        <v>1410051024586</v>
      </c>
      <c r="C31" s="318">
        <v>1310308000100</v>
      </c>
      <c r="D31" s="315" t="s">
        <v>6880</v>
      </c>
      <c r="E31" s="316" t="s">
        <v>412</v>
      </c>
      <c r="F31" s="319">
        <v>1080075</v>
      </c>
      <c r="G31" s="320" t="s">
        <v>415</v>
      </c>
      <c r="H31" s="316" t="s">
        <v>355</v>
      </c>
      <c r="I31" s="316" t="s">
        <v>413</v>
      </c>
      <c r="J31" s="317" t="s">
        <v>416</v>
      </c>
      <c r="K31" s="321">
        <v>2220036</v>
      </c>
      <c r="L31" s="317" t="s">
        <v>4342</v>
      </c>
      <c r="M31" s="317"/>
      <c r="N31" s="322"/>
      <c r="O31" s="322" t="s">
        <v>416</v>
      </c>
      <c r="P31" s="324">
        <v>2</v>
      </c>
      <c r="Q31" s="326">
        <v>55</v>
      </c>
      <c r="R31" s="327">
        <v>400000</v>
      </c>
      <c r="S31" s="327">
        <v>200000</v>
      </c>
      <c r="T31" s="328">
        <v>300000</v>
      </c>
      <c r="U31" s="328" t="s">
        <v>347</v>
      </c>
      <c r="V31" s="328" t="s">
        <v>347</v>
      </c>
      <c r="W31" s="329" t="s">
        <v>377</v>
      </c>
      <c r="X31" s="329"/>
      <c r="Y31" s="329"/>
      <c r="Z31" s="325"/>
      <c r="AA31" s="329"/>
      <c r="AB31" s="329"/>
      <c r="AC31" s="329"/>
      <c r="AD31" s="329"/>
      <c r="AE31" s="329"/>
      <c r="AF31" s="329"/>
      <c r="AG31" s="325">
        <v>0</v>
      </c>
      <c r="AH31" s="325" t="s">
        <v>377</v>
      </c>
      <c r="AI31" s="325" t="s">
        <v>377</v>
      </c>
      <c r="AJ31" s="328">
        <v>900000</v>
      </c>
      <c r="AK31" s="330">
        <v>1000000</v>
      </c>
    </row>
    <row r="32" spans="1:37" s="309" customFormat="1" ht="20.100000000000001" customHeight="1">
      <c r="A32" s="314">
        <v>1030</v>
      </c>
      <c r="B32" s="315">
        <v>1410051024727</v>
      </c>
      <c r="C32" s="318">
        <v>1310308000100</v>
      </c>
      <c r="D32" s="315" t="s">
        <v>6880</v>
      </c>
      <c r="E32" s="316" t="s">
        <v>412</v>
      </c>
      <c r="F32" s="319">
        <v>1080075</v>
      </c>
      <c r="G32" s="320" t="s">
        <v>415</v>
      </c>
      <c r="H32" s="316" t="s">
        <v>355</v>
      </c>
      <c r="I32" s="316" t="s">
        <v>413</v>
      </c>
      <c r="J32" s="317" t="s">
        <v>417</v>
      </c>
      <c r="K32" s="321">
        <v>2320067</v>
      </c>
      <c r="L32" s="317" t="s">
        <v>4343</v>
      </c>
      <c r="M32" s="317"/>
      <c r="N32" s="338"/>
      <c r="O32" s="334" t="s">
        <v>417</v>
      </c>
      <c r="P32" s="324">
        <v>2</v>
      </c>
      <c r="Q32" s="326">
        <v>50</v>
      </c>
      <c r="R32" s="327">
        <v>400000</v>
      </c>
      <c r="S32" s="327">
        <v>200000</v>
      </c>
      <c r="T32" s="328">
        <v>300000</v>
      </c>
      <c r="U32" s="328" t="s">
        <v>347</v>
      </c>
      <c r="V32" s="328" t="s">
        <v>347</v>
      </c>
      <c r="W32" s="329" t="s">
        <v>377</v>
      </c>
      <c r="X32" s="325"/>
      <c r="Y32" s="325"/>
      <c r="Z32" s="325"/>
      <c r="AA32" s="325"/>
      <c r="AB32" s="325"/>
      <c r="AC32" s="325"/>
      <c r="AD32" s="325"/>
      <c r="AE32" s="325"/>
      <c r="AF32" s="325"/>
      <c r="AG32" s="325">
        <v>0</v>
      </c>
      <c r="AH32" s="325" t="s">
        <v>377</v>
      </c>
      <c r="AI32" s="325" t="s">
        <v>377</v>
      </c>
      <c r="AJ32" s="328">
        <v>900000</v>
      </c>
      <c r="AK32" s="330">
        <v>1000000</v>
      </c>
    </row>
    <row r="33" spans="1:37" s="309" customFormat="1" ht="20.100000000000001" customHeight="1">
      <c r="A33" s="314">
        <v>1031</v>
      </c>
      <c r="B33" s="315">
        <v>1410051024784</v>
      </c>
      <c r="C33" s="318">
        <v>1310308000100</v>
      </c>
      <c r="D33" s="315" t="s">
        <v>6880</v>
      </c>
      <c r="E33" s="316" t="s">
        <v>412</v>
      </c>
      <c r="F33" s="319">
        <v>1080075</v>
      </c>
      <c r="G33" s="320" t="s">
        <v>415</v>
      </c>
      <c r="H33" s="316" t="s">
        <v>355</v>
      </c>
      <c r="I33" s="316" t="s">
        <v>413</v>
      </c>
      <c r="J33" s="317" t="s">
        <v>418</v>
      </c>
      <c r="K33" s="321">
        <v>2440801</v>
      </c>
      <c r="L33" s="317" t="s">
        <v>4344</v>
      </c>
      <c r="M33" s="317"/>
      <c r="N33" s="316"/>
      <c r="O33" s="334" t="s">
        <v>418</v>
      </c>
      <c r="P33" s="324">
        <v>3</v>
      </c>
      <c r="Q33" s="326">
        <v>60</v>
      </c>
      <c r="R33" s="327">
        <v>500000</v>
      </c>
      <c r="S33" s="327">
        <v>250000</v>
      </c>
      <c r="T33" s="328">
        <v>300000</v>
      </c>
      <c r="U33" s="328" t="s">
        <v>347</v>
      </c>
      <c r="V33" s="328" t="s">
        <v>347</v>
      </c>
      <c r="W33" s="329" t="s">
        <v>377</v>
      </c>
      <c r="X33" s="325"/>
      <c r="Y33" s="325"/>
      <c r="Z33" s="325"/>
      <c r="AA33" s="325"/>
      <c r="AB33" s="325"/>
      <c r="AC33" s="325"/>
      <c r="AD33" s="325"/>
      <c r="AE33" s="325"/>
      <c r="AF33" s="325"/>
      <c r="AG33" s="325">
        <v>0</v>
      </c>
      <c r="AH33" s="325" t="s">
        <v>377</v>
      </c>
      <c r="AI33" s="325" t="s">
        <v>377</v>
      </c>
      <c r="AJ33" s="328">
        <v>1050000</v>
      </c>
      <c r="AK33" s="330">
        <v>1000000</v>
      </c>
    </row>
    <row r="34" spans="1:37" s="309" customFormat="1" ht="20.100000000000001" customHeight="1">
      <c r="A34" s="314">
        <v>1032</v>
      </c>
      <c r="B34" s="315">
        <v>1410051024792</v>
      </c>
      <c r="C34" s="318">
        <v>1310308000100</v>
      </c>
      <c r="D34" s="315" t="s">
        <v>6880</v>
      </c>
      <c r="E34" s="316" t="s">
        <v>412</v>
      </c>
      <c r="F34" s="319">
        <v>1080075</v>
      </c>
      <c r="G34" s="320" t="s">
        <v>415</v>
      </c>
      <c r="H34" s="316" t="s">
        <v>355</v>
      </c>
      <c r="I34" s="316" t="s">
        <v>413</v>
      </c>
      <c r="J34" s="317" t="s">
        <v>419</v>
      </c>
      <c r="K34" s="321">
        <v>2210802</v>
      </c>
      <c r="L34" s="317" t="s">
        <v>4345</v>
      </c>
      <c r="M34" s="317"/>
      <c r="N34" s="322"/>
      <c r="O34" s="322" t="s">
        <v>419</v>
      </c>
      <c r="P34" s="324">
        <v>3</v>
      </c>
      <c r="Q34" s="326">
        <v>60</v>
      </c>
      <c r="R34" s="327">
        <v>500000</v>
      </c>
      <c r="S34" s="327">
        <v>250000</v>
      </c>
      <c r="T34" s="328">
        <v>300000</v>
      </c>
      <c r="U34" s="328" t="s">
        <v>347</v>
      </c>
      <c r="V34" s="328" t="s">
        <v>347</v>
      </c>
      <c r="W34" s="329" t="s">
        <v>377</v>
      </c>
      <c r="X34" s="325"/>
      <c r="Y34" s="325"/>
      <c r="Z34" s="325"/>
      <c r="AA34" s="325"/>
      <c r="AB34" s="325"/>
      <c r="AC34" s="325"/>
      <c r="AD34" s="325"/>
      <c r="AE34" s="325"/>
      <c r="AF34" s="325"/>
      <c r="AG34" s="325">
        <v>0</v>
      </c>
      <c r="AH34" s="325" t="s">
        <v>377</v>
      </c>
      <c r="AI34" s="325" t="s">
        <v>377</v>
      </c>
      <c r="AJ34" s="328">
        <v>1050000</v>
      </c>
      <c r="AK34" s="330">
        <v>1000000</v>
      </c>
    </row>
    <row r="35" spans="1:37" s="309" customFormat="1" ht="20.100000000000001" customHeight="1">
      <c r="A35" s="314">
        <v>1033</v>
      </c>
      <c r="B35" s="315">
        <v>1410051025492</v>
      </c>
      <c r="C35" s="318">
        <v>1310308000100</v>
      </c>
      <c r="D35" s="315" t="s">
        <v>6880</v>
      </c>
      <c r="E35" s="316" t="s">
        <v>412</v>
      </c>
      <c r="F35" s="340">
        <v>1080075</v>
      </c>
      <c r="G35" s="316" t="s">
        <v>415</v>
      </c>
      <c r="H35" s="316" t="s">
        <v>355</v>
      </c>
      <c r="I35" s="316" t="s">
        <v>413</v>
      </c>
      <c r="J35" s="317" t="s">
        <v>420</v>
      </c>
      <c r="K35" s="321">
        <v>2210004</v>
      </c>
      <c r="L35" s="317" t="s">
        <v>4346</v>
      </c>
      <c r="M35" s="317"/>
      <c r="N35" s="342"/>
      <c r="O35" s="342" t="s">
        <v>420</v>
      </c>
      <c r="P35" s="324">
        <v>3</v>
      </c>
      <c r="Q35" s="316">
        <v>60</v>
      </c>
      <c r="R35" s="327">
        <v>500000</v>
      </c>
      <c r="S35" s="327">
        <v>250000</v>
      </c>
      <c r="T35" s="328">
        <v>300000</v>
      </c>
      <c r="U35" s="328" t="s">
        <v>347</v>
      </c>
      <c r="V35" s="328" t="s">
        <v>347</v>
      </c>
      <c r="W35" s="329" t="s">
        <v>377</v>
      </c>
      <c r="X35" s="316"/>
      <c r="Y35" s="316"/>
      <c r="Z35" s="325"/>
      <c r="AA35" s="316"/>
      <c r="AB35" s="316"/>
      <c r="AC35" s="316"/>
      <c r="AD35" s="316"/>
      <c r="AE35" s="316"/>
      <c r="AF35" s="316"/>
      <c r="AG35" s="325">
        <v>0</v>
      </c>
      <c r="AH35" s="325" t="s">
        <v>377</v>
      </c>
      <c r="AI35" s="325" t="s">
        <v>377</v>
      </c>
      <c r="AJ35" s="328">
        <v>1050000</v>
      </c>
      <c r="AK35" s="330">
        <v>1000000</v>
      </c>
    </row>
    <row r="36" spans="1:37" s="309" customFormat="1" ht="20.100000000000001" customHeight="1">
      <c r="A36" s="314">
        <v>1034</v>
      </c>
      <c r="B36" s="315">
        <v>1410051025500</v>
      </c>
      <c r="C36" s="318">
        <v>1310308000100</v>
      </c>
      <c r="D36" s="315" t="s">
        <v>6880</v>
      </c>
      <c r="E36" s="316" t="s">
        <v>412</v>
      </c>
      <c r="F36" s="332">
        <v>1080075</v>
      </c>
      <c r="G36" s="333" t="s">
        <v>415</v>
      </c>
      <c r="H36" s="331" t="s">
        <v>355</v>
      </c>
      <c r="I36" s="331" t="s">
        <v>413</v>
      </c>
      <c r="J36" s="317" t="s">
        <v>421</v>
      </c>
      <c r="K36" s="321">
        <v>2230052</v>
      </c>
      <c r="L36" s="317" t="s">
        <v>4347</v>
      </c>
      <c r="M36" s="317"/>
      <c r="N36" s="342"/>
      <c r="O36" s="342" t="s">
        <v>421</v>
      </c>
      <c r="P36" s="324">
        <v>3</v>
      </c>
      <c r="Q36" s="326">
        <v>60</v>
      </c>
      <c r="R36" s="327">
        <v>500000</v>
      </c>
      <c r="S36" s="327">
        <v>250000</v>
      </c>
      <c r="T36" s="328">
        <v>300000</v>
      </c>
      <c r="U36" s="328" t="s">
        <v>347</v>
      </c>
      <c r="V36" s="328" t="s">
        <v>347</v>
      </c>
      <c r="W36" s="329" t="s">
        <v>377</v>
      </c>
      <c r="X36" s="325"/>
      <c r="Y36" s="325"/>
      <c r="Z36" s="325"/>
      <c r="AA36" s="325"/>
      <c r="AB36" s="325"/>
      <c r="AC36" s="325"/>
      <c r="AD36" s="325"/>
      <c r="AE36" s="325"/>
      <c r="AF36" s="325"/>
      <c r="AG36" s="325">
        <v>0</v>
      </c>
      <c r="AH36" s="325" t="s">
        <v>377</v>
      </c>
      <c r="AI36" s="325" t="s">
        <v>377</v>
      </c>
      <c r="AJ36" s="328">
        <v>1050000</v>
      </c>
      <c r="AK36" s="330">
        <v>1000000</v>
      </c>
    </row>
    <row r="37" spans="1:37" s="309" customFormat="1" ht="20.100000000000001" customHeight="1">
      <c r="A37" s="314">
        <v>1035</v>
      </c>
      <c r="B37" s="315">
        <v>1410051025625</v>
      </c>
      <c r="C37" s="318">
        <v>1310308000100</v>
      </c>
      <c r="D37" s="315" t="s">
        <v>6880</v>
      </c>
      <c r="E37" s="316" t="s">
        <v>412</v>
      </c>
      <c r="F37" s="332">
        <v>1080075</v>
      </c>
      <c r="G37" s="333" t="s">
        <v>415</v>
      </c>
      <c r="H37" s="331" t="s">
        <v>355</v>
      </c>
      <c r="I37" s="331" t="s">
        <v>413</v>
      </c>
      <c r="J37" s="317" t="s">
        <v>422</v>
      </c>
      <c r="K37" s="321">
        <v>2350036</v>
      </c>
      <c r="L37" s="317" t="s">
        <v>4348</v>
      </c>
      <c r="M37" s="317"/>
      <c r="N37" s="343"/>
      <c r="O37" s="344" t="s">
        <v>422</v>
      </c>
      <c r="P37" s="324">
        <v>3</v>
      </c>
      <c r="Q37" s="326">
        <v>60</v>
      </c>
      <c r="R37" s="327">
        <v>500000</v>
      </c>
      <c r="S37" s="327">
        <v>250000</v>
      </c>
      <c r="T37" s="328">
        <v>300000</v>
      </c>
      <c r="U37" s="328" t="s">
        <v>347</v>
      </c>
      <c r="V37" s="328" t="s">
        <v>347</v>
      </c>
      <c r="W37" s="329" t="s">
        <v>377</v>
      </c>
      <c r="X37" s="329"/>
      <c r="Y37" s="329"/>
      <c r="Z37" s="325"/>
      <c r="AA37" s="329"/>
      <c r="AB37" s="329"/>
      <c r="AC37" s="329"/>
      <c r="AD37" s="329"/>
      <c r="AE37" s="329"/>
      <c r="AF37" s="329"/>
      <c r="AG37" s="325">
        <v>0</v>
      </c>
      <c r="AH37" s="325" t="s">
        <v>377</v>
      </c>
      <c r="AI37" s="325" t="s">
        <v>377</v>
      </c>
      <c r="AJ37" s="328">
        <v>1050000</v>
      </c>
      <c r="AK37" s="330">
        <v>1000000</v>
      </c>
    </row>
    <row r="38" spans="1:37" s="309" customFormat="1" ht="20.100000000000001" customHeight="1">
      <c r="A38" s="314">
        <v>1036</v>
      </c>
      <c r="B38" s="315">
        <v>1410051026748</v>
      </c>
      <c r="C38" s="318">
        <v>1310308000100</v>
      </c>
      <c r="D38" s="315" t="s">
        <v>6880</v>
      </c>
      <c r="E38" s="316" t="s">
        <v>412</v>
      </c>
      <c r="F38" s="332">
        <v>1080075</v>
      </c>
      <c r="G38" s="333" t="s">
        <v>415</v>
      </c>
      <c r="H38" s="331" t="s">
        <v>355</v>
      </c>
      <c r="I38" s="331" t="s">
        <v>413</v>
      </c>
      <c r="J38" s="317" t="s">
        <v>423</v>
      </c>
      <c r="K38" s="321">
        <v>2440801</v>
      </c>
      <c r="L38" s="317" t="s">
        <v>4349</v>
      </c>
      <c r="M38" s="317"/>
      <c r="N38" s="316"/>
      <c r="O38" s="334" t="s">
        <v>423</v>
      </c>
      <c r="P38" s="324">
        <v>3</v>
      </c>
      <c r="Q38" s="326">
        <v>60</v>
      </c>
      <c r="R38" s="327">
        <v>500000</v>
      </c>
      <c r="S38" s="327">
        <v>250000</v>
      </c>
      <c r="T38" s="328">
        <v>300000</v>
      </c>
      <c r="U38" s="328" t="s">
        <v>347</v>
      </c>
      <c r="V38" s="328" t="s">
        <v>347</v>
      </c>
      <c r="W38" s="329" t="s">
        <v>377</v>
      </c>
      <c r="X38" s="329"/>
      <c r="Y38" s="329"/>
      <c r="Z38" s="325" t="s">
        <v>377</v>
      </c>
      <c r="AA38" s="329"/>
      <c r="AB38" s="329"/>
      <c r="AC38" s="329"/>
      <c r="AD38" s="329"/>
      <c r="AE38" s="329"/>
      <c r="AF38" s="329"/>
      <c r="AG38" s="325">
        <v>0</v>
      </c>
      <c r="AH38" s="325" t="s">
        <v>377</v>
      </c>
      <c r="AI38" s="325" t="s">
        <v>377</v>
      </c>
      <c r="AJ38" s="328">
        <v>1050000</v>
      </c>
      <c r="AK38" s="330">
        <v>1000000</v>
      </c>
    </row>
    <row r="39" spans="1:37" s="309" customFormat="1" ht="20.100000000000001" customHeight="1">
      <c r="A39" s="314">
        <v>1037</v>
      </c>
      <c r="B39" s="315">
        <v>1410051027613</v>
      </c>
      <c r="C39" s="318">
        <v>1310908100177</v>
      </c>
      <c r="D39" s="315" t="s">
        <v>6880</v>
      </c>
      <c r="E39" s="316" t="s">
        <v>4350</v>
      </c>
      <c r="F39" s="332">
        <v>1400002</v>
      </c>
      <c r="G39" s="333" t="s">
        <v>4353</v>
      </c>
      <c r="H39" s="331" t="s">
        <v>355</v>
      </c>
      <c r="I39" s="331" t="s">
        <v>4351</v>
      </c>
      <c r="J39" s="317" t="s">
        <v>4352</v>
      </c>
      <c r="K39" s="321">
        <v>2410826</v>
      </c>
      <c r="L39" s="317" t="s">
        <v>4354</v>
      </c>
      <c r="M39" s="317"/>
      <c r="N39" s="316"/>
      <c r="O39" s="334" t="s">
        <v>4352</v>
      </c>
      <c r="P39" s="324">
        <v>2</v>
      </c>
      <c r="Q39" s="326">
        <v>30</v>
      </c>
      <c r="R39" s="327">
        <v>400000</v>
      </c>
      <c r="S39" s="327">
        <v>200000</v>
      </c>
      <c r="T39" s="328">
        <v>300000</v>
      </c>
      <c r="U39" s="328" t="s">
        <v>347</v>
      </c>
      <c r="V39" s="328" t="s">
        <v>347</v>
      </c>
      <c r="W39" s="329" t="s">
        <v>347</v>
      </c>
      <c r="X39" s="329"/>
      <c r="Y39" s="329"/>
      <c r="Z39" s="325" t="s">
        <v>377</v>
      </c>
      <c r="AA39" s="329"/>
      <c r="AB39" s="329"/>
      <c r="AC39" s="329"/>
      <c r="AD39" s="329"/>
      <c r="AE39" s="329"/>
      <c r="AF39" s="329"/>
      <c r="AG39" s="325">
        <v>0</v>
      </c>
      <c r="AH39" s="325" t="s">
        <v>377</v>
      </c>
      <c r="AI39" s="325" t="s">
        <v>377</v>
      </c>
      <c r="AJ39" s="328">
        <v>900000</v>
      </c>
      <c r="AK39" s="330">
        <v>1000000</v>
      </c>
    </row>
    <row r="40" spans="1:37" s="309" customFormat="1" ht="20.100000000000001" customHeight="1">
      <c r="A40" s="314">
        <v>1038</v>
      </c>
      <c r="B40" s="315">
        <v>1410051023653</v>
      </c>
      <c r="C40" s="318">
        <v>1310608000016</v>
      </c>
      <c r="D40" s="315" t="s">
        <v>6880</v>
      </c>
      <c r="E40" s="316" t="s">
        <v>424</v>
      </c>
      <c r="F40" s="332">
        <v>1110041</v>
      </c>
      <c r="G40" s="333" t="s">
        <v>428</v>
      </c>
      <c r="H40" s="331" t="s">
        <v>425</v>
      </c>
      <c r="I40" s="331" t="s">
        <v>426</v>
      </c>
      <c r="J40" s="317" t="s">
        <v>427</v>
      </c>
      <c r="K40" s="321">
        <v>2360043</v>
      </c>
      <c r="L40" s="317" t="s">
        <v>4355</v>
      </c>
      <c r="M40" s="317"/>
      <c r="N40" s="337"/>
      <c r="O40" s="342" t="s">
        <v>427</v>
      </c>
      <c r="P40" s="324">
        <v>2</v>
      </c>
      <c r="Q40" s="326">
        <v>50</v>
      </c>
      <c r="R40" s="327">
        <v>400000</v>
      </c>
      <c r="S40" s="327">
        <v>200000</v>
      </c>
      <c r="T40" s="328">
        <v>300000</v>
      </c>
      <c r="U40" s="328" t="s">
        <v>347</v>
      </c>
      <c r="V40" s="328" t="s">
        <v>347</v>
      </c>
      <c r="W40" s="329" t="s">
        <v>377</v>
      </c>
      <c r="X40" s="325"/>
      <c r="Y40" s="325"/>
      <c r="Z40" s="325"/>
      <c r="AA40" s="325"/>
      <c r="AB40" s="325"/>
      <c r="AC40" s="325"/>
      <c r="AD40" s="325"/>
      <c r="AE40" s="325"/>
      <c r="AF40" s="325"/>
      <c r="AG40" s="325">
        <v>619000</v>
      </c>
      <c r="AH40" s="325" t="s">
        <v>6833</v>
      </c>
      <c r="AI40" s="325" t="s">
        <v>377</v>
      </c>
      <c r="AJ40" s="328">
        <v>900000</v>
      </c>
      <c r="AK40" s="330">
        <v>1000000</v>
      </c>
    </row>
    <row r="41" spans="1:37" s="309" customFormat="1" ht="20.100000000000001" customHeight="1">
      <c r="A41" s="314">
        <v>1039</v>
      </c>
      <c r="B41" s="345">
        <v>1410051027266</v>
      </c>
      <c r="C41" s="318">
        <v>1410008001182</v>
      </c>
      <c r="D41" s="315" t="s">
        <v>6880</v>
      </c>
      <c r="E41" s="316" t="s">
        <v>429</v>
      </c>
      <c r="F41" s="340">
        <v>2210824</v>
      </c>
      <c r="G41" s="316" t="s">
        <v>433</v>
      </c>
      <c r="H41" s="316" t="s">
        <v>430</v>
      </c>
      <c r="I41" s="316" t="s">
        <v>431</v>
      </c>
      <c r="J41" s="317" t="s">
        <v>432</v>
      </c>
      <c r="K41" s="321">
        <v>2210824</v>
      </c>
      <c r="L41" s="317" t="s">
        <v>4356</v>
      </c>
      <c r="M41" s="317"/>
      <c r="N41" s="316"/>
      <c r="O41" s="334" t="s">
        <v>432</v>
      </c>
      <c r="P41" s="324">
        <v>2</v>
      </c>
      <c r="Q41" s="316">
        <v>50</v>
      </c>
      <c r="R41" s="327">
        <v>400000</v>
      </c>
      <c r="S41" s="327">
        <v>200000</v>
      </c>
      <c r="T41" s="328">
        <v>300000</v>
      </c>
      <c r="U41" s="328" t="s">
        <v>347</v>
      </c>
      <c r="V41" s="328" t="s">
        <v>347</v>
      </c>
      <c r="W41" s="329" t="s">
        <v>347</v>
      </c>
      <c r="X41" s="316"/>
      <c r="Y41" s="316"/>
      <c r="Z41" s="325" t="s">
        <v>377</v>
      </c>
      <c r="AA41" s="316"/>
      <c r="AB41" s="316"/>
      <c r="AC41" s="316"/>
      <c r="AD41" s="316"/>
      <c r="AE41" s="316"/>
      <c r="AF41" s="316"/>
      <c r="AG41" s="325">
        <v>0</v>
      </c>
      <c r="AH41" s="325" t="s">
        <v>377</v>
      </c>
      <c r="AI41" s="325" t="s">
        <v>377</v>
      </c>
      <c r="AJ41" s="328">
        <v>900000</v>
      </c>
      <c r="AK41" s="330">
        <v>1000000</v>
      </c>
    </row>
    <row r="42" spans="1:37" s="309" customFormat="1" ht="20.100000000000001" customHeight="1">
      <c r="A42" s="314">
        <v>1040</v>
      </c>
      <c r="B42" s="345">
        <v>1410051027159</v>
      </c>
      <c r="C42" s="318">
        <v>1413308100050</v>
      </c>
      <c r="D42" s="315" t="s">
        <v>6880</v>
      </c>
      <c r="E42" s="316" t="s">
        <v>434</v>
      </c>
      <c r="F42" s="340">
        <v>2110025</v>
      </c>
      <c r="G42" s="316" t="s">
        <v>436</v>
      </c>
      <c r="H42" s="316" t="s">
        <v>355</v>
      </c>
      <c r="I42" s="316" t="s">
        <v>4357</v>
      </c>
      <c r="J42" s="317" t="s">
        <v>435</v>
      </c>
      <c r="K42" s="321">
        <v>2230065</v>
      </c>
      <c r="L42" s="317" t="s">
        <v>4358</v>
      </c>
      <c r="M42" s="317"/>
      <c r="N42" s="316"/>
      <c r="O42" s="334" t="s">
        <v>435</v>
      </c>
      <c r="P42" s="324">
        <v>2</v>
      </c>
      <c r="Q42" s="316">
        <v>40</v>
      </c>
      <c r="R42" s="327">
        <v>400000</v>
      </c>
      <c r="S42" s="327">
        <v>200000</v>
      </c>
      <c r="T42" s="328">
        <v>300000</v>
      </c>
      <c r="U42" s="328" t="s">
        <v>347</v>
      </c>
      <c r="V42" s="328" t="s">
        <v>347</v>
      </c>
      <c r="W42" s="329" t="s">
        <v>377</v>
      </c>
      <c r="X42" s="316"/>
      <c r="Y42" s="316"/>
      <c r="Z42" s="325" t="s">
        <v>377</v>
      </c>
      <c r="AA42" s="316"/>
      <c r="AB42" s="316"/>
      <c r="AC42" s="316"/>
      <c r="AD42" s="316"/>
      <c r="AE42" s="316"/>
      <c r="AF42" s="316"/>
      <c r="AG42" s="325">
        <v>395000</v>
      </c>
      <c r="AH42" s="325" t="s">
        <v>6833</v>
      </c>
      <c r="AI42" s="325" t="s">
        <v>377</v>
      </c>
      <c r="AJ42" s="328">
        <v>900000</v>
      </c>
      <c r="AK42" s="330">
        <v>1000000</v>
      </c>
    </row>
    <row r="43" spans="1:37" s="309" customFormat="1" ht="20.100000000000001" customHeight="1">
      <c r="A43" s="314">
        <v>1041</v>
      </c>
      <c r="B43" s="315">
        <v>1410051014900</v>
      </c>
      <c r="C43" s="318">
        <v>1320404000045</v>
      </c>
      <c r="D43" s="315" t="s">
        <v>6880</v>
      </c>
      <c r="E43" s="316" t="s">
        <v>6881</v>
      </c>
      <c r="F43" s="319">
        <v>1810001</v>
      </c>
      <c r="G43" s="320" t="s">
        <v>2096</v>
      </c>
      <c r="H43" s="316" t="s">
        <v>344</v>
      </c>
      <c r="I43" s="316" t="s">
        <v>2094</v>
      </c>
      <c r="J43" s="317" t="s">
        <v>2095</v>
      </c>
      <c r="K43" s="321">
        <v>2230065</v>
      </c>
      <c r="L43" s="317" t="s">
        <v>4359</v>
      </c>
      <c r="M43" s="317"/>
      <c r="N43" s="322"/>
      <c r="O43" s="322" t="s">
        <v>2095</v>
      </c>
      <c r="P43" s="324">
        <v>3</v>
      </c>
      <c r="Q43" s="326">
        <v>60</v>
      </c>
      <c r="R43" s="327">
        <v>500000</v>
      </c>
      <c r="S43" s="327">
        <v>250000</v>
      </c>
      <c r="T43" s="328" t="s">
        <v>347</v>
      </c>
      <c r="U43" s="328" t="s">
        <v>347</v>
      </c>
      <c r="V43" s="328" t="s">
        <v>347</v>
      </c>
      <c r="W43" s="329" t="s">
        <v>347</v>
      </c>
      <c r="X43" s="325"/>
      <c r="Y43" s="325"/>
      <c r="Z43" s="325"/>
      <c r="AA43" s="325"/>
      <c r="AB43" s="325"/>
      <c r="AC43" s="325"/>
      <c r="AD43" s="325"/>
      <c r="AE43" s="325"/>
      <c r="AF43" s="325"/>
      <c r="AG43" s="325">
        <v>0</v>
      </c>
      <c r="AH43" s="325" t="s">
        <v>377</v>
      </c>
      <c r="AI43" s="325" t="s">
        <v>377</v>
      </c>
      <c r="AJ43" s="328">
        <v>750000</v>
      </c>
      <c r="AK43" s="330">
        <v>1000000</v>
      </c>
    </row>
    <row r="44" spans="1:37" s="309" customFormat="1" ht="20.100000000000001" customHeight="1">
      <c r="A44" s="314">
        <v>1042</v>
      </c>
      <c r="B44" s="315">
        <v>1410051025153</v>
      </c>
      <c r="C44" s="318">
        <v>1410004000998</v>
      </c>
      <c r="D44" s="315" t="s">
        <v>6880</v>
      </c>
      <c r="E44" s="316" t="s">
        <v>6882</v>
      </c>
      <c r="F44" s="332">
        <v>2250014</v>
      </c>
      <c r="G44" s="333" t="s">
        <v>346</v>
      </c>
      <c r="H44" s="331" t="s">
        <v>344</v>
      </c>
      <c r="I44" s="331" t="s">
        <v>4360</v>
      </c>
      <c r="J44" s="317" t="s">
        <v>345</v>
      </c>
      <c r="K44" s="321">
        <v>2250024</v>
      </c>
      <c r="L44" s="317" t="s">
        <v>4361</v>
      </c>
      <c r="M44" s="317" t="s">
        <v>4362</v>
      </c>
      <c r="N44" s="322"/>
      <c r="O44" s="322" t="s">
        <v>345</v>
      </c>
      <c r="P44" s="324">
        <v>2</v>
      </c>
      <c r="Q44" s="326">
        <v>29</v>
      </c>
      <c r="R44" s="327">
        <v>400000</v>
      </c>
      <c r="S44" s="327">
        <v>200000</v>
      </c>
      <c r="T44" s="328">
        <v>300000</v>
      </c>
      <c r="U44" s="328" t="s">
        <v>347</v>
      </c>
      <c r="V44" s="328" t="s">
        <v>347</v>
      </c>
      <c r="W44" s="329" t="s">
        <v>377</v>
      </c>
      <c r="X44" s="329"/>
      <c r="Y44" s="329"/>
      <c r="Z44" s="325"/>
      <c r="AA44" s="329"/>
      <c r="AB44" s="329"/>
      <c r="AC44" s="329"/>
      <c r="AD44" s="329"/>
      <c r="AE44" s="329"/>
      <c r="AF44" s="329"/>
      <c r="AG44" s="325">
        <v>0</v>
      </c>
      <c r="AH44" s="325" t="s">
        <v>377</v>
      </c>
      <c r="AI44" s="325" t="s">
        <v>377</v>
      </c>
      <c r="AJ44" s="328">
        <v>900000</v>
      </c>
      <c r="AK44" s="330">
        <v>1000000</v>
      </c>
    </row>
    <row r="45" spans="1:37" s="309" customFormat="1" ht="20.100000000000001" customHeight="1">
      <c r="A45" s="314">
        <v>1043</v>
      </c>
      <c r="B45" s="315">
        <v>1410051017440</v>
      </c>
      <c r="C45" s="347">
        <v>1410004000998</v>
      </c>
      <c r="D45" s="345" t="s">
        <v>4363</v>
      </c>
      <c r="E45" s="316" t="s">
        <v>6882</v>
      </c>
      <c r="F45" s="332">
        <v>2250014</v>
      </c>
      <c r="G45" s="333" t="s">
        <v>346</v>
      </c>
      <c r="H45" s="331" t="s">
        <v>344</v>
      </c>
      <c r="I45" s="331" t="s">
        <v>4360</v>
      </c>
      <c r="J45" s="331" t="s">
        <v>348</v>
      </c>
      <c r="K45" s="325" t="s">
        <v>3128</v>
      </c>
      <c r="L45" s="324" t="s">
        <v>3872</v>
      </c>
      <c r="M45" s="348"/>
      <c r="N45" s="322"/>
      <c r="O45" s="322" t="s">
        <v>348</v>
      </c>
      <c r="P45" s="324">
        <v>2</v>
      </c>
      <c r="Q45" s="326">
        <v>25</v>
      </c>
      <c r="R45" s="327">
        <v>400000</v>
      </c>
      <c r="S45" s="327">
        <v>200000</v>
      </c>
      <c r="T45" s="328" t="s">
        <v>347</v>
      </c>
      <c r="U45" s="328" t="s">
        <v>347</v>
      </c>
      <c r="V45" s="328" t="s">
        <v>347</v>
      </c>
      <c r="W45" s="329" t="s">
        <v>347</v>
      </c>
      <c r="X45" s="329"/>
      <c r="Y45" s="329"/>
      <c r="Z45" s="325"/>
      <c r="AA45" s="329"/>
      <c r="AB45" s="329"/>
      <c r="AC45" s="329"/>
      <c r="AD45" s="329"/>
      <c r="AE45" s="329"/>
      <c r="AF45" s="329"/>
      <c r="AG45" s="325">
        <v>0</v>
      </c>
      <c r="AH45" s="325" t="s">
        <v>377</v>
      </c>
      <c r="AI45" s="325" t="s">
        <v>377</v>
      </c>
      <c r="AJ45" s="328">
        <v>600000</v>
      </c>
      <c r="AK45" s="330">
        <v>1000000</v>
      </c>
    </row>
    <row r="46" spans="1:37" s="309" customFormat="1" ht="20.100000000000001" customHeight="1">
      <c r="A46" s="314">
        <v>1044</v>
      </c>
      <c r="B46" s="315">
        <v>1410051014199</v>
      </c>
      <c r="C46" s="318">
        <v>1410004000873</v>
      </c>
      <c r="D46" s="315" t="s">
        <v>6880</v>
      </c>
      <c r="E46" s="316" t="s">
        <v>6883</v>
      </c>
      <c r="F46" s="319">
        <v>2410826</v>
      </c>
      <c r="G46" s="320" t="s">
        <v>352</v>
      </c>
      <c r="H46" s="316" t="s">
        <v>349</v>
      </c>
      <c r="I46" s="316" t="s">
        <v>350</v>
      </c>
      <c r="J46" s="317" t="s">
        <v>351</v>
      </c>
      <c r="K46" s="321">
        <v>2410826</v>
      </c>
      <c r="L46" s="317" t="s">
        <v>4364</v>
      </c>
      <c r="M46" s="317"/>
      <c r="N46" s="334"/>
      <c r="O46" s="334" t="s">
        <v>351</v>
      </c>
      <c r="P46" s="324">
        <v>2</v>
      </c>
      <c r="Q46" s="326">
        <v>50</v>
      </c>
      <c r="R46" s="327">
        <v>400000</v>
      </c>
      <c r="S46" s="327">
        <v>200000</v>
      </c>
      <c r="T46" s="328">
        <v>300000</v>
      </c>
      <c r="U46" s="328" t="s">
        <v>347</v>
      </c>
      <c r="V46" s="328" t="s">
        <v>347</v>
      </c>
      <c r="W46" s="329" t="s">
        <v>377</v>
      </c>
      <c r="X46" s="325"/>
      <c r="Y46" s="325"/>
      <c r="Z46" s="325"/>
      <c r="AA46" s="325"/>
      <c r="AB46" s="325"/>
      <c r="AC46" s="325"/>
      <c r="AD46" s="325"/>
      <c r="AE46" s="325"/>
      <c r="AF46" s="325"/>
      <c r="AG46" s="325">
        <v>0</v>
      </c>
      <c r="AH46" s="325" t="s">
        <v>377</v>
      </c>
      <c r="AI46" s="325" t="s">
        <v>377</v>
      </c>
      <c r="AJ46" s="328">
        <v>900000</v>
      </c>
      <c r="AK46" s="330">
        <v>1000000</v>
      </c>
    </row>
    <row r="47" spans="1:37" s="309" customFormat="1" ht="20.100000000000001" customHeight="1">
      <c r="A47" s="314">
        <v>1045</v>
      </c>
      <c r="B47" s="315">
        <v>1410051016897</v>
      </c>
      <c r="C47" s="318">
        <v>1410004000873</v>
      </c>
      <c r="D47" s="315" t="s">
        <v>6880</v>
      </c>
      <c r="E47" s="316" t="s">
        <v>6884</v>
      </c>
      <c r="F47" s="332">
        <v>2410826</v>
      </c>
      <c r="G47" s="333" t="s">
        <v>352</v>
      </c>
      <c r="H47" s="331" t="s">
        <v>349</v>
      </c>
      <c r="I47" s="331" t="s">
        <v>350</v>
      </c>
      <c r="J47" s="317" t="s">
        <v>353</v>
      </c>
      <c r="K47" s="321">
        <v>2410826</v>
      </c>
      <c r="L47" s="317" t="s">
        <v>4365</v>
      </c>
      <c r="M47" s="317"/>
      <c r="N47" s="338"/>
      <c r="O47" s="334" t="s">
        <v>353</v>
      </c>
      <c r="P47" s="324">
        <v>3</v>
      </c>
      <c r="Q47" s="326">
        <v>65</v>
      </c>
      <c r="R47" s="327">
        <v>500000</v>
      </c>
      <c r="S47" s="327">
        <v>250000</v>
      </c>
      <c r="T47" s="328">
        <v>300000</v>
      </c>
      <c r="U47" s="328" t="s">
        <v>347</v>
      </c>
      <c r="V47" s="328" t="s">
        <v>347</v>
      </c>
      <c r="W47" s="329" t="s">
        <v>377</v>
      </c>
      <c r="X47" s="329"/>
      <c r="Y47" s="329"/>
      <c r="Z47" s="325" t="s">
        <v>377</v>
      </c>
      <c r="AA47" s="329"/>
      <c r="AB47" s="329"/>
      <c r="AC47" s="329"/>
      <c r="AD47" s="329"/>
      <c r="AE47" s="329"/>
      <c r="AF47" s="329"/>
      <c r="AG47" s="325">
        <v>0</v>
      </c>
      <c r="AH47" s="325" t="s">
        <v>377</v>
      </c>
      <c r="AI47" s="325" t="s">
        <v>377</v>
      </c>
      <c r="AJ47" s="328">
        <v>1050000</v>
      </c>
      <c r="AK47" s="330">
        <v>1000000</v>
      </c>
    </row>
    <row r="48" spans="1:37" s="309" customFormat="1" ht="20.100000000000001" customHeight="1">
      <c r="A48" s="314">
        <v>1046</v>
      </c>
      <c r="B48" s="315">
        <v>1410051024651</v>
      </c>
      <c r="C48" s="318">
        <v>1410008001554</v>
      </c>
      <c r="D48" s="315" t="s">
        <v>6880</v>
      </c>
      <c r="E48" s="316" t="s">
        <v>440</v>
      </c>
      <c r="F48" s="319">
        <v>2440815</v>
      </c>
      <c r="G48" s="320" t="s">
        <v>443</v>
      </c>
      <c r="H48" s="316" t="s">
        <v>355</v>
      </c>
      <c r="I48" s="316" t="s">
        <v>441</v>
      </c>
      <c r="J48" s="317" t="s">
        <v>442</v>
      </c>
      <c r="K48" s="321">
        <v>2440815</v>
      </c>
      <c r="L48" s="317" t="s">
        <v>4366</v>
      </c>
      <c r="M48" s="317"/>
      <c r="N48" s="316"/>
      <c r="O48" s="334" t="s">
        <v>442</v>
      </c>
      <c r="P48" s="324">
        <v>3</v>
      </c>
      <c r="Q48" s="326">
        <v>70</v>
      </c>
      <c r="R48" s="327">
        <v>500000</v>
      </c>
      <c r="S48" s="327">
        <v>250000</v>
      </c>
      <c r="T48" s="328">
        <v>300000</v>
      </c>
      <c r="U48" s="328" t="s">
        <v>347</v>
      </c>
      <c r="V48" s="328" t="s">
        <v>347</v>
      </c>
      <c r="W48" s="329" t="s">
        <v>377</v>
      </c>
      <c r="X48" s="329"/>
      <c r="Y48" s="329"/>
      <c r="Z48" s="325" t="s">
        <v>377</v>
      </c>
      <c r="AA48" s="329"/>
      <c r="AB48" s="329"/>
      <c r="AC48" s="329"/>
      <c r="AD48" s="329"/>
      <c r="AE48" s="329"/>
      <c r="AF48" s="329"/>
      <c r="AG48" s="325">
        <v>0</v>
      </c>
      <c r="AH48" s="325" t="s">
        <v>377</v>
      </c>
      <c r="AI48" s="325" t="s">
        <v>377</v>
      </c>
      <c r="AJ48" s="328">
        <v>1050000</v>
      </c>
      <c r="AK48" s="330">
        <v>1000000</v>
      </c>
    </row>
    <row r="49" spans="1:37" s="309" customFormat="1" ht="20.100000000000001" customHeight="1">
      <c r="A49" s="314">
        <v>1047</v>
      </c>
      <c r="B49" s="315">
        <v>1410051027878</v>
      </c>
      <c r="C49" s="318">
        <v>1310408200162</v>
      </c>
      <c r="D49" s="315" t="s">
        <v>6880</v>
      </c>
      <c r="E49" s="316" t="s">
        <v>4367</v>
      </c>
      <c r="F49" s="332">
        <v>1600023</v>
      </c>
      <c r="G49" s="333" t="s">
        <v>4369</v>
      </c>
      <c r="H49" s="331" t="s">
        <v>355</v>
      </c>
      <c r="I49" s="331" t="s">
        <v>4368</v>
      </c>
      <c r="J49" s="317" t="s">
        <v>467</v>
      </c>
      <c r="K49" s="321">
        <v>2220002</v>
      </c>
      <c r="L49" s="317" t="s">
        <v>4370</v>
      </c>
      <c r="M49" s="317"/>
      <c r="N49" s="342"/>
      <c r="O49" s="342" t="s">
        <v>467</v>
      </c>
      <c r="P49" s="324">
        <v>3</v>
      </c>
      <c r="Q49" s="326">
        <v>90</v>
      </c>
      <c r="R49" s="327">
        <v>500000</v>
      </c>
      <c r="S49" s="327">
        <v>250000</v>
      </c>
      <c r="T49" s="328">
        <v>300000</v>
      </c>
      <c r="U49" s="328" t="s">
        <v>347</v>
      </c>
      <c r="V49" s="328" t="s">
        <v>347</v>
      </c>
      <c r="W49" s="329" t="s">
        <v>377</v>
      </c>
      <c r="X49" s="325"/>
      <c r="Y49" s="325"/>
      <c r="Z49" s="325"/>
      <c r="AA49" s="325"/>
      <c r="AB49" s="325"/>
      <c r="AC49" s="325"/>
      <c r="AD49" s="325"/>
      <c r="AE49" s="325"/>
      <c r="AF49" s="325"/>
      <c r="AG49" s="325">
        <v>0</v>
      </c>
      <c r="AH49" s="325" t="s">
        <v>377</v>
      </c>
      <c r="AI49" s="325" t="s">
        <v>377</v>
      </c>
      <c r="AJ49" s="328">
        <v>1050000</v>
      </c>
      <c r="AK49" s="330">
        <v>1000000</v>
      </c>
    </row>
    <row r="50" spans="1:37" s="309" customFormat="1" ht="20.100000000000001" customHeight="1">
      <c r="A50" s="314">
        <v>1048</v>
      </c>
      <c r="B50" s="315">
        <v>1410051014439</v>
      </c>
      <c r="C50" s="318">
        <v>1410008000861</v>
      </c>
      <c r="D50" s="315" t="s">
        <v>6880</v>
      </c>
      <c r="E50" s="316" t="s">
        <v>444</v>
      </c>
      <c r="F50" s="332">
        <v>2210835</v>
      </c>
      <c r="G50" s="333" t="s">
        <v>447</v>
      </c>
      <c r="H50" s="331" t="s">
        <v>355</v>
      </c>
      <c r="I50" s="331" t="s">
        <v>445</v>
      </c>
      <c r="J50" s="317" t="s">
        <v>446</v>
      </c>
      <c r="K50" s="321">
        <v>2250015</v>
      </c>
      <c r="L50" s="317" t="s">
        <v>4371</v>
      </c>
      <c r="M50" s="317"/>
      <c r="N50" s="334"/>
      <c r="O50" s="334" t="s">
        <v>446</v>
      </c>
      <c r="P50" s="324">
        <v>3</v>
      </c>
      <c r="Q50" s="326">
        <v>60</v>
      </c>
      <c r="R50" s="327">
        <v>500000</v>
      </c>
      <c r="S50" s="327">
        <v>250000</v>
      </c>
      <c r="T50" s="328" t="s">
        <v>347</v>
      </c>
      <c r="U50" s="328" t="s">
        <v>347</v>
      </c>
      <c r="V50" s="328" t="s">
        <v>347</v>
      </c>
      <c r="W50" s="329" t="s">
        <v>347</v>
      </c>
      <c r="X50" s="325"/>
      <c r="Y50" s="325"/>
      <c r="Z50" s="325"/>
      <c r="AA50" s="325"/>
      <c r="AB50" s="325"/>
      <c r="AC50" s="325"/>
      <c r="AD50" s="325"/>
      <c r="AE50" s="325"/>
      <c r="AF50" s="325"/>
      <c r="AG50" s="325">
        <v>0</v>
      </c>
      <c r="AH50" s="325" t="s">
        <v>377</v>
      </c>
      <c r="AI50" s="325" t="s">
        <v>377</v>
      </c>
      <c r="AJ50" s="328">
        <v>750000</v>
      </c>
      <c r="AK50" s="330">
        <v>1000000</v>
      </c>
    </row>
    <row r="51" spans="1:37" s="309" customFormat="1" ht="20.100000000000001" customHeight="1">
      <c r="A51" s="314">
        <v>1049</v>
      </c>
      <c r="B51" s="315">
        <v>1410051014447</v>
      </c>
      <c r="C51" s="318">
        <v>1410008000861</v>
      </c>
      <c r="D51" s="315" t="s">
        <v>6880</v>
      </c>
      <c r="E51" s="316" t="s">
        <v>444</v>
      </c>
      <c r="F51" s="349">
        <v>2210835</v>
      </c>
      <c r="G51" s="331" t="s">
        <v>447</v>
      </c>
      <c r="H51" s="331" t="s">
        <v>355</v>
      </c>
      <c r="I51" s="331" t="s">
        <v>445</v>
      </c>
      <c r="J51" s="317" t="s">
        <v>448</v>
      </c>
      <c r="K51" s="321">
        <v>2250012</v>
      </c>
      <c r="L51" s="317" t="s">
        <v>4372</v>
      </c>
      <c r="M51" s="317" t="s">
        <v>4373</v>
      </c>
      <c r="N51" s="338"/>
      <c r="O51" s="334" t="s">
        <v>448</v>
      </c>
      <c r="P51" s="324">
        <v>2</v>
      </c>
      <c r="Q51" s="316">
        <v>30</v>
      </c>
      <c r="R51" s="327">
        <v>400000</v>
      </c>
      <c r="S51" s="327">
        <v>200000</v>
      </c>
      <c r="T51" s="328" t="s">
        <v>347</v>
      </c>
      <c r="U51" s="328" t="s">
        <v>347</v>
      </c>
      <c r="V51" s="328" t="s">
        <v>347</v>
      </c>
      <c r="W51" s="329" t="s">
        <v>347</v>
      </c>
      <c r="X51" s="316"/>
      <c r="Y51" s="316"/>
      <c r="Z51" s="325"/>
      <c r="AA51" s="316"/>
      <c r="AB51" s="316"/>
      <c r="AC51" s="316"/>
      <c r="AD51" s="316"/>
      <c r="AE51" s="316"/>
      <c r="AF51" s="316"/>
      <c r="AG51" s="325">
        <v>0</v>
      </c>
      <c r="AH51" s="325" t="s">
        <v>377</v>
      </c>
      <c r="AI51" s="325" t="s">
        <v>377</v>
      </c>
      <c r="AJ51" s="328">
        <v>600000</v>
      </c>
      <c r="AK51" s="330">
        <v>1000000</v>
      </c>
    </row>
    <row r="52" spans="1:37" s="309" customFormat="1" ht="20.100000000000001" customHeight="1">
      <c r="A52" s="314">
        <v>1050</v>
      </c>
      <c r="B52" s="315">
        <v>1410051014488</v>
      </c>
      <c r="C52" s="318">
        <v>1410008000861</v>
      </c>
      <c r="D52" s="315" t="s">
        <v>6880</v>
      </c>
      <c r="E52" s="316" t="s">
        <v>444</v>
      </c>
      <c r="F52" s="332">
        <v>2210835</v>
      </c>
      <c r="G52" s="333" t="s">
        <v>447</v>
      </c>
      <c r="H52" s="331" t="s">
        <v>355</v>
      </c>
      <c r="I52" s="331" t="s">
        <v>445</v>
      </c>
      <c r="J52" s="317" t="s">
        <v>449</v>
      </c>
      <c r="K52" s="321">
        <v>2240057</v>
      </c>
      <c r="L52" s="317" t="s">
        <v>4374</v>
      </c>
      <c r="M52" s="317" t="s">
        <v>4375</v>
      </c>
      <c r="N52" s="334"/>
      <c r="O52" s="334" t="s">
        <v>449</v>
      </c>
      <c r="P52" s="324">
        <v>2</v>
      </c>
      <c r="Q52" s="326">
        <v>39</v>
      </c>
      <c r="R52" s="327">
        <v>400000</v>
      </c>
      <c r="S52" s="327">
        <v>200000</v>
      </c>
      <c r="T52" s="328" t="s">
        <v>347</v>
      </c>
      <c r="U52" s="328" t="s">
        <v>347</v>
      </c>
      <c r="V52" s="328" t="s">
        <v>347</v>
      </c>
      <c r="W52" s="329" t="s">
        <v>347</v>
      </c>
      <c r="X52" s="325"/>
      <c r="Y52" s="325"/>
      <c r="Z52" s="325"/>
      <c r="AA52" s="325"/>
      <c r="AB52" s="325"/>
      <c r="AC52" s="325"/>
      <c r="AD52" s="325"/>
      <c r="AE52" s="325"/>
      <c r="AF52" s="325"/>
      <c r="AG52" s="325">
        <v>0</v>
      </c>
      <c r="AH52" s="325" t="s">
        <v>377</v>
      </c>
      <c r="AI52" s="325" t="s">
        <v>377</v>
      </c>
      <c r="AJ52" s="328">
        <v>600000</v>
      </c>
      <c r="AK52" s="330">
        <v>1000000</v>
      </c>
    </row>
    <row r="53" spans="1:37" s="309" customFormat="1" ht="20.100000000000001" customHeight="1">
      <c r="A53" s="314">
        <v>1051</v>
      </c>
      <c r="B53" s="315">
        <v>1410051018331</v>
      </c>
      <c r="C53" s="318">
        <v>1410008000861</v>
      </c>
      <c r="D53" s="315" t="s">
        <v>6880</v>
      </c>
      <c r="E53" s="316" t="s">
        <v>444</v>
      </c>
      <c r="F53" s="332">
        <v>2210835</v>
      </c>
      <c r="G53" s="333" t="s">
        <v>447</v>
      </c>
      <c r="H53" s="331" t="s">
        <v>355</v>
      </c>
      <c r="I53" s="331" t="s">
        <v>445</v>
      </c>
      <c r="J53" s="317" t="s">
        <v>450</v>
      </c>
      <c r="K53" s="321">
        <v>2270043</v>
      </c>
      <c r="L53" s="317" t="s">
        <v>4376</v>
      </c>
      <c r="M53" s="317" t="s">
        <v>4377</v>
      </c>
      <c r="N53" s="322"/>
      <c r="O53" s="322" t="s">
        <v>450</v>
      </c>
      <c r="P53" s="324">
        <v>2</v>
      </c>
      <c r="Q53" s="326">
        <v>50</v>
      </c>
      <c r="R53" s="327">
        <v>400000</v>
      </c>
      <c r="S53" s="327">
        <v>200000</v>
      </c>
      <c r="T53" s="328" t="s">
        <v>347</v>
      </c>
      <c r="U53" s="328" t="s">
        <v>347</v>
      </c>
      <c r="V53" s="328" t="s">
        <v>347</v>
      </c>
      <c r="W53" s="329" t="s">
        <v>347</v>
      </c>
      <c r="X53" s="329"/>
      <c r="Y53" s="329"/>
      <c r="Z53" s="325"/>
      <c r="AA53" s="329"/>
      <c r="AB53" s="329"/>
      <c r="AC53" s="329"/>
      <c r="AD53" s="329"/>
      <c r="AE53" s="329"/>
      <c r="AF53" s="329"/>
      <c r="AG53" s="325">
        <v>0</v>
      </c>
      <c r="AH53" s="325" t="s">
        <v>377</v>
      </c>
      <c r="AI53" s="325" t="s">
        <v>377</v>
      </c>
      <c r="AJ53" s="328">
        <v>600000</v>
      </c>
      <c r="AK53" s="330">
        <v>1000000</v>
      </c>
    </row>
    <row r="54" spans="1:37" s="309" customFormat="1" ht="20.100000000000001" customHeight="1">
      <c r="A54" s="314">
        <v>1052</v>
      </c>
      <c r="B54" s="315">
        <v>1410051018349</v>
      </c>
      <c r="C54" s="318">
        <v>1410008000861</v>
      </c>
      <c r="D54" s="315" t="s">
        <v>6880</v>
      </c>
      <c r="E54" s="316" t="s">
        <v>444</v>
      </c>
      <c r="F54" s="340">
        <v>2210835</v>
      </c>
      <c r="G54" s="316" t="s">
        <v>447</v>
      </c>
      <c r="H54" s="316" t="s">
        <v>355</v>
      </c>
      <c r="I54" s="316" t="s">
        <v>445</v>
      </c>
      <c r="J54" s="317" t="s">
        <v>451</v>
      </c>
      <c r="K54" s="321">
        <v>2250003</v>
      </c>
      <c r="L54" s="317" t="s">
        <v>4378</v>
      </c>
      <c r="M54" s="317"/>
      <c r="N54" s="338"/>
      <c r="O54" s="334" t="s">
        <v>451</v>
      </c>
      <c r="P54" s="324">
        <v>3</v>
      </c>
      <c r="Q54" s="316">
        <v>60</v>
      </c>
      <c r="R54" s="327">
        <v>500000</v>
      </c>
      <c r="S54" s="327">
        <v>250000</v>
      </c>
      <c r="T54" s="328" t="s">
        <v>347</v>
      </c>
      <c r="U54" s="328" t="s">
        <v>347</v>
      </c>
      <c r="V54" s="328" t="s">
        <v>347</v>
      </c>
      <c r="W54" s="329" t="s">
        <v>347</v>
      </c>
      <c r="X54" s="316"/>
      <c r="Y54" s="316"/>
      <c r="Z54" s="325"/>
      <c r="AA54" s="316"/>
      <c r="AB54" s="316"/>
      <c r="AC54" s="316"/>
      <c r="AD54" s="316"/>
      <c r="AE54" s="316"/>
      <c r="AF54" s="316"/>
      <c r="AG54" s="325">
        <v>0</v>
      </c>
      <c r="AH54" s="325" t="s">
        <v>377</v>
      </c>
      <c r="AI54" s="325" t="s">
        <v>377</v>
      </c>
      <c r="AJ54" s="328">
        <v>750000</v>
      </c>
      <c r="AK54" s="330">
        <v>1000000</v>
      </c>
    </row>
    <row r="55" spans="1:37" s="309" customFormat="1" ht="20.100000000000001" customHeight="1">
      <c r="A55" s="314">
        <v>1053</v>
      </c>
      <c r="B55" s="315">
        <v>1410051018620</v>
      </c>
      <c r="C55" s="318">
        <v>1410008000861</v>
      </c>
      <c r="D55" s="315" t="s">
        <v>6880</v>
      </c>
      <c r="E55" s="316" t="s">
        <v>444</v>
      </c>
      <c r="F55" s="332">
        <v>2210835</v>
      </c>
      <c r="G55" s="333" t="s">
        <v>447</v>
      </c>
      <c r="H55" s="331" t="s">
        <v>355</v>
      </c>
      <c r="I55" s="331" t="s">
        <v>445</v>
      </c>
      <c r="J55" s="317" t="s">
        <v>452</v>
      </c>
      <c r="K55" s="321">
        <v>2360016</v>
      </c>
      <c r="L55" s="317" t="s">
        <v>4379</v>
      </c>
      <c r="M55" s="317" t="s">
        <v>4380</v>
      </c>
      <c r="N55" s="334"/>
      <c r="O55" s="334" t="s">
        <v>452</v>
      </c>
      <c r="P55" s="324">
        <v>3</v>
      </c>
      <c r="Q55" s="326">
        <v>66</v>
      </c>
      <c r="R55" s="327">
        <v>500000</v>
      </c>
      <c r="S55" s="327">
        <v>250000</v>
      </c>
      <c r="T55" s="328" t="s">
        <v>347</v>
      </c>
      <c r="U55" s="328" t="s">
        <v>347</v>
      </c>
      <c r="V55" s="328" t="s">
        <v>347</v>
      </c>
      <c r="W55" s="329" t="s">
        <v>347</v>
      </c>
      <c r="X55" s="325"/>
      <c r="Y55" s="325"/>
      <c r="Z55" s="325"/>
      <c r="AA55" s="325"/>
      <c r="AB55" s="325"/>
      <c r="AC55" s="325"/>
      <c r="AD55" s="325"/>
      <c r="AE55" s="325"/>
      <c r="AF55" s="325"/>
      <c r="AG55" s="325">
        <v>0</v>
      </c>
      <c r="AH55" s="325" t="s">
        <v>377</v>
      </c>
      <c r="AI55" s="325" t="s">
        <v>377</v>
      </c>
      <c r="AJ55" s="328">
        <v>750000</v>
      </c>
      <c r="AK55" s="330">
        <v>1000000</v>
      </c>
    </row>
    <row r="56" spans="1:37" s="309" customFormat="1" ht="20.100000000000001" customHeight="1">
      <c r="A56" s="314">
        <v>1054</v>
      </c>
      <c r="B56" s="315">
        <v>1410051019685</v>
      </c>
      <c r="C56" s="318">
        <v>1410008000861</v>
      </c>
      <c r="D56" s="315" t="s">
        <v>6880</v>
      </c>
      <c r="E56" s="316" t="s">
        <v>444</v>
      </c>
      <c r="F56" s="340">
        <v>2210835</v>
      </c>
      <c r="G56" s="316" t="s">
        <v>447</v>
      </c>
      <c r="H56" s="316" t="s">
        <v>355</v>
      </c>
      <c r="I56" s="316" t="s">
        <v>445</v>
      </c>
      <c r="J56" s="317" t="s">
        <v>453</v>
      </c>
      <c r="K56" s="321">
        <v>2260011</v>
      </c>
      <c r="L56" s="317" t="s">
        <v>4381</v>
      </c>
      <c r="M56" s="317"/>
      <c r="N56" s="338"/>
      <c r="O56" s="334" t="s">
        <v>453</v>
      </c>
      <c r="P56" s="324">
        <v>3</v>
      </c>
      <c r="Q56" s="316">
        <v>62</v>
      </c>
      <c r="R56" s="327">
        <v>500000</v>
      </c>
      <c r="S56" s="327">
        <v>250000</v>
      </c>
      <c r="T56" s="328" t="s">
        <v>347</v>
      </c>
      <c r="U56" s="328" t="s">
        <v>347</v>
      </c>
      <c r="V56" s="328" t="s">
        <v>347</v>
      </c>
      <c r="W56" s="329" t="s">
        <v>347</v>
      </c>
      <c r="X56" s="325"/>
      <c r="Y56" s="325"/>
      <c r="Z56" s="325"/>
      <c r="AA56" s="325"/>
      <c r="AB56" s="325"/>
      <c r="AC56" s="325"/>
      <c r="AD56" s="325"/>
      <c r="AE56" s="325"/>
      <c r="AF56" s="325"/>
      <c r="AG56" s="325">
        <v>0</v>
      </c>
      <c r="AH56" s="325" t="s">
        <v>377</v>
      </c>
      <c r="AI56" s="325" t="s">
        <v>377</v>
      </c>
      <c r="AJ56" s="328">
        <v>750000</v>
      </c>
      <c r="AK56" s="330">
        <v>1000000</v>
      </c>
    </row>
    <row r="57" spans="1:37" s="309" customFormat="1" ht="20.100000000000001" customHeight="1">
      <c r="A57" s="314">
        <v>1055</v>
      </c>
      <c r="B57" s="315">
        <v>1410051023513</v>
      </c>
      <c r="C57" s="318">
        <v>1410008000861</v>
      </c>
      <c r="D57" s="315" t="s">
        <v>6880</v>
      </c>
      <c r="E57" s="316" t="s">
        <v>444</v>
      </c>
      <c r="F57" s="332">
        <v>2210835</v>
      </c>
      <c r="G57" s="333" t="s">
        <v>447</v>
      </c>
      <c r="H57" s="331" t="s">
        <v>355</v>
      </c>
      <c r="I57" s="331" t="s">
        <v>445</v>
      </c>
      <c r="J57" s="317" t="s">
        <v>454</v>
      </c>
      <c r="K57" s="321">
        <v>2300001</v>
      </c>
      <c r="L57" s="317" t="s">
        <v>4382</v>
      </c>
      <c r="M57" s="317"/>
      <c r="N57" s="322"/>
      <c r="O57" s="322" t="s">
        <v>454</v>
      </c>
      <c r="P57" s="324">
        <v>2</v>
      </c>
      <c r="Q57" s="326">
        <v>50</v>
      </c>
      <c r="R57" s="327">
        <v>400000</v>
      </c>
      <c r="S57" s="327">
        <v>200000</v>
      </c>
      <c r="T57" s="328" t="s">
        <v>347</v>
      </c>
      <c r="U57" s="328" t="s">
        <v>347</v>
      </c>
      <c r="V57" s="328" t="s">
        <v>347</v>
      </c>
      <c r="W57" s="329" t="s">
        <v>347</v>
      </c>
      <c r="X57" s="329"/>
      <c r="Y57" s="329"/>
      <c r="Z57" s="325"/>
      <c r="AA57" s="329"/>
      <c r="AB57" s="329"/>
      <c r="AC57" s="329"/>
      <c r="AD57" s="329"/>
      <c r="AE57" s="329"/>
      <c r="AF57" s="329"/>
      <c r="AG57" s="325">
        <v>0</v>
      </c>
      <c r="AH57" s="325" t="s">
        <v>377</v>
      </c>
      <c r="AI57" s="325" t="s">
        <v>377</v>
      </c>
      <c r="AJ57" s="328">
        <v>600000</v>
      </c>
      <c r="AK57" s="330">
        <v>1000000</v>
      </c>
    </row>
    <row r="58" spans="1:37" s="309" customFormat="1" ht="20.100000000000001" customHeight="1">
      <c r="A58" s="314">
        <v>1056</v>
      </c>
      <c r="B58" s="315">
        <v>1410051023984</v>
      </c>
      <c r="C58" s="318">
        <v>1410008000861</v>
      </c>
      <c r="D58" s="315" t="s">
        <v>6880</v>
      </c>
      <c r="E58" s="316" t="s">
        <v>444</v>
      </c>
      <c r="F58" s="332">
        <v>2210835</v>
      </c>
      <c r="G58" s="333" t="s">
        <v>447</v>
      </c>
      <c r="H58" s="331" t="s">
        <v>355</v>
      </c>
      <c r="I58" s="331" t="s">
        <v>445</v>
      </c>
      <c r="J58" s="317" t="s">
        <v>455</v>
      </c>
      <c r="K58" s="321">
        <v>2230058</v>
      </c>
      <c r="L58" s="317" t="s">
        <v>4383</v>
      </c>
      <c r="M58" s="317"/>
      <c r="N58" s="334"/>
      <c r="O58" s="334" t="s">
        <v>455</v>
      </c>
      <c r="P58" s="324">
        <v>3</v>
      </c>
      <c r="Q58" s="326">
        <v>60</v>
      </c>
      <c r="R58" s="327">
        <v>500000</v>
      </c>
      <c r="S58" s="327">
        <v>250000</v>
      </c>
      <c r="T58" s="328" t="s">
        <v>347</v>
      </c>
      <c r="U58" s="328" t="s">
        <v>347</v>
      </c>
      <c r="V58" s="328" t="s">
        <v>347</v>
      </c>
      <c r="W58" s="329" t="s">
        <v>347</v>
      </c>
      <c r="X58" s="329"/>
      <c r="Y58" s="329"/>
      <c r="Z58" s="325"/>
      <c r="AA58" s="329"/>
      <c r="AB58" s="329"/>
      <c r="AC58" s="329"/>
      <c r="AD58" s="329"/>
      <c r="AE58" s="329"/>
      <c r="AF58" s="329"/>
      <c r="AG58" s="325">
        <v>0</v>
      </c>
      <c r="AH58" s="325" t="s">
        <v>377</v>
      </c>
      <c r="AI58" s="325" t="s">
        <v>377</v>
      </c>
      <c r="AJ58" s="328">
        <v>750000</v>
      </c>
      <c r="AK58" s="330">
        <v>1000000</v>
      </c>
    </row>
    <row r="59" spans="1:37" s="309" customFormat="1" ht="20.100000000000001" customHeight="1">
      <c r="A59" s="314">
        <v>1057</v>
      </c>
      <c r="B59" s="315">
        <v>1410051024032</v>
      </c>
      <c r="C59" s="318">
        <v>1410008000861</v>
      </c>
      <c r="D59" s="315" t="s">
        <v>6880</v>
      </c>
      <c r="E59" s="316" t="s">
        <v>444</v>
      </c>
      <c r="F59" s="332">
        <v>2210835</v>
      </c>
      <c r="G59" s="333" t="s">
        <v>447</v>
      </c>
      <c r="H59" s="331" t="s">
        <v>355</v>
      </c>
      <c r="I59" s="331" t="s">
        <v>445</v>
      </c>
      <c r="J59" s="317" t="s">
        <v>456</v>
      </c>
      <c r="K59" s="321">
        <v>2260027</v>
      </c>
      <c r="L59" s="317" t="s">
        <v>4384</v>
      </c>
      <c r="M59" s="317"/>
      <c r="N59" s="316"/>
      <c r="O59" s="334" t="s">
        <v>456</v>
      </c>
      <c r="P59" s="324">
        <v>3</v>
      </c>
      <c r="Q59" s="326">
        <v>60</v>
      </c>
      <c r="R59" s="327">
        <v>500000</v>
      </c>
      <c r="S59" s="327">
        <v>250000</v>
      </c>
      <c r="T59" s="328" t="s">
        <v>347</v>
      </c>
      <c r="U59" s="328" t="s">
        <v>347</v>
      </c>
      <c r="V59" s="328" t="s">
        <v>347</v>
      </c>
      <c r="W59" s="329" t="s">
        <v>347</v>
      </c>
      <c r="X59" s="329"/>
      <c r="Y59" s="329"/>
      <c r="Z59" s="325"/>
      <c r="AA59" s="329"/>
      <c r="AB59" s="329"/>
      <c r="AC59" s="329"/>
      <c r="AD59" s="329"/>
      <c r="AE59" s="329"/>
      <c r="AF59" s="329"/>
      <c r="AG59" s="325">
        <v>0</v>
      </c>
      <c r="AH59" s="325" t="s">
        <v>377</v>
      </c>
      <c r="AI59" s="325" t="s">
        <v>377</v>
      </c>
      <c r="AJ59" s="328">
        <v>750000</v>
      </c>
      <c r="AK59" s="330">
        <v>1000000</v>
      </c>
    </row>
    <row r="60" spans="1:37" s="309" customFormat="1" ht="20.100000000000001" customHeight="1">
      <c r="A60" s="314">
        <v>1058</v>
      </c>
      <c r="B60" s="315">
        <v>1410051024339</v>
      </c>
      <c r="C60" s="318">
        <v>1410008000861</v>
      </c>
      <c r="D60" s="315" t="s">
        <v>6880</v>
      </c>
      <c r="E60" s="316" t="s">
        <v>444</v>
      </c>
      <c r="F60" s="319">
        <v>2210835</v>
      </c>
      <c r="G60" s="320" t="s">
        <v>447</v>
      </c>
      <c r="H60" s="316" t="s">
        <v>355</v>
      </c>
      <c r="I60" s="316" t="s">
        <v>445</v>
      </c>
      <c r="J60" s="317" t="s">
        <v>457</v>
      </c>
      <c r="K60" s="321">
        <v>2120802</v>
      </c>
      <c r="L60" s="317" t="s">
        <v>4385</v>
      </c>
      <c r="M60" s="317"/>
      <c r="N60" s="316"/>
      <c r="O60" s="334" t="s">
        <v>457</v>
      </c>
      <c r="P60" s="324">
        <v>3</v>
      </c>
      <c r="Q60" s="326">
        <v>60</v>
      </c>
      <c r="R60" s="327">
        <v>500000</v>
      </c>
      <c r="S60" s="327">
        <v>250000</v>
      </c>
      <c r="T60" s="328" t="s">
        <v>347</v>
      </c>
      <c r="U60" s="328" t="s">
        <v>347</v>
      </c>
      <c r="V60" s="328" t="s">
        <v>347</v>
      </c>
      <c r="W60" s="329" t="s">
        <v>347</v>
      </c>
      <c r="X60" s="329"/>
      <c r="Y60" s="329"/>
      <c r="Z60" s="325"/>
      <c r="AA60" s="329"/>
      <c r="AB60" s="329"/>
      <c r="AC60" s="329"/>
      <c r="AD60" s="329"/>
      <c r="AE60" s="329"/>
      <c r="AF60" s="329"/>
      <c r="AG60" s="325">
        <v>0</v>
      </c>
      <c r="AH60" s="325" t="s">
        <v>377</v>
      </c>
      <c r="AI60" s="325" t="s">
        <v>377</v>
      </c>
      <c r="AJ60" s="328">
        <v>750000</v>
      </c>
      <c r="AK60" s="330">
        <v>1000000</v>
      </c>
    </row>
    <row r="61" spans="1:37" s="309" customFormat="1" ht="20.100000000000001" customHeight="1">
      <c r="A61" s="314">
        <v>1059</v>
      </c>
      <c r="B61" s="315">
        <v>1410051024941</v>
      </c>
      <c r="C61" s="318">
        <v>1410008000861</v>
      </c>
      <c r="D61" s="315" t="s">
        <v>6880</v>
      </c>
      <c r="E61" s="316" t="s">
        <v>444</v>
      </c>
      <c r="F61" s="340">
        <v>2210835</v>
      </c>
      <c r="G61" s="316" t="s">
        <v>447</v>
      </c>
      <c r="H61" s="316" t="s">
        <v>355</v>
      </c>
      <c r="I61" s="316" t="s">
        <v>445</v>
      </c>
      <c r="J61" s="317" t="s">
        <v>458</v>
      </c>
      <c r="K61" s="321">
        <v>2210802</v>
      </c>
      <c r="L61" s="317" t="s">
        <v>4386</v>
      </c>
      <c r="M61" s="317"/>
      <c r="N61" s="316"/>
      <c r="O61" s="334" t="s">
        <v>458</v>
      </c>
      <c r="P61" s="324">
        <v>3</v>
      </c>
      <c r="Q61" s="316">
        <v>63</v>
      </c>
      <c r="R61" s="327">
        <v>500000</v>
      </c>
      <c r="S61" s="327">
        <v>250000</v>
      </c>
      <c r="T61" s="328" t="s">
        <v>347</v>
      </c>
      <c r="U61" s="328" t="s">
        <v>347</v>
      </c>
      <c r="V61" s="328" t="s">
        <v>347</v>
      </c>
      <c r="W61" s="329" t="s">
        <v>347</v>
      </c>
      <c r="X61" s="316"/>
      <c r="Y61" s="316"/>
      <c r="Z61" s="325"/>
      <c r="AA61" s="316"/>
      <c r="AB61" s="316"/>
      <c r="AC61" s="316"/>
      <c r="AD61" s="316"/>
      <c r="AE61" s="316"/>
      <c r="AF61" s="316"/>
      <c r="AG61" s="325">
        <v>0</v>
      </c>
      <c r="AH61" s="325" t="s">
        <v>377</v>
      </c>
      <c r="AI61" s="325" t="s">
        <v>377</v>
      </c>
      <c r="AJ61" s="328">
        <v>750000</v>
      </c>
      <c r="AK61" s="330">
        <v>1000000</v>
      </c>
    </row>
    <row r="62" spans="1:37" s="309" customFormat="1" ht="20.100000000000001" customHeight="1">
      <c r="A62" s="314">
        <v>1060</v>
      </c>
      <c r="B62" s="315">
        <v>1410051024958</v>
      </c>
      <c r="C62" s="318">
        <v>1410008000861</v>
      </c>
      <c r="D62" s="315" t="s">
        <v>6880</v>
      </c>
      <c r="E62" s="316" t="s">
        <v>444</v>
      </c>
      <c r="F62" s="340">
        <v>2210835</v>
      </c>
      <c r="G62" s="316" t="s">
        <v>447</v>
      </c>
      <c r="H62" s="316" t="s">
        <v>355</v>
      </c>
      <c r="I62" s="316" t="s">
        <v>445</v>
      </c>
      <c r="J62" s="317" t="s">
        <v>459</v>
      </c>
      <c r="K62" s="321">
        <v>2210856</v>
      </c>
      <c r="L62" s="317" t="s">
        <v>4387</v>
      </c>
      <c r="M62" s="317"/>
      <c r="N62" s="316"/>
      <c r="O62" s="334" t="s">
        <v>459</v>
      </c>
      <c r="P62" s="324">
        <v>3</v>
      </c>
      <c r="Q62" s="316">
        <v>63</v>
      </c>
      <c r="R62" s="327">
        <v>500000</v>
      </c>
      <c r="S62" s="327">
        <v>250000</v>
      </c>
      <c r="T62" s="328" t="s">
        <v>347</v>
      </c>
      <c r="U62" s="328" t="s">
        <v>347</v>
      </c>
      <c r="V62" s="328" t="s">
        <v>347</v>
      </c>
      <c r="W62" s="329" t="s">
        <v>347</v>
      </c>
      <c r="X62" s="316"/>
      <c r="Y62" s="316"/>
      <c r="Z62" s="325"/>
      <c r="AA62" s="316"/>
      <c r="AB62" s="316"/>
      <c r="AC62" s="316"/>
      <c r="AD62" s="316"/>
      <c r="AE62" s="316"/>
      <c r="AF62" s="316"/>
      <c r="AG62" s="325">
        <v>0</v>
      </c>
      <c r="AH62" s="325" t="s">
        <v>377</v>
      </c>
      <c r="AI62" s="325" t="s">
        <v>377</v>
      </c>
      <c r="AJ62" s="328">
        <v>750000</v>
      </c>
      <c r="AK62" s="330">
        <v>1000000</v>
      </c>
    </row>
    <row r="63" spans="1:37" s="309" customFormat="1" ht="20.100000000000001" customHeight="1">
      <c r="A63" s="314">
        <v>1061</v>
      </c>
      <c r="B63" s="315">
        <v>1410051025518</v>
      </c>
      <c r="C63" s="318">
        <v>1410008000861</v>
      </c>
      <c r="D63" s="315" t="s">
        <v>6880</v>
      </c>
      <c r="E63" s="316" t="s">
        <v>444</v>
      </c>
      <c r="F63" s="332">
        <v>2210835</v>
      </c>
      <c r="G63" s="333" t="s">
        <v>447</v>
      </c>
      <c r="H63" s="350" t="s">
        <v>355</v>
      </c>
      <c r="I63" s="350" t="s">
        <v>445</v>
      </c>
      <c r="J63" s="317" t="s">
        <v>460</v>
      </c>
      <c r="K63" s="321">
        <v>2260003</v>
      </c>
      <c r="L63" s="317" t="s">
        <v>4388</v>
      </c>
      <c r="M63" s="317" t="s">
        <v>4389</v>
      </c>
      <c r="N63" s="343"/>
      <c r="O63" s="344" t="s">
        <v>460</v>
      </c>
      <c r="P63" s="324">
        <v>3</v>
      </c>
      <c r="Q63" s="326">
        <v>63</v>
      </c>
      <c r="R63" s="327">
        <v>500000</v>
      </c>
      <c r="S63" s="327">
        <v>250000</v>
      </c>
      <c r="T63" s="328" t="s">
        <v>347</v>
      </c>
      <c r="U63" s="328" t="s">
        <v>347</v>
      </c>
      <c r="V63" s="328" t="s">
        <v>347</v>
      </c>
      <c r="W63" s="329" t="s">
        <v>347</v>
      </c>
      <c r="X63" s="325"/>
      <c r="Y63" s="325"/>
      <c r="Z63" s="325"/>
      <c r="AA63" s="325"/>
      <c r="AB63" s="325"/>
      <c r="AC63" s="325"/>
      <c r="AD63" s="325"/>
      <c r="AE63" s="325"/>
      <c r="AF63" s="325"/>
      <c r="AG63" s="325">
        <v>0</v>
      </c>
      <c r="AH63" s="325" t="s">
        <v>377</v>
      </c>
      <c r="AI63" s="325" t="s">
        <v>377</v>
      </c>
      <c r="AJ63" s="328">
        <v>750000</v>
      </c>
      <c r="AK63" s="330">
        <v>1000000</v>
      </c>
    </row>
    <row r="64" spans="1:37" s="309" customFormat="1" ht="20.100000000000001" customHeight="1">
      <c r="A64" s="314">
        <v>1062</v>
      </c>
      <c r="B64" s="345">
        <v>1410051025591</v>
      </c>
      <c r="C64" s="318">
        <v>1410008000861</v>
      </c>
      <c r="D64" s="315" t="s">
        <v>6880</v>
      </c>
      <c r="E64" s="316" t="s">
        <v>444</v>
      </c>
      <c r="F64" s="319">
        <v>2210835</v>
      </c>
      <c r="G64" s="316" t="s">
        <v>447</v>
      </c>
      <c r="H64" s="323" t="s">
        <v>355</v>
      </c>
      <c r="I64" s="323" t="s">
        <v>445</v>
      </c>
      <c r="J64" s="317" t="s">
        <v>461</v>
      </c>
      <c r="K64" s="321">
        <v>2220002</v>
      </c>
      <c r="L64" s="317" t="s">
        <v>4390</v>
      </c>
      <c r="M64" s="317"/>
      <c r="N64" s="343"/>
      <c r="O64" s="344" t="s">
        <v>461</v>
      </c>
      <c r="P64" s="324">
        <v>3</v>
      </c>
      <c r="Q64" s="316">
        <v>63</v>
      </c>
      <c r="R64" s="327">
        <v>500000</v>
      </c>
      <c r="S64" s="327">
        <v>250000</v>
      </c>
      <c r="T64" s="328" t="s">
        <v>347</v>
      </c>
      <c r="U64" s="328" t="s">
        <v>347</v>
      </c>
      <c r="V64" s="328" t="s">
        <v>347</v>
      </c>
      <c r="W64" s="329" t="s">
        <v>347</v>
      </c>
      <c r="X64" s="316"/>
      <c r="Y64" s="316"/>
      <c r="Z64" s="325"/>
      <c r="AA64" s="316"/>
      <c r="AB64" s="316"/>
      <c r="AC64" s="316"/>
      <c r="AD64" s="316"/>
      <c r="AE64" s="316"/>
      <c r="AF64" s="316"/>
      <c r="AG64" s="325">
        <v>0</v>
      </c>
      <c r="AH64" s="325" t="s">
        <v>377</v>
      </c>
      <c r="AI64" s="325" t="s">
        <v>377</v>
      </c>
      <c r="AJ64" s="328">
        <v>750000</v>
      </c>
      <c r="AK64" s="330">
        <v>1000000</v>
      </c>
    </row>
    <row r="65" spans="1:37" s="309" customFormat="1" ht="20.100000000000001" customHeight="1">
      <c r="A65" s="314">
        <v>1063</v>
      </c>
      <c r="B65" s="315">
        <v>1410051025609</v>
      </c>
      <c r="C65" s="318">
        <v>1410008000861</v>
      </c>
      <c r="D65" s="315" t="s">
        <v>6880</v>
      </c>
      <c r="E65" s="316" t="s">
        <v>444</v>
      </c>
      <c r="F65" s="332">
        <v>2210835</v>
      </c>
      <c r="G65" s="333" t="s">
        <v>447</v>
      </c>
      <c r="H65" s="331" t="s">
        <v>355</v>
      </c>
      <c r="I65" s="331" t="s">
        <v>445</v>
      </c>
      <c r="J65" s="317" t="s">
        <v>462</v>
      </c>
      <c r="K65" s="321">
        <v>2350045</v>
      </c>
      <c r="L65" s="317" t="s">
        <v>4391</v>
      </c>
      <c r="M65" s="317"/>
      <c r="N65" s="322"/>
      <c r="O65" s="322" t="s">
        <v>462</v>
      </c>
      <c r="P65" s="324">
        <v>3</v>
      </c>
      <c r="Q65" s="326">
        <v>72</v>
      </c>
      <c r="R65" s="327">
        <v>500000</v>
      </c>
      <c r="S65" s="327">
        <v>250000</v>
      </c>
      <c r="T65" s="328" t="s">
        <v>347</v>
      </c>
      <c r="U65" s="328" t="s">
        <v>347</v>
      </c>
      <c r="V65" s="328" t="s">
        <v>347</v>
      </c>
      <c r="W65" s="329" t="s">
        <v>347</v>
      </c>
      <c r="X65" s="329"/>
      <c r="Y65" s="329"/>
      <c r="Z65" s="325"/>
      <c r="AA65" s="329"/>
      <c r="AB65" s="329"/>
      <c r="AC65" s="329"/>
      <c r="AD65" s="329"/>
      <c r="AE65" s="329"/>
      <c r="AF65" s="329"/>
      <c r="AG65" s="325">
        <v>0</v>
      </c>
      <c r="AH65" s="325" t="s">
        <v>377</v>
      </c>
      <c r="AI65" s="325" t="s">
        <v>377</v>
      </c>
      <c r="AJ65" s="328">
        <v>750000</v>
      </c>
      <c r="AK65" s="330">
        <v>1000000</v>
      </c>
    </row>
    <row r="66" spans="1:37" s="309" customFormat="1" ht="20.100000000000001" customHeight="1">
      <c r="A66" s="314">
        <v>1064</v>
      </c>
      <c r="B66" s="315">
        <v>1410051025922</v>
      </c>
      <c r="C66" s="318">
        <v>1410008000861</v>
      </c>
      <c r="D66" s="315" t="s">
        <v>6880</v>
      </c>
      <c r="E66" s="316" t="s">
        <v>444</v>
      </c>
      <c r="F66" s="332">
        <v>2210835</v>
      </c>
      <c r="G66" s="333" t="s">
        <v>447</v>
      </c>
      <c r="H66" s="331" t="s">
        <v>355</v>
      </c>
      <c r="I66" s="331" t="s">
        <v>445</v>
      </c>
      <c r="J66" s="317" t="s">
        <v>4392</v>
      </c>
      <c r="K66" s="321">
        <v>2310062</v>
      </c>
      <c r="L66" s="317" t="s">
        <v>4393</v>
      </c>
      <c r="M66" s="317" t="s">
        <v>4394</v>
      </c>
      <c r="N66" s="322"/>
      <c r="O66" s="322" t="s">
        <v>4392</v>
      </c>
      <c r="P66" s="324">
        <v>2</v>
      </c>
      <c r="Q66" s="326">
        <v>49</v>
      </c>
      <c r="R66" s="327">
        <v>400000</v>
      </c>
      <c r="S66" s="327">
        <v>200000</v>
      </c>
      <c r="T66" s="328" t="s">
        <v>347</v>
      </c>
      <c r="U66" s="328" t="s">
        <v>347</v>
      </c>
      <c r="V66" s="328" t="s">
        <v>347</v>
      </c>
      <c r="W66" s="329" t="s">
        <v>347</v>
      </c>
      <c r="X66" s="329"/>
      <c r="Y66" s="329"/>
      <c r="Z66" s="325"/>
      <c r="AA66" s="329"/>
      <c r="AB66" s="329"/>
      <c r="AC66" s="329"/>
      <c r="AD66" s="329"/>
      <c r="AE66" s="329"/>
      <c r="AF66" s="329"/>
      <c r="AG66" s="325">
        <v>0</v>
      </c>
      <c r="AH66" s="325" t="s">
        <v>377</v>
      </c>
      <c r="AI66" s="325" t="s">
        <v>377</v>
      </c>
      <c r="AJ66" s="328">
        <v>600000</v>
      </c>
      <c r="AK66" s="330">
        <v>1000000</v>
      </c>
    </row>
    <row r="67" spans="1:37" s="309" customFormat="1" ht="20.100000000000001" customHeight="1">
      <c r="A67" s="314">
        <v>1065</v>
      </c>
      <c r="B67" s="345">
        <v>1410051026664</v>
      </c>
      <c r="C67" s="318">
        <v>1410008000861</v>
      </c>
      <c r="D67" s="315" t="s">
        <v>6880</v>
      </c>
      <c r="E67" s="316" t="s">
        <v>444</v>
      </c>
      <c r="F67" s="340">
        <v>2210835</v>
      </c>
      <c r="G67" s="316" t="s">
        <v>447</v>
      </c>
      <c r="H67" s="316" t="s">
        <v>355</v>
      </c>
      <c r="I67" s="316" t="s">
        <v>445</v>
      </c>
      <c r="J67" s="317" t="s">
        <v>463</v>
      </c>
      <c r="K67" s="321">
        <v>2300052</v>
      </c>
      <c r="L67" s="317" t="s">
        <v>4395</v>
      </c>
      <c r="M67" s="317" t="s">
        <v>4396</v>
      </c>
      <c r="N67" s="316"/>
      <c r="O67" s="334" t="s">
        <v>463</v>
      </c>
      <c r="P67" s="324">
        <v>3</v>
      </c>
      <c r="Q67" s="316">
        <v>60</v>
      </c>
      <c r="R67" s="327">
        <v>500000</v>
      </c>
      <c r="S67" s="327">
        <v>250000</v>
      </c>
      <c r="T67" s="328" t="s">
        <v>347</v>
      </c>
      <c r="U67" s="328" t="s">
        <v>347</v>
      </c>
      <c r="V67" s="328" t="s">
        <v>347</v>
      </c>
      <c r="W67" s="329" t="s">
        <v>347</v>
      </c>
      <c r="X67" s="316"/>
      <c r="Y67" s="316"/>
      <c r="Z67" s="325"/>
      <c r="AA67" s="316"/>
      <c r="AB67" s="316"/>
      <c r="AC67" s="316"/>
      <c r="AD67" s="316"/>
      <c r="AE67" s="316"/>
      <c r="AF67" s="316"/>
      <c r="AG67" s="325">
        <v>0</v>
      </c>
      <c r="AH67" s="325" t="s">
        <v>377</v>
      </c>
      <c r="AI67" s="325" t="s">
        <v>377</v>
      </c>
      <c r="AJ67" s="328">
        <v>750000</v>
      </c>
      <c r="AK67" s="330">
        <v>1000000</v>
      </c>
    </row>
    <row r="68" spans="1:37" s="309" customFormat="1" ht="20.100000000000001" customHeight="1">
      <c r="A68" s="314">
        <v>1066</v>
      </c>
      <c r="B68" s="345">
        <v>1410051026672</v>
      </c>
      <c r="C68" s="318">
        <v>1410008000861</v>
      </c>
      <c r="D68" s="315" t="s">
        <v>6880</v>
      </c>
      <c r="E68" s="316" t="s">
        <v>444</v>
      </c>
      <c r="F68" s="340">
        <v>2210835</v>
      </c>
      <c r="G68" s="316" t="s">
        <v>447</v>
      </c>
      <c r="H68" s="316" t="s">
        <v>355</v>
      </c>
      <c r="I68" s="316" t="s">
        <v>445</v>
      </c>
      <c r="J68" s="317" t="s">
        <v>464</v>
      </c>
      <c r="K68" s="321">
        <v>2400044</v>
      </c>
      <c r="L68" s="317" t="s">
        <v>4397</v>
      </c>
      <c r="M68" s="317"/>
      <c r="N68" s="316"/>
      <c r="O68" s="334" t="s">
        <v>464</v>
      </c>
      <c r="P68" s="324">
        <v>3</v>
      </c>
      <c r="Q68" s="316">
        <v>60</v>
      </c>
      <c r="R68" s="327">
        <v>500000</v>
      </c>
      <c r="S68" s="327">
        <v>250000</v>
      </c>
      <c r="T68" s="328" t="s">
        <v>347</v>
      </c>
      <c r="U68" s="328" t="s">
        <v>347</v>
      </c>
      <c r="V68" s="328" t="s">
        <v>347</v>
      </c>
      <c r="W68" s="329" t="s">
        <v>347</v>
      </c>
      <c r="X68" s="316"/>
      <c r="Y68" s="316"/>
      <c r="Z68" s="325"/>
      <c r="AA68" s="316"/>
      <c r="AB68" s="316"/>
      <c r="AC68" s="316"/>
      <c r="AD68" s="316"/>
      <c r="AE68" s="316"/>
      <c r="AF68" s="316"/>
      <c r="AG68" s="325">
        <v>0</v>
      </c>
      <c r="AH68" s="325" t="s">
        <v>377</v>
      </c>
      <c r="AI68" s="325" t="s">
        <v>377</v>
      </c>
      <c r="AJ68" s="328">
        <v>750000</v>
      </c>
      <c r="AK68" s="330">
        <v>1000000</v>
      </c>
    </row>
    <row r="69" spans="1:37" s="309" customFormat="1" ht="20.100000000000001" customHeight="1">
      <c r="A69" s="314">
        <v>1067</v>
      </c>
      <c r="B69" s="345">
        <v>1410051027142</v>
      </c>
      <c r="C69" s="318">
        <v>1410008000861</v>
      </c>
      <c r="D69" s="315" t="s">
        <v>6880</v>
      </c>
      <c r="E69" s="316" t="s">
        <v>444</v>
      </c>
      <c r="F69" s="340">
        <v>2210835</v>
      </c>
      <c r="G69" s="316" t="s">
        <v>447</v>
      </c>
      <c r="H69" s="316" t="s">
        <v>355</v>
      </c>
      <c r="I69" s="316" t="s">
        <v>445</v>
      </c>
      <c r="J69" s="317" t="s">
        <v>465</v>
      </c>
      <c r="K69" s="321">
        <v>2230053</v>
      </c>
      <c r="L69" s="317" t="s">
        <v>4398</v>
      </c>
      <c r="M69" s="317"/>
      <c r="N69" s="316"/>
      <c r="O69" s="334" t="s">
        <v>465</v>
      </c>
      <c r="P69" s="324">
        <v>3</v>
      </c>
      <c r="Q69" s="316">
        <v>60</v>
      </c>
      <c r="R69" s="327">
        <v>500000</v>
      </c>
      <c r="S69" s="327">
        <v>250000</v>
      </c>
      <c r="T69" s="328" t="s">
        <v>347</v>
      </c>
      <c r="U69" s="328" t="s">
        <v>347</v>
      </c>
      <c r="V69" s="328" t="s">
        <v>347</v>
      </c>
      <c r="W69" s="329" t="s">
        <v>347</v>
      </c>
      <c r="X69" s="316"/>
      <c r="Y69" s="316"/>
      <c r="Z69" s="325"/>
      <c r="AA69" s="316"/>
      <c r="AB69" s="316"/>
      <c r="AC69" s="316"/>
      <c r="AD69" s="316"/>
      <c r="AE69" s="316"/>
      <c r="AF69" s="316"/>
      <c r="AG69" s="325">
        <v>0</v>
      </c>
      <c r="AH69" s="325" t="s">
        <v>377</v>
      </c>
      <c r="AI69" s="325" t="s">
        <v>377</v>
      </c>
      <c r="AJ69" s="328">
        <v>750000</v>
      </c>
      <c r="AK69" s="330">
        <v>1000000</v>
      </c>
    </row>
    <row r="70" spans="1:37" s="309" customFormat="1" ht="20.100000000000001" customHeight="1">
      <c r="A70" s="314">
        <v>1068</v>
      </c>
      <c r="B70" s="315">
        <v>1410051027183</v>
      </c>
      <c r="C70" s="318">
        <v>1410008000861</v>
      </c>
      <c r="D70" s="315" t="s">
        <v>6880</v>
      </c>
      <c r="E70" s="316" t="s">
        <v>444</v>
      </c>
      <c r="F70" s="332">
        <v>2210835</v>
      </c>
      <c r="G70" s="333" t="s">
        <v>447</v>
      </c>
      <c r="H70" s="331" t="s">
        <v>355</v>
      </c>
      <c r="I70" s="331" t="s">
        <v>445</v>
      </c>
      <c r="J70" s="317" t="s">
        <v>466</v>
      </c>
      <c r="K70" s="321">
        <v>2440002</v>
      </c>
      <c r="L70" s="317" t="s">
        <v>4399</v>
      </c>
      <c r="M70" s="317"/>
      <c r="N70" s="322"/>
      <c r="O70" s="322" t="s">
        <v>466</v>
      </c>
      <c r="P70" s="324">
        <v>3</v>
      </c>
      <c r="Q70" s="326">
        <v>60</v>
      </c>
      <c r="R70" s="327">
        <v>500000</v>
      </c>
      <c r="S70" s="327">
        <v>250000</v>
      </c>
      <c r="T70" s="328" t="s">
        <v>347</v>
      </c>
      <c r="U70" s="328" t="s">
        <v>347</v>
      </c>
      <c r="V70" s="328" t="s">
        <v>347</v>
      </c>
      <c r="W70" s="329" t="s">
        <v>347</v>
      </c>
      <c r="X70" s="329"/>
      <c r="Y70" s="329"/>
      <c r="Z70" s="325"/>
      <c r="AA70" s="329"/>
      <c r="AB70" s="329"/>
      <c r="AC70" s="329"/>
      <c r="AD70" s="329"/>
      <c r="AE70" s="329"/>
      <c r="AF70" s="329"/>
      <c r="AG70" s="325">
        <v>0</v>
      </c>
      <c r="AH70" s="325" t="s">
        <v>377</v>
      </c>
      <c r="AI70" s="325" t="s">
        <v>377</v>
      </c>
      <c r="AJ70" s="328">
        <v>750000</v>
      </c>
      <c r="AK70" s="330">
        <v>1000000</v>
      </c>
    </row>
    <row r="71" spans="1:37" s="309" customFormat="1" ht="20.100000000000001" customHeight="1">
      <c r="A71" s="314">
        <v>1069</v>
      </c>
      <c r="B71" s="345">
        <v>1410051027571</v>
      </c>
      <c r="C71" s="318">
        <v>1410008000861</v>
      </c>
      <c r="D71" s="315" t="s">
        <v>6880</v>
      </c>
      <c r="E71" s="316" t="s">
        <v>444</v>
      </c>
      <c r="F71" s="340">
        <v>2210835</v>
      </c>
      <c r="G71" s="316" t="s">
        <v>447</v>
      </c>
      <c r="H71" s="316" t="s">
        <v>355</v>
      </c>
      <c r="I71" s="316" t="s">
        <v>445</v>
      </c>
      <c r="J71" s="317" t="s">
        <v>4400</v>
      </c>
      <c r="K71" s="321">
        <v>2260027</v>
      </c>
      <c r="L71" s="317" t="s">
        <v>4401</v>
      </c>
      <c r="M71" s="317"/>
      <c r="N71" s="316"/>
      <c r="O71" s="334" t="s">
        <v>4400</v>
      </c>
      <c r="P71" s="324">
        <v>2</v>
      </c>
      <c r="Q71" s="316">
        <v>40</v>
      </c>
      <c r="R71" s="327">
        <v>400000</v>
      </c>
      <c r="S71" s="327">
        <v>200000</v>
      </c>
      <c r="T71" s="328">
        <v>300000</v>
      </c>
      <c r="U71" s="328" t="s">
        <v>347</v>
      </c>
      <c r="V71" s="328" t="s">
        <v>347</v>
      </c>
      <c r="W71" s="329" t="s">
        <v>347</v>
      </c>
      <c r="X71" s="316"/>
      <c r="Y71" s="316"/>
      <c r="Z71" s="325" t="s">
        <v>377</v>
      </c>
      <c r="AA71" s="316"/>
      <c r="AB71" s="316"/>
      <c r="AC71" s="316"/>
      <c r="AD71" s="316"/>
      <c r="AE71" s="316"/>
      <c r="AF71" s="316"/>
      <c r="AG71" s="325">
        <v>0</v>
      </c>
      <c r="AH71" s="325" t="s">
        <v>377</v>
      </c>
      <c r="AI71" s="325" t="s">
        <v>377</v>
      </c>
      <c r="AJ71" s="328">
        <v>900000</v>
      </c>
      <c r="AK71" s="330">
        <v>1000000</v>
      </c>
    </row>
    <row r="72" spans="1:37" s="309" customFormat="1" ht="20.100000000000001" customHeight="1">
      <c r="A72" s="314">
        <v>1070</v>
      </c>
      <c r="B72" s="315">
        <v>1410051016210</v>
      </c>
      <c r="C72" s="318">
        <v>1310408000018</v>
      </c>
      <c r="D72" s="315" t="s">
        <v>6880</v>
      </c>
      <c r="E72" s="316" t="s">
        <v>468</v>
      </c>
      <c r="F72" s="332">
        <v>1620064</v>
      </c>
      <c r="G72" s="333" t="s">
        <v>4403</v>
      </c>
      <c r="H72" s="331" t="s">
        <v>425</v>
      </c>
      <c r="I72" s="331" t="s">
        <v>4402</v>
      </c>
      <c r="J72" s="317" t="s">
        <v>469</v>
      </c>
      <c r="K72" s="321">
        <v>2300001</v>
      </c>
      <c r="L72" s="317" t="s">
        <v>4404</v>
      </c>
      <c r="M72" s="317"/>
      <c r="N72" s="322"/>
      <c r="O72" s="322" t="s">
        <v>469</v>
      </c>
      <c r="P72" s="324">
        <v>3</v>
      </c>
      <c r="Q72" s="326">
        <v>60</v>
      </c>
      <c r="R72" s="327">
        <v>500000</v>
      </c>
      <c r="S72" s="327">
        <v>250000</v>
      </c>
      <c r="T72" s="328">
        <v>300000</v>
      </c>
      <c r="U72" s="328" t="s">
        <v>347</v>
      </c>
      <c r="V72" s="328" t="s">
        <v>347</v>
      </c>
      <c r="W72" s="329" t="s">
        <v>377</v>
      </c>
      <c r="X72" s="329"/>
      <c r="Y72" s="329"/>
      <c r="Z72" s="325"/>
      <c r="AA72" s="329"/>
      <c r="AB72" s="329"/>
      <c r="AC72" s="329"/>
      <c r="AD72" s="329"/>
      <c r="AE72" s="329"/>
      <c r="AF72" s="329"/>
      <c r="AG72" s="325">
        <v>819000</v>
      </c>
      <c r="AH72" s="325" t="s">
        <v>6833</v>
      </c>
      <c r="AI72" s="325" t="s">
        <v>377</v>
      </c>
      <c r="AJ72" s="328">
        <v>1050000</v>
      </c>
      <c r="AK72" s="330">
        <v>1000000</v>
      </c>
    </row>
    <row r="73" spans="1:37" s="309" customFormat="1" ht="20.100000000000001" customHeight="1">
      <c r="A73" s="314">
        <v>1071</v>
      </c>
      <c r="B73" s="315">
        <v>1410051015352</v>
      </c>
      <c r="C73" s="318">
        <v>1420508000063</v>
      </c>
      <c r="D73" s="315" t="s">
        <v>6880</v>
      </c>
      <c r="E73" s="316" t="s">
        <v>470</v>
      </c>
      <c r="F73" s="319">
        <v>1500043</v>
      </c>
      <c r="G73" s="320" t="s">
        <v>472</v>
      </c>
      <c r="H73" s="316" t="s">
        <v>355</v>
      </c>
      <c r="I73" s="316" t="s">
        <v>4405</v>
      </c>
      <c r="J73" s="317" t="s">
        <v>471</v>
      </c>
      <c r="K73" s="321">
        <v>2200012</v>
      </c>
      <c r="L73" s="317" t="s">
        <v>4406</v>
      </c>
      <c r="M73" s="317" t="s">
        <v>4407</v>
      </c>
      <c r="N73" s="316"/>
      <c r="O73" s="316" t="s">
        <v>471</v>
      </c>
      <c r="P73" s="324">
        <v>3</v>
      </c>
      <c r="Q73" s="326">
        <v>90</v>
      </c>
      <c r="R73" s="327">
        <v>500000</v>
      </c>
      <c r="S73" s="327">
        <v>250000</v>
      </c>
      <c r="T73" s="328" t="s">
        <v>347</v>
      </c>
      <c r="U73" s="328" t="s">
        <v>347</v>
      </c>
      <c r="V73" s="328" t="s">
        <v>347</v>
      </c>
      <c r="W73" s="329" t="s">
        <v>347</v>
      </c>
      <c r="X73" s="329"/>
      <c r="Y73" s="329"/>
      <c r="Z73" s="325"/>
      <c r="AA73" s="329"/>
      <c r="AB73" s="329"/>
      <c r="AC73" s="329"/>
      <c r="AD73" s="329"/>
      <c r="AE73" s="329"/>
      <c r="AF73" s="329"/>
      <c r="AG73" s="325">
        <v>999000</v>
      </c>
      <c r="AH73" s="325" t="s">
        <v>6833</v>
      </c>
      <c r="AI73" s="325" t="s">
        <v>377</v>
      </c>
      <c r="AJ73" s="328">
        <v>750000</v>
      </c>
      <c r="AK73" s="330">
        <v>1000000</v>
      </c>
    </row>
    <row r="74" spans="1:37" s="309" customFormat="1" ht="20.100000000000001" customHeight="1">
      <c r="A74" s="314">
        <v>1072</v>
      </c>
      <c r="B74" s="315">
        <v>1410051015386</v>
      </c>
      <c r="C74" s="318">
        <v>1420508000063</v>
      </c>
      <c r="D74" s="315" t="s">
        <v>6880</v>
      </c>
      <c r="E74" s="316" t="s">
        <v>470</v>
      </c>
      <c r="F74" s="319">
        <v>1500043</v>
      </c>
      <c r="G74" s="320" t="s">
        <v>472</v>
      </c>
      <c r="H74" s="316" t="s">
        <v>355</v>
      </c>
      <c r="I74" s="316" t="s">
        <v>4405</v>
      </c>
      <c r="J74" s="317" t="s">
        <v>473</v>
      </c>
      <c r="K74" s="321">
        <v>2400042</v>
      </c>
      <c r="L74" s="317" t="s">
        <v>4408</v>
      </c>
      <c r="M74" s="317"/>
      <c r="N74" s="322"/>
      <c r="O74" s="322" t="s">
        <v>473</v>
      </c>
      <c r="P74" s="324">
        <v>2</v>
      </c>
      <c r="Q74" s="326">
        <v>50</v>
      </c>
      <c r="R74" s="327">
        <v>400000</v>
      </c>
      <c r="S74" s="327">
        <v>200000</v>
      </c>
      <c r="T74" s="328" t="s">
        <v>347</v>
      </c>
      <c r="U74" s="328" t="s">
        <v>347</v>
      </c>
      <c r="V74" s="328" t="s">
        <v>347</v>
      </c>
      <c r="W74" s="329" t="s">
        <v>347</v>
      </c>
      <c r="X74" s="325"/>
      <c r="Y74" s="325"/>
      <c r="Z74" s="325"/>
      <c r="AA74" s="325"/>
      <c r="AB74" s="325"/>
      <c r="AC74" s="325"/>
      <c r="AD74" s="325"/>
      <c r="AE74" s="325"/>
      <c r="AF74" s="325"/>
      <c r="AG74" s="325">
        <v>999000</v>
      </c>
      <c r="AH74" s="325" t="s">
        <v>6833</v>
      </c>
      <c r="AI74" s="325" t="s">
        <v>377</v>
      </c>
      <c r="AJ74" s="328">
        <v>600000</v>
      </c>
      <c r="AK74" s="330">
        <v>1000000</v>
      </c>
    </row>
    <row r="75" spans="1:37" s="309" customFormat="1" ht="19.5" customHeight="1">
      <c r="A75" s="314">
        <v>1073</v>
      </c>
      <c r="B75" s="315">
        <v>1410051015394</v>
      </c>
      <c r="C75" s="318">
        <v>1420508000063</v>
      </c>
      <c r="D75" s="315" t="s">
        <v>6880</v>
      </c>
      <c r="E75" s="316" t="s">
        <v>470</v>
      </c>
      <c r="F75" s="319">
        <v>1500043</v>
      </c>
      <c r="G75" s="320" t="s">
        <v>472</v>
      </c>
      <c r="H75" s="316" t="s">
        <v>355</v>
      </c>
      <c r="I75" s="316" t="s">
        <v>4405</v>
      </c>
      <c r="J75" s="317" t="s">
        <v>474</v>
      </c>
      <c r="K75" s="321">
        <v>2400065</v>
      </c>
      <c r="L75" s="317" t="s">
        <v>4409</v>
      </c>
      <c r="M75" s="317"/>
      <c r="N75" s="322"/>
      <c r="O75" s="322" t="s">
        <v>474</v>
      </c>
      <c r="P75" s="324">
        <v>2</v>
      </c>
      <c r="Q75" s="326">
        <v>30</v>
      </c>
      <c r="R75" s="327">
        <v>400000</v>
      </c>
      <c r="S75" s="327">
        <v>200000</v>
      </c>
      <c r="T75" s="328" t="s">
        <v>347</v>
      </c>
      <c r="U75" s="328" t="s">
        <v>347</v>
      </c>
      <c r="V75" s="328" t="s">
        <v>347</v>
      </c>
      <c r="W75" s="329" t="s">
        <v>347</v>
      </c>
      <c r="X75" s="325"/>
      <c r="Y75" s="325"/>
      <c r="Z75" s="325"/>
      <c r="AA75" s="325"/>
      <c r="AB75" s="325"/>
      <c r="AC75" s="325"/>
      <c r="AD75" s="325"/>
      <c r="AE75" s="325"/>
      <c r="AF75" s="325"/>
      <c r="AG75" s="325">
        <v>948000</v>
      </c>
      <c r="AH75" s="325" t="s">
        <v>6833</v>
      </c>
      <c r="AI75" s="325" t="s">
        <v>377</v>
      </c>
      <c r="AJ75" s="328">
        <v>600000</v>
      </c>
      <c r="AK75" s="330">
        <v>1000000</v>
      </c>
    </row>
    <row r="76" spans="1:37" s="309" customFormat="1" ht="20.100000000000001" customHeight="1">
      <c r="A76" s="314">
        <v>1074</v>
      </c>
      <c r="B76" s="315">
        <v>1410051015477</v>
      </c>
      <c r="C76" s="318">
        <v>1420508000063</v>
      </c>
      <c r="D76" s="315" t="s">
        <v>6880</v>
      </c>
      <c r="E76" s="316" t="s">
        <v>470</v>
      </c>
      <c r="F76" s="319">
        <v>1500043</v>
      </c>
      <c r="G76" s="320" t="s">
        <v>472</v>
      </c>
      <c r="H76" s="316" t="s">
        <v>355</v>
      </c>
      <c r="I76" s="316" t="s">
        <v>4405</v>
      </c>
      <c r="J76" s="317" t="s">
        <v>475</v>
      </c>
      <c r="K76" s="321">
        <v>2350033</v>
      </c>
      <c r="L76" s="317" t="s">
        <v>4410</v>
      </c>
      <c r="M76" s="317"/>
      <c r="N76" s="338"/>
      <c r="O76" s="334" t="s">
        <v>475</v>
      </c>
      <c r="P76" s="324">
        <v>3</v>
      </c>
      <c r="Q76" s="326">
        <v>80</v>
      </c>
      <c r="R76" s="327">
        <v>500000</v>
      </c>
      <c r="S76" s="327">
        <v>250000</v>
      </c>
      <c r="T76" s="328" t="s">
        <v>347</v>
      </c>
      <c r="U76" s="328" t="s">
        <v>347</v>
      </c>
      <c r="V76" s="328" t="s">
        <v>347</v>
      </c>
      <c r="W76" s="329" t="s">
        <v>347</v>
      </c>
      <c r="X76" s="325"/>
      <c r="Y76" s="325"/>
      <c r="Z76" s="325"/>
      <c r="AA76" s="325"/>
      <c r="AB76" s="325"/>
      <c r="AC76" s="325"/>
      <c r="AD76" s="325"/>
      <c r="AE76" s="325"/>
      <c r="AF76" s="325"/>
      <c r="AG76" s="325">
        <v>999000</v>
      </c>
      <c r="AH76" s="325" t="s">
        <v>6833</v>
      </c>
      <c r="AI76" s="325" t="s">
        <v>377</v>
      </c>
      <c r="AJ76" s="328">
        <v>750000</v>
      </c>
      <c r="AK76" s="330">
        <v>1000000</v>
      </c>
    </row>
    <row r="77" spans="1:37" s="309" customFormat="1" ht="20.100000000000001" customHeight="1">
      <c r="A77" s="314">
        <v>1075</v>
      </c>
      <c r="B77" s="315">
        <v>1410051015485</v>
      </c>
      <c r="C77" s="318">
        <v>1420508000063</v>
      </c>
      <c r="D77" s="315" t="s">
        <v>6880</v>
      </c>
      <c r="E77" s="316" t="s">
        <v>470</v>
      </c>
      <c r="F77" s="319">
        <v>1500043</v>
      </c>
      <c r="G77" s="320" t="s">
        <v>472</v>
      </c>
      <c r="H77" s="316" t="s">
        <v>355</v>
      </c>
      <c r="I77" s="316" t="s">
        <v>4405</v>
      </c>
      <c r="J77" s="317" t="s">
        <v>476</v>
      </c>
      <c r="K77" s="321">
        <v>2350045</v>
      </c>
      <c r="L77" s="317" t="s">
        <v>4411</v>
      </c>
      <c r="M77" s="317"/>
      <c r="N77" s="316"/>
      <c r="O77" s="334" t="s">
        <v>476</v>
      </c>
      <c r="P77" s="324">
        <v>3</v>
      </c>
      <c r="Q77" s="326">
        <v>70</v>
      </c>
      <c r="R77" s="327">
        <v>500000</v>
      </c>
      <c r="S77" s="327">
        <v>250000</v>
      </c>
      <c r="T77" s="328" t="s">
        <v>347</v>
      </c>
      <c r="U77" s="328" t="s">
        <v>347</v>
      </c>
      <c r="V77" s="328" t="s">
        <v>347</v>
      </c>
      <c r="W77" s="329" t="s">
        <v>347</v>
      </c>
      <c r="X77" s="329"/>
      <c r="Y77" s="329"/>
      <c r="Z77" s="325"/>
      <c r="AA77" s="329"/>
      <c r="AB77" s="329"/>
      <c r="AC77" s="329"/>
      <c r="AD77" s="329"/>
      <c r="AE77" s="329"/>
      <c r="AF77" s="329"/>
      <c r="AG77" s="325">
        <v>999000</v>
      </c>
      <c r="AH77" s="325" t="s">
        <v>6833</v>
      </c>
      <c r="AI77" s="325" t="s">
        <v>377</v>
      </c>
      <c r="AJ77" s="328">
        <v>750000</v>
      </c>
      <c r="AK77" s="330">
        <v>1000000</v>
      </c>
    </row>
    <row r="78" spans="1:37" s="309" customFormat="1" ht="20.100000000000001" customHeight="1">
      <c r="A78" s="314">
        <v>1076</v>
      </c>
      <c r="B78" s="315">
        <v>1410051015519</v>
      </c>
      <c r="C78" s="318">
        <v>1420508000063</v>
      </c>
      <c r="D78" s="315" t="s">
        <v>6880</v>
      </c>
      <c r="E78" s="316" t="s">
        <v>470</v>
      </c>
      <c r="F78" s="319">
        <v>1500043</v>
      </c>
      <c r="G78" s="320" t="s">
        <v>472</v>
      </c>
      <c r="H78" s="316" t="s">
        <v>355</v>
      </c>
      <c r="I78" s="316" t="s">
        <v>4405</v>
      </c>
      <c r="J78" s="317" t="s">
        <v>477</v>
      </c>
      <c r="K78" s="321">
        <v>2350016</v>
      </c>
      <c r="L78" s="317" t="s">
        <v>4412</v>
      </c>
      <c r="M78" s="317"/>
      <c r="N78" s="337"/>
      <c r="O78" s="342" t="s">
        <v>477</v>
      </c>
      <c r="P78" s="324">
        <v>3</v>
      </c>
      <c r="Q78" s="326">
        <v>70</v>
      </c>
      <c r="R78" s="327">
        <v>500000</v>
      </c>
      <c r="S78" s="327">
        <v>250000</v>
      </c>
      <c r="T78" s="328" t="s">
        <v>347</v>
      </c>
      <c r="U78" s="328" t="s">
        <v>347</v>
      </c>
      <c r="V78" s="328" t="s">
        <v>347</v>
      </c>
      <c r="W78" s="329" t="s">
        <v>347</v>
      </c>
      <c r="X78" s="325"/>
      <c r="Y78" s="325"/>
      <c r="Z78" s="325"/>
      <c r="AA78" s="325"/>
      <c r="AB78" s="325"/>
      <c r="AC78" s="325"/>
      <c r="AD78" s="325"/>
      <c r="AE78" s="325"/>
      <c r="AF78" s="325"/>
      <c r="AG78" s="325">
        <v>985000</v>
      </c>
      <c r="AH78" s="325" t="s">
        <v>6833</v>
      </c>
      <c r="AI78" s="325" t="s">
        <v>377</v>
      </c>
      <c r="AJ78" s="328">
        <v>750000</v>
      </c>
      <c r="AK78" s="330">
        <v>1000000</v>
      </c>
    </row>
    <row r="79" spans="1:37" s="309" customFormat="1" ht="20.100000000000001" customHeight="1">
      <c r="A79" s="314">
        <v>1077</v>
      </c>
      <c r="B79" s="315">
        <v>1410051015543</v>
      </c>
      <c r="C79" s="318">
        <v>1420508000063</v>
      </c>
      <c r="D79" s="315" t="s">
        <v>6880</v>
      </c>
      <c r="E79" s="316" t="s">
        <v>470</v>
      </c>
      <c r="F79" s="340">
        <v>1500043</v>
      </c>
      <c r="G79" s="316" t="s">
        <v>472</v>
      </c>
      <c r="H79" s="316" t="s">
        <v>355</v>
      </c>
      <c r="I79" s="316" t="s">
        <v>4405</v>
      </c>
      <c r="J79" s="317" t="s">
        <v>478</v>
      </c>
      <c r="K79" s="321">
        <v>2360042</v>
      </c>
      <c r="L79" s="317" t="s">
        <v>4413</v>
      </c>
      <c r="M79" s="317"/>
      <c r="N79" s="338"/>
      <c r="O79" s="334" t="s">
        <v>478</v>
      </c>
      <c r="P79" s="324">
        <v>3</v>
      </c>
      <c r="Q79" s="316">
        <v>80</v>
      </c>
      <c r="R79" s="327">
        <v>500000</v>
      </c>
      <c r="S79" s="327">
        <v>250000</v>
      </c>
      <c r="T79" s="328" t="s">
        <v>347</v>
      </c>
      <c r="U79" s="328" t="s">
        <v>347</v>
      </c>
      <c r="V79" s="328" t="s">
        <v>347</v>
      </c>
      <c r="W79" s="329" t="s">
        <v>347</v>
      </c>
      <c r="X79" s="316"/>
      <c r="Y79" s="316"/>
      <c r="Z79" s="325"/>
      <c r="AA79" s="316"/>
      <c r="AB79" s="316"/>
      <c r="AC79" s="316"/>
      <c r="AD79" s="316"/>
      <c r="AE79" s="316"/>
      <c r="AF79" s="316"/>
      <c r="AG79" s="325">
        <v>999000</v>
      </c>
      <c r="AH79" s="325" t="s">
        <v>6833</v>
      </c>
      <c r="AI79" s="325" t="s">
        <v>377</v>
      </c>
      <c r="AJ79" s="328">
        <v>750000</v>
      </c>
      <c r="AK79" s="330">
        <v>1000000</v>
      </c>
    </row>
    <row r="80" spans="1:37" s="309" customFormat="1" ht="20.100000000000001" customHeight="1">
      <c r="A80" s="314">
        <v>1078</v>
      </c>
      <c r="B80" s="315">
        <v>1410051015550</v>
      </c>
      <c r="C80" s="318">
        <v>1420508000063</v>
      </c>
      <c r="D80" s="315" t="s">
        <v>6880</v>
      </c>
      <c r="E80" s="316" t="s">
        <v>470</v>
      </c>
      <c r="F80" s="319">
        <v>1500043</v>
      </c>
      <c r="G80" s="320" t="s">
        <v>472</v>
      </c>
      <c r="H80" s="316" t="s">
        <v>355</v>
      </c>
      <c r="I80" s="316" t="s">
        <v>4405</v>
      </c>
      <c r="J80" s="317" t="s">
        <v>479</v>
      </c>
      <c r="K80" s="321">
        <v>2360042</v>
      </c>
      <c r="L80" s="317" t="s">
        <v>4414</v>
      </c>
      <c r="M80" s="317"/>
      <c r="N80" s="338"/>
      <c r="O80" s="334" t="s">
        <v>479</v>
      </c>
      <c r="P80" s="324">
        <v>3</v>
      </c>
      <c r="Q80" s="326">
        <v>60</v>
      </c>
      <c r="R80" s="327">
        <v>500000</v>
      </c>
      <c r="S80" s="327">
        <v>250000</v>
      </c>
      <c r="T80" s="328" t="s">
        <v>347</v>
      </c>
      <c r="U80" s="328" t="s">
        <v>347</v>
      </c>
      <c r="V80" s="328" t="s">
        <v>347</v>
      </c>
      <c r="W80" s="329" t="s">
        <v>347</v>
      </c>
      <c r="X80" s="329"/>
      <c r="Y80" s="329"/>
      <c r="Z80" s="325"/>
      <c r="AA80" s="329"/>
      <c r="AB80" s="329"/>
      <c r="AC80" s="329"/>
      <c r="AD80" s="329"/>
      <c r="AE80" s="329"/>
      <c r="AF80" s="329"/>
      <c r="AG80" s="325">
        <v>999000</v>
      </c>
      <c r="AH80" s="325" t="s">
        <v>6833</v>
      </c>
      <c r="AI80" s="325" t="s">
        <v>377</v>
      </c>
      <c r="AJ80" s="328">
        <v>750000</v>
      </c>
      <c r="AK80" s="330">
        <v>1000000</v>
      </c>
    </row>
    <row r="81" spans="1:37" s="309" customFormat="1" ht="20.100000000000001" customHeight="1">
      <c r="A81" s="314">
        <v>1079</v>
      </c>
      <c r="B81" s="315">
        <v>1410051015683</v>
      </c>
      <c r="C81" s="318">
        <v>1420508000063</v>
      </c>
      <c r="D81" s="315" t="s">
        <v>6880</v>
      </c>
      <c r="E81" s="316" t="s">
        <v>470</v>
      </c>
      <c r="F81" s="319">
        <v>1500043</v>
      </c>
      <c r="G81" s="320" t="s">
        <v>472</v>
      </c>
      <c r="H81" s="316" t="s">
        <v>355</v>
      </c>
      <c r="I81" s="316" t="s">
        <v>4405</v>
      </c>
      <c r="J81" s="317" t="s">
        <v>480</v>
      </c>
      <c r="K81" s="321">
        <v>2230053</v>
      </c>
      <c r="L81" s="317" t="s">
        <v>4415</v>
      </c>
      <c r="M81" s="317"/>
      <c r="N81" s="322"/>
      <c r="O81" s="322" t="s">
        <v>480</v>
      </c>
      <c r="P81" s="324">
        <v>2</v>
      </c>
      <c r="Q81" s="326">
        <v>56</v>
      </c>
      <c r="R81" s="327">
        <v>400000</v>
      </c>
      <c r="S81" s="327">
        <v>200000</v>
      </c>
      <c r="T81" s="328" t="s">
        <v>347</v>
      </c>
      <c r="U81" s="328" t="s">
        <v>347</v>
      </c>
      <c r="V81" s="328" t="s">
        <v>347</v>
      </c>
      <c r="W81" s="329" t="s">
        <v>347</v>
      </c>
      <c r="X81" s="325"/>
      <c r="Y81" s="325"/>
      <c r="Z81" s="325"/>
      <c r="AA81" s="325"/>
      <c r="AB81" s="325"/>
      <c r="AC81" s="325"/>
      <c r="AD81" s="325"/>
      <c r="AE81" s="325"/>
      <c r="AF81" s="325"/>
      <c r="AG81" s="325">
        <v>987000</v>
      </c>
      <c r="AH81" s="325" t="s">
        <v>6833</v>
      </c>
      <c r="AI81" s="325" t="s">
        <v>377</v>
      </c>
      <c r="AJ81" s="328">
        <v>600000</v>
      </c>
      <c r="AK81" s="330">
        <v>1000000</v>
      </c>
    </row>
    <row r="82" spans="1:37" s="309" customFormat="1" ht="20.100000000000001" customHeight="1">
      <c r="A82" s="314">
        <v>1080</v>
      </c>
      <c r="B82" s="315">
        <v>1410051015824</v>
      </c>
      <c r="C82" s="318">
        <v>1420508000063</v>
      </c>
      <c r="D82" s="315" t="s">
        <v>6880</v>
      </c>
      <c r="E82" s="316" t="s">
        <v>470</v>
      </c>
      <c r="F82" s="319">
        <v>1500043</v>
      </c>
      <c r="G82" s="320" t="s">
        <v>472</v>
      </c>
      <c r="H82" s="316" t="s">
        <v>355</v>
      </c>
      <c r="I82" s="316" t="s">
        <v>4405</v>
      </c>
      <c r="J82" s="317" t="s">
        <v>481</v>
      </c>
      <c r="K82" s="321">
        <v>2250013</v>
      </c>
      <c r="L82" s="317" t="s">
        <v>4416</v>
      </c>
      <c r="M82" s="317" t="s">
        <v>4417</v>
      </c>
      <c r="N82" s="322"/>
      <c r="O82" s="322" t="s">
        <v>481</v>
      </c>
      <c r="P82" s="324">
        <v>2</v>
      </c>
      <c r="Q82" s="326">
        <v>54</v>
      </c>
      <c r="R82" s="327">
        <v>400000</v>
      </c>
      <c r="S82" s="327">
        <v>200000</v>
      </c>
      <c r="T82" s="328" t="s">
        <v>347</v>
      </c>
      <c r="U82" s="328" t="s">
        <v>347</v>
      </c>
      <c r="V82" s="328" t="s">
        <v>347</v>
      </c>
      <c r="W82" s="329" t="s">
        <v>347</v>
      </c>
      <c r="X82" s="329"/>
      <c r="Y82" s="329"/>
      <c r="Z82" s="325"/>
      <c r="AA82" s="329"/>
      <c r="AB82" s="329"/>
      <c r="AC82" s="329"/>
      <c r="AD82" s="329"/>
      <c r="AE82" s="329"/>
      <c r="AF82" s="329"/>
      <c r="AG82" s="325">
        <v>917000</v>
      </c>
      <c r="AH82" s="325" t="s">
        <v>6833</v>
      </c>
      <c r="AI82" s="325" t="s">
        <v>377</v>
      </c>
      <c r="AJ82" s="328">
        <v>600000</v>
      </c>
      <c r="AK82" s="330">
        <v>1000000</v>
      </c>
    </row>
    <row r="83" spans="1:37" s="309" customFormat="1" ht="20.100000000000001" customHeight="1">
      <c r="A83" s="314">
        <v>1081</v>
      </c>
      <c r="B83" s="315">
        <v>1410051015980</v>
      </c>
      <c r="C83" s="318">
        <v>1420508000063</v>
      </c>
      <c r="D83" s="315" t="s">
        <v>6880</v>
      </c>
      <c r="E83" s="316" t="s">
        <v>470</v>
      </c>
      <c r="F83" s="332">
        <v>1500043</v>
      </c>
      <c r="G83" s="333" t="s">
        <v>472</v>
      </c>
      <c r="H83" s="331" t="s">
        <v>355</v>
      </c>
      <c r="I83" s="331" t="s">
        <v>4405</v>
      </c>
      <c r="J83" s="317" t="s">
        <v>482</v>
      </c>
      <c r="K83" s="321">
        <v>2440805</v>
      </c>
      <c r="L83" s="317" t="s">
        <v>4418</v>
      </c>
      <c r="M83" s="317" t="s">
        <v>4419</v>
      </c>
      <c r="N83" s="316"/>
      <c r="O83" s="334" t="s">
        <v>482</v>
      </c>
      <c r="P83" s="324">
        <v>3</v>
      </c>
      <c r="Q83" s="326">
        <v>90</v>
      </c>
      <c r="R83" s="327">
        <v>500000</v>
      </c>
      <c r="S83" s="327">
        <v>250000</v>
      </c>
      <c r="T83" s="328" t="s">
        <v>347</v>
      </c>
      <c r="U83" s="328" t="s">
        <v>347</v>
      </c>
      <c r="V83" s="328" t="s">
        <v>347</v>
      </c>
      <c r="W83" s="329" t="s">
        <v>347</v>
      </c>
      <c r="X83" s="329"/>
      <c r="Y83" s="329"/>
      <c r="Z83" s="325"/>
      <c r="AA83" s="329"/>
      <c r="AB83" s="329"/>
      <c r="AC83" s="329"/>
      <c r="AD83" s="329"/>
      <c r="AE83" s="329"/>
      <c r="AF83" s="329"/>
      <c r="AG83" s="325">
        <v>999000</v>
      </c>
      <c r="AH83" s="325" t="s">
        <v>6833</v>
      </c>
      <c r="AI83" s="325" t="s">
        <v>377</v>
      </c>
      <c r="AJ83" s="328">
        <v>750000</v>
      </c>
      <c r="AK83" s="330">
        <v>1000000</v>
      </c>
    </row>
    <row r="84" spans="1:37" s="309" customFormat="1" ht="20.100000000000001" customHeight="1">
      <c r="A84" s="314">
        <v>1082</v>
      </c>
      <c r="B84" s="315">
        <v>1410051015998</v>
      </c>
      <c r="C84" s="318">
        <v>1420508000063</v>
      </c>
      <c r="D84" s="315" t="s">
        <v>6880</v>
      </c>
      <c r="E84" s="316" t="s">
        <v>470</v>
      </c>
      <c r="F84" s="332">
        <v>1500043</v>
      </c>
      <c r="G84" s="333" t="s">
        <v>472</v>
      </c>
      <c r="H84" s="331" t="s">
        <v>355</v>
      </c>
      <c r="I84" s="331" t="s">
        <v>4405</v>
      </c>
      <c r="J84" s="317" t="s">
        <v>483</v>
      </c>
      <c r="K84" s="321">
        <v>2440805</v>
      </c>
      <c r="L84" s="317" t="s">
        <v>4420</v>
      </c>
      <c r="M84" s="317" t="s">
        <v>4421</v>
      </c>
      <c r="N84" s="316"/>
      <c r="O84" s="334" t="s">
        <v>483</v>
      </c>
      <c r="P84" s="324">
        <v>3</v>
      </c>
      <c r="Q84" s="326">
        <v>60</v>
      </c>
      <c r="R84" s="327">
        <v>500000</v>
      </c>
      <c r="S84" s="327">
        <v>250000</v>
      </c>
      <c r="T84" s="328" t="s">
        <v>347</v>
      </c>
      <c r="U84" s="328" t="s">
        <v>347</v>
      </c>
      <c r="V84" s="328" t="s">
        <v>347</v>
      </c>
      <c r="W84" s="329" t="s">
        <v>347</v>
      </c>
      <c r="X84" s="325"/>
      <c r="Y84" s="325"/>
      <c r="Z84" s="325"/>
      <c r="AA84" s="325"/>
      <c r="AB84" s="325"/>
      <c r="AC84" s="325"/>
      <c r="AD84" s="325"/>
      <c r="AE84" s="325"/>
      <c r="AF84" s="325"/>
      <c r="AG84" s="325">
        <v>999000</v>
      </c>
      <c r="AH84" s="325" t="s">
        <v>6833</v>
      </c>
      <c r="AI84" s="325" t="s">
        <v>377</v>
      </c>
      <c r="AJ84" s="328">
        <v>750000</v>
      </c>
      <c r="AK84" s="330">
        <v>1000000</v>
      </c>
    </row>
    <row r="85" spans="1:37" s="309" customFormat="1" ht="20.100000000000001" customHeight="1">
      <c r="A85" s="314">
        <v>1083</v>
      </c>
      <c r="B85" s="315">
        <v>1410051016004</v>
      </c>
      <c r="C85" s="318">
        <v>1420508000063</v>
      </c>
      <c r="D85" s="315" t="s">
        <v>6880</v>
      </c>
      <c r="E85" s="316" t="s">
        <v>470</v>
      </c>
      <c r="F85" s="332">
        <v>1500043</v>
      </c>
      <c r="G85" s="333" t="s">
        <v>472</v>
      </c>
      <c r="H85" s="331" t="s">
        <v>355</v>
      </c>
      <c r="I85" s="331" t="s">
        <v>4405</v>
      </c>
      <c r="J85" s="317" t="s">
        <v>484</v>
      </c>
      <c r="K85" s="321">
        <v>2440801</v>
      </c>
      <c r="L85" s="317" t="s">
        <v>4422</v>
      </c>
      <c r="M85" s="317"/>
      <c r="N85" s="322"/>
      <c r="O85" s="322" t="s">
        <v>484</v>
      </c>
      <c r="P85" s="324">
        <v>3</v>
      </c>
      <c r="Q85" s="326">
        <v>81</v>
      </c>
      <c r="R85" s="327">
        <v>500000</v>
      </c>
      <c r="S85" s="327">
        <v>250000</v>
      </c>
      <c r="T85" s="328" t="s">
        <v>347</v>
      </c>
      <c r="U85" s="328" t="s">
        <v>347</v>
      </c>
      <c r="V85" s="328" t="s">
        <v>347</v>
      </c>
      <c r="W85" s="329" t="s">
        <v>347</v>
      </c>
      <c r="X85" s="329"/>
      <c r="Y85" s="329"/>
      <c r="Z85" s="325"/>
      <c r="AA85" s="329"/>
      <c r="AB85" s="329"/>
      <c r="AC85" s="329"/>
      <c r="AD85" s="329"/>
      <c r="AE85" s="329"/>
      <c r="AF85" s="329"/>
      <c r="AG85" s="325">
        <v>999000</v>
      </c>
      <c r="AH85" s="325" t="s">
        <v>6833</v>
      </c>
      <c r="AI85" s="325" t="s">
        <v>377</v>
      </c>
      <c r="AJ85" s="328">
        <v>750000</v>
      </c>
      <c r="AK85" s="330">
        <v>1000000</v>
      </c>
    </row>
    <row r="86" spans="1:37" s="309" customFormat="1" ht="20.100000000000001" customHeight="1">
      <c r="A86" s="314">
        <v>1084</v>
      </c>
      <c r="B86" s="315">
        <v>1410051016012</v>
      </c>
      <c r="C86" s="318">
        <v>1420508000063</v>
      </c>
      <c r="D86" s="315" t="s">
        <v>6880</v>
      </c>
      <c r="E86" s="316" t="s">
        <v>470</v>
      </c>
      <c r="F86" s="332">
        <v>1500043</v>
      </c>
      <c r="G86" s="333" t="s">
        <v>472</v>
      </c>
      <c r="H86" s="331" t="s">
        <v>355</v>
      </c>
      <c r="I86" s="331" t="s">
        <v>4405</v>
      </c>
      <c r="J86" s="317" t="s">
        <v>485</v>
      </c>
      <c r="K86" s="321">
        <v>2440003</v>
      </c>
      <c r="L86" s="317" t="s">
        <v>4423</v>
      </c>
      <c r="M86" s="317"/>
      <c r="N86" s="322"/>
      <c r="O86" s="322" t="s">
        <v>485</v>
      </c>
      <c r="P86" s="324">
        <v>3</v>
      </c>
      <c r="Q86" s="326">
        <v>60</v>
      </c>
      <c r="R86" s="327">
        <v>500000</v>
      </c>
      <c r="S86" s="327">
        <v>250000</v>
      </c>
      <c r="T86" s="328" t="s">
        <v>347</v>
      </c>
      <c r="U86" s="328" t="s">
        <v>347</v>
      </c>
      <c r="V86" s="328" t="s">
        <v>347</v>
      </c>
      <c r="W86" s="329" t="s">
        <v>347</v>
      </c>
      <c r="X86" s="329"/>
      <c r="Y86" s="329"/>
      <c r="Z86" s="325"/>
      <c r="AA86" s="329"/>
      <c r="AB86" s="329"/>
      <c r="AC86" s="329"/>
      <c r="AD86" s="329"/>
      <c r="AE86" s="329"/>
      <c r="AF86" s="329"/>
      <c r="AG86" s="325">
        <v>558000</v>
      </c>
      <c r="AH86" s="325" t="s">
        <v>6833</v>
      </c>
      <c r="AI86" s="325" t="s">
        <v>377</v>
      </c>
      <c r="AJ86" s="328">
        <v>750000</v>
      </c>
      <c r="AK86" s="330">
        <v>1000000</v>
      </c>
    </row>
    <row r="87" spans="1:37" s="309" customFormat="1" ht="20.100000000000001" customHeight="1">
      <c r="A87" s="314">
        <v>1085</v>
      </c>
      <c r="B87" s="315">
        <v>1410051016087</v>
      </c>
      <c r="C87" s="318">
        <v>1420508000063</v>
      </c>
      <c r="D87" s="315" t="s">
        <v>6880</v>
      </c>
      <c r="E87" s="316" t="s">
        <v>470</v>
      </c>
      <c r="F87" s="332">
        <v>1500043</v>
      </c>
      <c r="G87" s="333" t="s">
        <v>472</v>
      </c>
      <c r="H87" s="331" t="s">
        <v>355</v>
      </c>
      <c r="I87" s="331" t="s">
        <v>4405</v>
      </c>
      <c r="J87" s="317" t="s">
        <v>486</v>
      </c>
      <c r="K87" s="321">
        <v>2450016</v>
      </c>
      <c r="L87" s="317" t="s">
        <v>4424</v>
      </c>
      <c r="M87" s="317"/>
      <c r="N87" s="334"/>
      <c r="O87" s="334" t="s">
        <v>486</v>
      </c>
      <c r="P87" s="324">
        <v>2</v>
      </c>
      <c r="Q87" s="326">
        <v>56</v>
      </c>
      <c r="R87" s="327">
        <v>400000</v>
      </c>
      <c r="S87" s="327">
        <v>200000</v>
      </c>
      <c r="T87" s="328" t="s">
        <v>347</v>
      </c>
      <c r="U87" s="328" t="s">
        <v>347</v>
      </c>
      <c r="V87" s="328" t="s">
        <v>347</v>
      </c>
      <c r="W87" s="329" t="s">
        <v>347</v>
      </c>
      <c r="X87" s="325"/>
      <c r="Y87" s="325"/>
      <c r="Z87" s="325"/>
      <c r="AA87" s="325"/>
      <c r="AB87" s="325"/>
      <c r="AC87" s="325"/>
      <c r="AD87" s="325"/>
      <c r="AE87" s="325"/>
      <c r="AF87" s="325"/>
      <c r="AG87" s="325">
        <v>999000</v>
      </c>
      <c r="AH87" s="325" t="s">
        <v>6833</v>
      </c>
      <c r="AI87" s="325" t="s">
        <v>377</v>
      </c>
      <c r="AJ87" s="328">
        <v>600000</v>
      </c>
      <c r="AK87" s="330">
        <v>1000000</v>
      </c>
    </row>
    <row r="88" spans="1:37" s="309" customFormat="1" ht="20.100000000000001" customHeight="1">
      <c r="A88" s="314">
        <v>1086</v>
      </c>
      <c r="B88" s="315">
        <v>1410051017499</v>
      </c>
      <c r="C88" s="318">
        <v>1420508000063</v>
      </c>
      <c r="D88" s="315" t="s">
        <v>6880</v>
      </c>
      <c r="E88" s="316" t="s">
        <v>470</v>
      </c>
      <c r="F88" s="332">
        <v>1500043</v>
      </c>
      <c r="G88" s="333" t="s">
        <v>472</v>
      </c>
      <c r="H88" s="331" t="s">
        <v>355</v>
      </c>
      <c r="I88" s="331" t="s">
        <v>4405</v>
      </c>
      <c r="J88" s="317" t="s">
        <v>487</v>
      </c>
      <c r="K88" s="321">
        <v>2270062</v>
      </c>
      <c r="L88" s="317" t="s">
        <v>4425</v>
      </c>
      <c r="M88" s="317"/>
      <c r="N88" s="338"/>
      <c r="O88" s="334" t="s">
        <v>487</v>
      </c>
      <c r="P88" s="324">
        <v>3</v>
      </c>
      <c r="Q88" s="326">
        <v>70</v>
      </c>
      <c r="R88" s="327">
        <v>500000</v>
      </c>
      <c r="S88" s="327">
        <v>250000</v>
      </c>
      <c r="T88" s="328" t="s">
        <v>347</v>
      </c>
      <c r="U88" s="328" t="s">
        <v>347</v>
      </c>
      <c r="V88" s="328" t="s">
        <v>347</v>
      </c>
      <c r="W88" s="329" t="s">
        <v>347</v>
      </c>
      <c r="X88" s="325"/>
      <c r="Y88" s="325"/>
      <c r="Z88" s="325"/>
      <c r="AA88" s="325"/>
      <c r="AB88" s="325"/>
      <c r="AC88" s="325"/>
      <c r="AD88" s="325"/>
      <c r="AE88" s="325"/>
      <c r="AF88" s="325"/>
      <c r="AG88" s="325">
        <v>999000</v>
      </c>
      <c r="AH88" s="325" t="s">
        <v>6833</v>
      </c>
      <c r="AI88" s="325" t="s">
        <v>377</v>
      </c>
      <c r="AJ88" s="328">
        <v>750000</v>
      </c>
      <c r="AK88" s="330">
        <v>1000000</v>
      </c>
    </row>
    <row r="89" spans="1:37" s="309" customFormat="1" ht="20.100000000000001" customHeight="1">
      <c r="A89" s="314">
        <v>1087</v>
      </c>
      <c r="B89" s="315">
        <v>1410051023570</v>
      </c>
      <c r="C89" s="318">
        <v>1420508000063</v>
      </c>
      <c r="D89" s="315" t="s">
        <v>6880</v>
      </c>
      <c r="E89" s="316" t="s">
        <v>470</v>
      </c>
      <c r="F89" s="332">
        <v>1500043</v>
      </c>
      <c r="G89" s="333" t="s">
        <v>472</v>
      </c>
      <c r="H89" s="331" t="s">
        <v>355</v>
      </c>
      <c r="I89" s="331" t="s">
        <v>4405</v>
      </c>
      <c r="J89" s="317" t="s">
        <v>488</v>
      </c>
      <c r="K89" s="321">
        <v>2440003</v>
      </c>
      <c r="L89" s="317" t="s">
        <v>4426</v>
      </c>
      <c r="M89" s="317"/>
      <c r="N89" s="322"/>
      <c r="O89" s="322" t="s">
        <v>488</v>
      </c>
      <c r="P89" s="324">
        <v>3</v>
      </c>
      <c r="Q89" s="326">
        <v>60</v>
      </c>
      <c r="R89" s="327">
        <v>500000</v>
      </c>
      <c r="S89" s="327">
        <v>250000</v>
      </c>
      <c r="T89" s="328" t="s">
        <v>347</v>
      </c>
      <c r="U89" s="328" t="s">
        <v>347</v>
      </c>
      <c r="V89" s="328" t="s">
        <v>347</v>
      </c>
      <c r="W89" s="329" t="s">
        <v>347</v>
      </c>
      <c r="X89" s="329"/>
      <c r="Y89" s="329"/>
      <c r="Z89" s="325"/>
      <c r="AA89" s="329"/>
      <c r="AB89" s="329"/>
      <c r="AC89" s="329"/>
      <c r="AD89" s="329"/>
      <c r="AE89" s="329"/>
      <c r="AF89" s="329"/>
      <c r="AG89" s="325">
        <v>999000</v>
      </c>
      <c r="AH89" s="325" t="s">
        <v>6833</v>
      </c>
      <c r="AI89" s="325" t="s">
        <v>377</v>
      </c>
      <c r="AJ89" s="328">
        <v>750000</v>
      </c>
      <c r="AK89" s="330">
        <v>1000000</v>
      </c>
    </row>
    <row r="90" spans="1:37" s="309" customFormat="1" ht="20.100000000000001" customHeight="1">
      <c r="A90" s="314">
        <v>1088</v>
      </c>
      <c r="B90" s="315">
        <v>1410051024925</v>
      </c>
      <c r="C90" s="318">
        <v>1420508000063</v>
      </c>
      <c r="D90" s="315" t="s">
        <v>6880</v>
      </c>
      <c r="E90" s="316" t="s">
        <v>470</v>
      </c>
      <c r="F90" s="340">
        <v>1500043</v>
      </c>
      <c r="G90" s="316" t="s">
        <v>472</v>
      </c>
      <c r="H90" s="316" t="s">
        <v>355</v>
      </c>
      <c r="I90" s="316" t="s">
        <v>4405</v>
      </c>
      <c r="J90" s="317" t="s">
        <v>489</v>
      </c>
      <c r="K90" s="321">
        <v>2310017</v>
      </c>
      <c r="L90" s="317" t="s">
        <v>4427</v>
      </c>
      <c r="M90" s="317"/>
      <c r="N90" s="316"/>
      <c r="O90" s="334" t="s">
        <v>489</v>
      </c>
      <c r="P90" s="324">
        <v>2</v>
      </c>
      <c r="Q90" s="316">
        <v>50</v>
      </c>
      <c r="R90" s="327">
        <v>400000</v>
      </c>
      <c r="S90" s="327">
        <v>200000</v>
      </c>
      <c r="T90" s="328" t="s">
        <v>347</v>
      </c>
      <c r="U90" s="328" t="s">
        <v>347</v>
      </c>
      <c r="V90" s="328" t="s">
        <v>347</v>
      </c>
      <c r="W90" s="329" t="s">
        <v>347</v>
      </c>
      <c r="X90" s="316"/>
      <c r="Y90" s="316"/>
      <c r="Z90" s="325"/>
      <c r="AA90" s="316"/>
      <c r="AB90" s="316"/>
      <c r="AC90" s="316"/>
      <c r="AD90" s="316"/>
      <c r="AE90" s="316"/>
      <c r="AF90" s="316"/>
      <c r="AG90" s="325">
        <v>985000</v>
      </c>
      <c r="AH90" s="325" t="s">
        <v>6833</v>
      </c>
      <c r="AI90" s="325" t="s">
        <v>377</v>
      </c>
      <c r="AJ90" s="328">
        <v>600000</v>
      </c>
      <c r="AK90" s="330">
        <v>1000000</v>
      </c>
    </row>
    <row r="91" spans="1:37" s="309" customFormat="1" ht="20.100000000000001" customHeight="1">
      <c r="A91" s="314">
        <v>1089</v>
      </c>
      <c r="B91" s="315">
        <v>1410051025955</v>
      </c>
      <c r="C91" s="318">
        <v>1420508000063</v>
      </c>
      <c r="D91" s="315" t="s">
        <v>6880</v>
      </c>
      <c r="E91" s="316" t="s">
        <v>470</v>
      </c>
      <c r="F91" s="332">
        <v>1500043</v>
      </c>
      <c r="G91" s="333" t="s">
        <v>472</v>
      </c>
      <c r="H91" s="331" t="s">
        <v>355</v>
      </c>
      <c r="I91" s="331" t="s">
        <v>4405</v>
      </c>
      <c r="J91" s="317" t="s">
        <v>490</v>
      </c>
      <c r="K91" s="321">
        <v>2400003</v>
      </c>
      <c r="L91" s="317" t="s">
        <v>4428</v>
      </c>
      <c r="M91" s="317"/>
      <c r="N91" s="322"/>
      <c r="O91" s="322" t="s">
        <v>490</v>
      </c>
      <c r="P91" s="324">
        <v>2</v>
      </c>
      <c r="Q91" s="326">
        <v>56</v>
      </c>
      <c r="R91" s="327">
        <v>400000</v>
      </c>
      <c r="S91" s="327">
        <v>200000</v>
      </c>
      <c r="T91" s="328" t="s">
        <v>347</v>
      </c>
      <c r="U91" s="328" t="s">
        <v>347</v>
      </c>
      <c r="V91" s="328" t="s">
        <v>347</v>
      </c>
      <c r="W91" s="329" t="s">
        <v>347</v>
      </c>
      <c r="X91" s="329"/>
      <c r="Y91" s="329"/>
      <c r="Z91" s="325"/>
      <c r="AA91" s="329"/>
      <c r="AB91" s="329"/>
      <c r="AC91" s="329"/>
      <c r="AD91" s="329"/>
      <c r="AE91" s="329"/>
      <c r="AF91" s="329"/>
      <c r="AG91" s="325">
        <v>999000</v>
      </c>
      <c r="AH91" s="325" t="s">
        <v>6833</v>
      </c>
      <c r="AI91" s="325" t="s">
        <v>377</v>
      </c>
      <c r="AJ91" s="328">
        <v>600000</v>
      </c>
      <c r="AK91" s="330">
        <v>1000000</v>
      </c>
    </row>
    <row r="92" spans="1:37" s="309" customFormat="1" ht="20.100000000000001" customHeight="1">
      <c r="A92" s="314">
        <v>1090</v>
      </c>
      <c r="B92" s="315">
        <v>1410051026003</v>
      </c>
      <c r="C92" s="318">
        <v>1420508000063</v>
      </c>
      <c r="D92" s="315" t="s">
        <v>6880</v>
      </c>
      <c r="E92" s="316" t="s">
        <v>470</v>
      </c>
      <c r="F92" s="332">
        <v>1500043</v>
      </c>
      <c r="G92" s="333" t="s">
        <v>472</v>
      </c>
      <c r="H92" s="331" t="s">
        <v>355</v>
      </c>
      <c r="I92" s="331" t="s">
        <v>4405</v>
      </c>
      <c r="J92" s="317" t="s">
        <v>491</v>
      </c>
      <c r="K92" s="321">
        <v>2230051</v>
      </c>
      <c r="L92" s="317" t="s">
        <v>4429</v>
      </c>
      <c r="M92" s="317" t="s">
        <v>4430</v>
      </c>
      <c r="N92" s="316"/>
      <c r="O92" s="334" t="s">
        <v>491</v>
      </c>
      <c r="P92" s="324">
        <v>3</v>
      </c>
      <c r="Q92" s="326">
        <v>90</v>
      </c>
      <c r="R92" s="327">
        <v>500000</v>
      </c>
      <c r="S92" s="327">
        <v>250000</v>
      </c>
      <c r="T92" s="328" t="s">
        <v>347</v>
      </c>
      <c r="U92" s="328" t="s">
        <v>347</v>
      </c>
      <c r="V92" s="328" t="s">
        <v>347</v>
      </c>
      <c r="W92" s="329" t="s">
        <v>347</v>
      </c>
      <c r="X92" s="329"/>
      <c r="Y92" s="329"/>
      <c r="Z92" s="325"/>
      <c r="AA92" s="329"/>
      <c r="AB92" s="329"/>
      <c r="AC92" s="329"/>
      <c r="AD92" s="329"/>
      <c r="AE92" s="329"/>
      <c r="AF92" s="329"/>
      <c r="AG92" s="325">
        <v>999000</v>
      </c>
      <c r="AH92" s="325" t="s">
        <v>6833</v>
      </c>
      <c r="AI92" s="325" t="s">
        <v>377</v>
      </c>
      <c r="AJ92" s="328">
        <v>750000</v>
      </c>
      <c r="AK92" s="330">
        <v>1000000</v>
      </c>
    </row>
    <row r="93" spans="1:37" s="309" customFormat="1" ht="20.100000000000001" customHeight="1">
      <c r="A93" s="314">
        <v>1091</v>
      </c>
      <c r="B93" s="315">
        <v>1410051026045</v>
      </c>
      <c r="C93" s="318">
        <v>1420508000063</v>
      </c>
      <c r="D93" s="315" t="s">
        <v>6880</v>
      </c>
      <c r="E93" s="316" t="s">
        <v>470</v>
      </c>
      <c r="F93" s="332">
        <v>1500043</v>
      </c>
      <c r="G93" s="333" t="s">
        <v>472</v>
      </c>
      <c r="H93" s="331" t="s">
        <v>355</v>
      </c>
      <c r="I93" s="331" t="s">
        <v>4405</v>
      </c>
      <c r="J93" s="317" t="s">
        <v>492</v>
      </c>
      <c r="K93" s="321">
        <v>2260019</v>
      </c>
      <c r="L93" s="317" t="s">
        <v>4431</v>
      </c>
      <c r="M93" s="317"/>
      <c r="N93" s="316"/>
      <c r="O93" s="334" t="s">
        <v>492</v>
      </c>
      <c r="P93" s="324">
        <v>3</v>
      </c>
      <c r="Q93" s="326">
        <v>63</v>
      </c>
      <c r="R93" s="327">
        <v>500000</v>
      </c>
      <c r="S93" s="327">
        <v>250000</v>
      </c>
      <c r="T93" s="328" t="s">
        <v>347</v>
      </c>
      <c r="U93" s="328" t="s">
        <v>347</v>
      </c>
      <c r="V93" s="328" t="s">
        <v>347</v>
      </c>
      <c r="W93" s="329" t="s">
        <v>347</v>
      </c>
      <c r="X93" s="329"/>
      <c r="Y93" s="329"/>
      <c r="Z93" s="325"/>
      <c r="AA93" s="329"/>
      <c r="AB93" s="329"/>
      <c r="AC93" s="329"/>
      <c r="AD93" s="329"/>
      <c r="AE93" s="329"/>
      <c r="AF93" s="329"/>
      <c r="AG93" s="325">
        <v>999000</v>
      </c>
      <c r="AH93" s="325" t="s">
        <v>6833</v>
      </c>
      <c r="AI93" s="325" t="s">
        <v>377</v>
      </c>
      <c r="AJ93" s="328">
        <v>750000</v>
      </c>
      <c r="AK93" s="330">
        <v>1000000</v>
      </c>
    </row>
    <row r="94" spans="1:37" s="309" customFormat="1" ht="20.100000000000001" customHeight="1">
      <c r="A94" s="314">
        <v>1092</v>
      </c>
      <c r="B94" s="315">
        <v>1410051026714</v>
      </c>
      <c r="C94" s="318">
        <v>1420508000063</v>
      </c>
      <c r="D94" s="315" t="s">
        <v>6880</v>
      </c>
      <c r="E94" s="316" t="s">
        <v>470</v>
      </c>
      <c r="F94" s="332">
        <v>1500043</v>
      </c>
      <c r="G94" s="333" t="s">
        <v>472</v>
      </c>
      <c r="H94" s="331" t="s">
        <v>355</v>
      </c>
      <c r="I94" s="331" t="s">
        <v>4405</v>
      </c>
      <c r="J94" s="317" t="s">
        <v>493</v>
      </c>
      <c r="K94" s="321">
        <v>2300071</v>
      </c>
      <c r="L94" s="317" t="s">
        <v>4432</v>
      </c>
      <c r="M94" s="317"/>
      <c r="N94" s="316"/>
      <c r="O94" s="334" t="s">
        <v>493</v>
      </c>
      <c r="P94" s="324">
        <v>3</v>
      </c>
      <c r="Q94" s="326">
        <v>63</v>
      </c>
      <c r="R94" s="327">
        <v>500000</v>
      </c>
      <c r="S94" s="327">
        <v>250000</v>
      </c>
      <c r="T94" s="328" t="s">
        <v>347</v>
      </c>
      <c r="U94" s="328" t="s">
        <v>347</v>
      </c>
      <c r="V94" s="328" t="s">
        <v>347</v>
      </c>
      <c r="W94" s="329" t="s">
        <v>347</v>
      </c>
      <c r="X94" s="329"/>
      <c r="Y94" s="329"/>
      <c r="Z94" s="325"/>
      <c r="AA94" s="329"/>
      <c r="AB94" s="329"/>
      <c r="AC94" s="329"/>
      <c r="AD94" s="329"/>
      <c r="AE94" s="329"/>
      <c r="AF94" s="329"/>
      <c r="AG94" s="325">
        <v>999000</v>
      </c>
      <c r="AH94" s="325" t="s">
        <v>6833</v>
      </c>
      <c r="AI94" s="325" t="s">
        <v>377</v>
      </c>
      <c r="AJ94" s="328">
        <v>750000</v>
      </c>
      <c r="AK94" s="330">
        <v>1000000</v>
      </c>
    </row>
    <row r="95" spans="1:37" s="309" customFormat="1" ht="20.100000000000001" customHeight="1">
      <c r="A95" s="314">
        <v>1093</v>
      </c>
      <c r="B95" s="345">
        <v>1410051027100</v>
      </c>
      <c r="C95" s="318">
        <v>1420508000063</v>
      </c>
      <c r="D95" s="315" t="s">
        <v>6880</v>
      </c>
      <c r="E95" s="316" t="s">
        <v>470</v>
      </c>
      <c r="F95" s="340">
        <v>1500043</v>
      </c>
      <c r="G95" s="316" t="s">
        <v>472</v>
      </c>
      <c r="H95" s="316" t="s">
        <v>355</v>
      </c>
      <c r="I95" s="316" t="s">
        <v>4405</v>
      </c>
      <c r="J95" s="317" t="s">
        <v>494</v>
      </c>
      <c r="K95" s="321">
        <v>2300071</v>
      </c>
      <c r="L95" s="317" t="s">
        <v>4433</v>
      </c>
      <c r="M95" s="317"/>
      <c r="N95" s="316"/>
      <c r="O95" s="334" t="s">
        <v>494</v>
      </c>
      <c r="P95" s="324">
        <v>3</v>
      </c>
      <c r="Q95" s="316">
        <v>60</v>
      </c>
      <c r="R95" s="327">
        <v>500000</v>
      </c>
      <c r="S95" s="327">
        <v>250000</v>
      </c>
      <c r="T95" s="328">
        <v>300000</v>
      </c>
      <c r="U95" s="328" t="s">
        <v>347</v>
      </c>
      <c r="V95" s="328" t="s">
        <v>347</v>
      </c>
      <c r="W95" s="329" t="s">
        <v>377</v>
      </c>
      <c r="X95" s="316"/>
      <c r="Y95" s="316"/>
      <c r="Z95" s="325"/>
      <c r="AA95" s="316"/>
      <c r="AB95" s="316"/>
      <c r="AC95" s="316"/>
      <c r="AD95" s="316"/>
      <c r="AE95" s="316"/>
      <c r="AF95" s="316"/>
      <c r="AG95" s="325">
        <v>999000</v>
      </c>
      <c r="AH95" s="325" t="s">
        <v>6833</v>
      </c>
      <c r="AI95" s="325" t="s">
        <v>377</v>
      </c>
      <c r="AJ95" s="328">
        <v>1050000</v>
      </c>
      <c r="AK95" s="330">
        <v>1000000</v>
      </c>
    </row>
    <row r="96" spans="1:37" s="309" customFormat="1" ht="20.100000000000001" customHeight="1">
      <c r="A96" s="314">
        <v>1094</v>
      </c>
      <c r="B96" s="315">
        <v>1410051027118</v>
      </c>
      <c r="C96" s="318">
        <v>1420508000063</v>
      </c>
      <c r="D96" s="315" t="s">
        <v>6880</v>
      </c>
      <c r="E96" s="316" t="s">
        <v>470</v>
      </c>
      <c r="F96" s="332">
        <v>1500043</v>
      </c>
      <c r="G96" s="333" t="s">
        <v>472</v>
      </c>
      <c r="H96" s="331" t="s">
        <v>355</v>
      </c>
      <c r="I96" s="331" t="s">
        <v>4405</v>
      </c>
      <c r="J96" s="317" t="s">
        <v>495</v>
      </c>
      <c r="K96" s="321">
        <v>2200023</v>
      </c>
      <c r="L96" s="317" t="s">
        <v>4434</v>
      </c>
      <c r="M96" s="317"/>
      <c r="N96" s="334"/>
      <c r="O96" s="334" t="s">
        <v>495</v>
      </c>
      <c r="P96" s="324">
        <v>3</v>
      </c>
      <c r="Q96" s="326">
        <v>70</v>
      </c>
      <c r="R96" s="327">
        <v>500000</v>
      </c>
      <c r="S96" s="327">
        <v>250000</v>
      </c>
      <c r="T96" s="328" t="s">
        <v>347</v>
      </c>
      <c r="U96" s="328" t="s">
        <v>347</v>
      </c>
      <c r="V96" s="328" t="s">
        <v>347</v>
      </c>
      <c r="W96" s="329" t="s">
        <v>347</v>
      </c>
      <c r="X96" s="325"/>
      <c r="Y96" s="325"/>
      <c r="Z96" s="325"/>
      <c r="AA96" s="325"/>
      <c r="AB96" s="325"/>
      <c r="AC96" s="325"/>
      <c r="AD96" s="325"/>
      <c r="AE96" s="325"/>
      <c r="AF96" s="325"/>
      <c r="AG96" s="325">
        <v>999000</v>
      </c>
      <c r="AH96" s="325" t="s">
        <v>6833</v>
      </c>
      <c r="AI96" s="325" t="s">
        <v>377</v>
      </c>
      <c r="AJ96" s="328">
        <v>750000</v>
      </c>
      <c r="AK96" s="330">
        <v>1000000</v>
      </c>
    </row>
    <row r="97" spans="1:37" s="309" customFormat="1" ht="20.100000000000001" customHeight="1">
      <c r="A97" s="314">
        <v>1095</v>
      </c>
      <c r="B97" s="315">
        <v>1410051027563</v>
      </c>
      <c r="C97" s="318">
        <v>1420508000063</v>
      </c>
      <c r="D97" s="315" t="s">
        <v>6880</v>
      </c>
      <c r="E97" s="316" t="s">
        <v>470</v>
      </c>
      <c r="F97" s="332">
        <v>1500043</v>
      </c>
      <c r="G97" s="333" t="s">
        <v>472</v>
      </c>
      <c r="H97" s="331" t="s">
        <v>355</v>
      </c>
      <c r="I97" s="331" t="s">
        <v>4405</v>
      </c>
      <c r="J97" s="317" t="s">
        <v>4435</v>
      </c>
      <c r="K97" s="321">
        <v>2260003</v>
      </c>
      <c r="L97" s="317" t="s">
        <v>4436</v>
      </c>
      <c r="M97" s="317"/>
      <c r="N97" s="334"/>
      <c r="O97" s="334" t="s">
        <v>4435</v>
      </c>
      <c r="P97" s="324">
        <v>3</v>
      </c>
      <c r="Q97" s="326">
        <v>60</v>
      </c>
      <c r="R97" s="327">
        <v>500000</v>
      </c>
      <c r="S97" s="327">
        <v>250000</v>
      </c>
      <c r="T97" s="328" t="s">
        <v>347</v>
      </c>
      <c r="U97" s="328" t="s">
        <v>347</v>
      </c>
      <c r="V97" s="328" t="s">
        <v>347</v>
      </c>
      <c r="W97" s="329" t="s">
        <v>347</v>
      </c>
      <c r="X97" s="325"/>
      <c r="Y97" s="325"/>
      <c r="Z97" s="325"/>
      <c r="AA97" s="325"/>
      <c r="AB97" s="325"/>
      <c r="AC97" s="325"/>
      <c r="AD97" s="325"/>
      <c r="AE97" s="325"/>
      <c r="AF97" s="325"/>
      <c r="AG97" s="325">
        <v>0</v>
      </c>
      <c r="AH97" s="325" t="s">
        <v>377</v>
      </c>
      <c r="AI97" s="325" t="s">
        <v>377</v>
      </c>
      <c r="AJ97" s="328">
        <v>750000</v>
      </c>
      <c r="AK97" s="330">
        <v>1000000</v>
      </c>
    </row>
    <row r="98" spans="1:37" s="309" customFormat="1" ht="20.100000000000001" customHeight="1">
      <c r="A98" s="314">
        <v>1096</v>
      </c>
      <c r="B98" s="345">
        <v>1410051016020</v>
      </c>
      <c r="C98" s="345">
        <v>1420508000063</v>
      </c>
      <c r="D98" s="345" t="s">
        <v>4363</v>
      </c>
      <c r="E98" s="316" t="s">
        <v>470</v>
      </c>
      <c r="F98" s="340">
        <v>1500043</v>
      </c>
      <c r="G98" s="316" t="s">
        <v>472</v>
      </c>
      <c r="H98" s="316" t="s">
        <v>355</v>
      </c>
      <c r="I98" s="316" t="s">
        <v>4405</v>
      </c>
      <c r="J98" s="316" t="s">
        <v>496</v>
      </c>
      <c r="K98" s="340" t="s">
        <v>2889</v>
      </c>
      <c r="L98" s="334" t="s">
        <v>4437</v>
      </c>
      <c r="M98" s="334"/>
      <c r="N98" s="316"/>
      <c r="O98" s="334" t="s">
        <v>496</v>
      </c>
      <c r="P98" s="324">
        <v>2</v>
      </c>
      <c r="Q98" s="316">
        <v>24</v>
      </c>
      <c r="R98" s="327">
        <v>400000</v>
      </c>
      <c r="S98" s="327">
        <v>200000</v>
      </c>
      <c r="T98" s="328" t="s">
        <v>347</v>
      </c>
      <c r="U98" s="328" t="s">
        <v>347</v>
      </c>
      <c r="V98" s="328" t="s">
        <v>347</v>
      </c>
      <c r="W98" s="329" t="s">
        <v>347</v>
      </c>
      <c r="X98" s="316"/>
      <c r="Y98" s="316"/>
      <c r="Z98" s="325"/>
      <c r="AA98" s="316"/>
      <c r="AB98" s="316"/>
      <c r="AC98" s="316"/>
      <c r="AD98" s="316"/>
      <c r="AE98" s="316"/>
      <c r="AF98" s="316"/>
      <c r="AG98" s="325">
        <v>441000</v>
      </c>
      <c r="AH98" s="325" t="s">
        <v>6833</v>
      </c>
      <c r="AI98" s="325" t="s">
        <v>377</v>
      </c>
      <c r="AJ98" s="328">
        <v>600000</v>
      </c>
      <c r="AK98" s="330">
        <v>1000000</v>
      </c>
    </row>
    <row r="99" spans="1:37" s="309" customFormat="1" ht="20.100000000000001" customHeight="1">
      <c r="A99" s="314">
        <v>1097</v>
      </c>
      <c r="B99" s="315">
        <v>1410051017846</v>
      </c>
      <c r="C99" s="318">
        <v>1410011000031</v>
      </c>
      <c r="D99" s="315" t="s">
        <v>6880</v>
      </c>
      <c r="E99" s="316" t="s">
        <v>497</v>
      </c>
      <c r="F99" s="332">
        <v>2450009</v>
      </c>
      <c r="G99" s="333" t="s">
        <v>500</v>
      </c>
      <c r="H99" s="331" t="s">
        <v>344</v>
      </c>
      <c r="I99" s="331" t="s">
        <v>498</v>
      </c>
      <c r="J99" s="317" t="s">
        <v>499</v>
      </c>
      <c r="K99" s="321">
        <v>2460023</v>
      </c>
      <c r="L99" s="317" t="s">
        <v>4438</v>
      </c>
      <c r="M99" s="317"/>
      <c r="N99" s="316"/>
      <c r="O99" s="334" t="s">
        <v>499</v>
      </c>
      <c r="P99" s="324">
        <v>3</v>
      </c>
      <c r="Q99" s="326">
        <v>60</v>
      </c>
      <c r="R99" s="327">
        <v>500000</v>
      </c>
      <c r="S99" s="327">
        <v>250000</v>
      </c>
      <c r="T99" s="328">
        <v>300000</v>
      </c>
      <c r="U99" s="328" t="s">
        <v>347</v>
      </c>
      <c r="V99" s="328" t="s">
        <v>347</v>
      </c>
      <c r="W99" s="329" t="s">
        <v>377</v>
      </c>
      <c r="X99" s="325"/>
      <c r="Y99" s="325"/>
      <c r="Z99" s="325"/>
      <c r="AA99" s="325"/>
      <c r="AB99" s="325"/>
      <c r="AC99" s="325"/>
      <c r="AD99" s="325"/>
      <c r="AE99" s="325"/>
      <c r="AF99" s="325"/>
      <c r="AG99" s="325">
        <v>0</v>
      </c>
      <c r="AH99" s="325" t="s">
        <v>377</v>
      </c>
      <c r="AI99" s="325" t="s">
        <v>377</v>
      </c>
      <c r="AJ99" s="328">
        <v>1050000</v>
      </c>
      <c r="AK99" s="330">
        <v>1000000</v>
      </c>
    </row>
    <row r="100" spans="1:37" s="309" customFormat="1" ht="20.100000000000001" customHeight="1">
      <c r="A100" s="314">
        <v>1098</v>
      </c>
      <c r="B100" s="315">
        <v>1410051013910</v>
      </c>
      <c r="C100" s="318">
        <v>1410006000079</v>
      </c>
      <c r="D100" s="315" t="s">
        <v>6880</v>
      </c>
      <c r="E100" s="316" t="s">
        <v>501</v>
      </c>
      <c r="F100" s="340">
        <v>2310861</v>
      </c>
      <c r="G100" s="316" t="s">
        <v>504</v>
      </c>
      <c r="H100" s="316" t="s">
        <v>344</v>
      </c>
      <c r="I100" s="316" t="s">
        <v>502</v>
      </c>
      <c r="J100" s="317" t="s">
        <v>503</v>
      </c>
      <c r="K100" s="321">
        <v>2310861</v>
      </c>
      <c r="L100" s="317" t="s">
        <v>4439</v>
      </c>
      <c r="M100" s="317" t="s">
        <v>4440</v>
      </c>
      <c r="N100" s="338"/>
      <c r="O100" s="334" t="s">
        <v>503</v>
      </c>
      <c r="P100" s="324">
        <v>3</v>
      </c>
      <c r="Q100" s="316">
        <v>90</v>
      </c>
      <c r="R100" s="327">
        <v>500000</v>
      </c>
      <c r="S100" s="327">
        <v>250000</v>
      </c>
      <c r="T100" s="328">
        <v>300000</v>
      </c>
      <c r="U100" s="328" t="s">
        <v>347</v>
      </c>
      <c r="V100" s="328" t="s">
        <v>347</v>
      </c>
      <c r="W100" s="329" t="s">
        <v>377</v>
      </c>
      <c r="X100" s="316"/>
      <c r="Y100" s="316"/>
      <c r="Z100" s="325" t="s">
        <v>377</v>
      </c>
      <c r="AA100" s="316"/>
      <c r="AB100" s="316"/>
      <c r="AC100" s="316"/>
      <c r="AD100" s="316"/>
      <c r="AE100" s="316"/>
      <c r="AF100" s="316"/>
      <c r="AG100" s="325">
        <v>998000</v>
      </c>
      <c r="AH100" s="325" t="s">
        <v>6833</v>
      </c>
      <c r="AI100" s="325" t="s">
        <v>377</v>
      </c>
      <c r="AJ100" s="328">
        <v>1050000</v>
      </c>
      <c r="AK100" s="330">
        <v>1000000</v>
      </c>
    </row>
    <row r="101" spans="1:37" s="309" customFormat="1" ht="20.100000000000001" customHeight="1">
      <c r="A101" s="314">
        <v>1099</v>
      </c>
      <c r="B101" s="315">
        <v>1410051015469</v>
      </c>
      <c r="C101" s="318">
        <v>1410006000095</v>
      </c>
      <c r="D101" s="315" t="s">
        <v>6880</v>
      </c>
      <c r="E101" s="316" t="s">
        <v>505</v>
      </c>
      <c r="F101" s="340">
        <v>2350022</v>
      </c>
      <c r="G101" s="316" t="s">
        <v>508</v>
      </c>
      <c r="H101" s="316" t="s">
        <v>344</v>
      </c>
      <c r="I101" s="316" t="s">
        <v>506</v>
      </c>
      <c r="J101" s="317" t="s">
        <v>507</v>
      </c>
      <c r="K101" s="321">
        <v>2350022</v>
      </c>
      <c r="L101" s="317" t="s">
        <v>4441</v>
      </c>
      <c r="M101" s="317"/>
      <c r="N101" s="338"/>
      <c r="O101" s="334" t="s">
        <v>507</v>
      </c>
      <c r="P101" s="324">
        <v>3</v>
      </c>
      <c r="Q101" s="316">
        <v>69</v>
      </c>
      <c r="R101" s="327">
        <v>500000</v>
      </c>
      <c r="S101" s="327">
        <v>250000</v>
      </c>
      <c r="T101" s="328" t="s">
        <v>347</v>
      </c>
      <c r="U101" s="328" t="s">
        <v>347</v>
      </c>
      <c r="V101" s="328" t="s">
        <v>347</v>
      </c>
      <c r="W101" s="329" t="s">
        <v>347</v>
      </c>
      <c r="X101" s="316"/>
      <c r="Y101" s="316"/>
      <c r="Z101" s="325"/>
      <c r="AA101" s="316"/>
      <c r="AB101" s="316"/>
      <c r="AC101" s="316"/>
      <c r="AD101" s="316"/>
      <c r="AE101" s="316"/>
      <c r="AF101" s="316"/>
      <c r="AG101" s="325">
        <v>0</v>
      </c>
      <c r="AH101" s="325" t="s">
        <v>377</v>
      </c>
      <c r="AI101" s="325" t="s">
        <v>377</v>
      </c>
      <c r="AJ101" s="328">
        <v>750000</v>
      </c>
      <c r="AK101" s="330">
        <v>1000000</v>
      </c>
    </row>
    <row r="102" spans="1:37" s="309" customFormat="1" ht="20.100000000000001" customHeight="1">
      <c r="A102" s="314">
        <v>1100</v>
      </c>
      <c r="B102" s="315">
        <v>1410051025351</v>
      </c>
      <c r="C102" s="318">
        <v>1410006000137</v>
      </c>
      <c r="D102" s="315" t="s">
        <v>6880</v>
      </c>
      <c r="E102" s="316" t="s">
        <v>509</v>
      </c>
      <c r="F102" s="332">
        <v>2210002</v>
      </c>
      <c r="G102" s="333" t="s">
        <v>513</v>
      </c>
      <c r="H102" s="331" t="s">
        <v>510</v>
      </c>
      <c r="I102" s="331" t="s">
        <v>511</v>
      </c>
      <c r="J102" s="317" t="s">
        <v>512</v>
      </c>
      <c r="K102" s="321">
        <v>2210014</v>
      </c>
      <c r="L102" s="317" t="s">
        <v>4442</v>
      </c>
      <c r="M102" s="317"/>
      <c r="N102" s="322"/>
      <c r="O102" s="322" t="s">
        <v>512</v>
      </c>
      <c r="P102" s="324">
        <v>3</v>
      </c>
      <c r="Q102" s="326">
        <v>60</v>
      </c>
      <c r="R102" s="327">
        <v>500000</v>
      </c>
      <c r="S102" s="327">
        <v>250000</v>
      </c>
      <c r="T102" s="328">
        <v>300000</v>
      </c>
      <c r="U102" s="328" t="s">
        <v>347</v>
      </c>
      <c r="V102" s="328" t="s">
        <v>347</v>
      </c>
      <c r="W102" s="329" t="s">
        <v>377</v>
      </c>
      <c r="X102" s="329"/>
      <c r="Y102" s="329"/>
      <c r="Z102" s="325"/>
      <c r="AA102" s="329"/>
      <c r="AB102" s="329"/>
      <c r="AC102" s="329"/>
      <c r="AD102" s="329"/>
      <c r="AE102" s="329"/>
      <c r="AF102" s="329"/>
      <c r="AG102" s="325">
        <v>990000</v>
      </c>
      <c r="AH102" s="325" t="s">
        <v>6833</v>
      </c>
      <c r="AI102" s="325" t="s">
        <v>377</v>
      </c>
      <c r="AJ102" s="328">
        <v>1050000</v>
      </c>
      <c r="AK102" s="330">
        <v>1000000</v>
      </c>
    </row>
    <row r="103" spans="1:37" s="309" customFormat="1" ht="20.100000000000001" customHeight="1">
      <c r="A103" s="314">
        <v>1101</v>
      </c>
      <c r="B103" s="315">
        <v>1410051024461</v>
      </c>
      <c r="C103" s="318">
        <v>1410001003946</v>
      </c>
      <c r="D103" s="315" t="s">
        <v>6880</v>
      </c>
      <c r="E103" s="316" t="s">
        <v>514</v>
      </c>
      <c r="F103" s="319">
        <v>2300037</v>
      </c>
      <c r="G103" s="320" t="s">
        <v>517</v>
      </c>
      <c r="H103" s="316" t="s">
        <v>510</v>
      </c>
      <c r="I103" s="316" t="s">
        <v>515</v>
      </c>
      <c r="J103" s="317" t="s">
        <v>516</v>
      </c>
      <c r="K103" s="321">
        <v>2300078</v>
      </c>
      <c r="L103" s="317" t="s">
        <v>4443</v>
      </c>
      <c r="M103" s="317"/>
      <c r="N103" s="322"/>
      <c r="O103" s="322" t="s">
        <v>516</v>
      </c>
      <c r="P103" s="324">
        <v>3</v>
      </c>
      <c r="Q103" s="326">
        <v>105</v>
      </c>
      <c r="R103" s="327">
        <v>500000</v>
      </c>
      <c r="S103" s="327">
        <v>250000</v>
      </c>
      <c r="T103" s="328">
        <v>300000</v>
      </c>
      <c r="U103" s="328" t="s">
        <v>347</v>
      </c>
      <c r="V103" s="328" t="s">
        <v>347</v>
      </c>
      <c r="W103" s="329" t="s">
        <v>377</v>
      </c>
      <c r="X103" s="329"/>
      <c r="Y103" s="329"/>
      <c r="Z103" s="325"/>
      <c r="AA103" s="329"/>
      <c r="AB103" s="329"/>
      <c r="AC103" s="329"/>
      <c r="AD103" s="329"/>
      <c r="AE103" s="329"/>
      <c r="AF103" s="329"/>
      <c r="AG103" s="325">
        <v>0</v>
      </c>
      <c r="AH103" s="325" t="s">
        <v>377</v>
      </c>
      <c r="AI103" s="325" t="s">
        <v>377</v>
      </c>
      <c r="AJ103" s="328">
        <v>1050000</v>
      </c>
      <c r="AK103" s="330">
        <v>1000000</v>
      </c>
    </row>
    <row r="104" spans="1:37" s="309" customFormat="1" ht="20.100000000000001" customHeight="1">
      <c r="A104" s="314">
        <v>1102</v>
      </c>
      <c r="B104" s="315">
        <v>1410051025864</v>
      </c>
      <c r="C104" s="318">
        <v>1410001003946</v>
      </c>
      <c r="D104" s="315" t="s">
        <v>6880</v>
      </c>
      <c r="E104" s="316" t="s">
        <v>514</v>
      </c>
      <c r="F104" s="332">
        <v>2300037</v>
      </c>
      <c r="G104" s="333" t="s">
        <v>517</v>
      </c>
      <c r="H104" s="331" t="s">
        <v>510</v>
      </c>
      <c r="I104" s="331" t="s">
        <v>515</v>
      </c>
      <c r="J104" s="317" t="s">
        <v>518</v>
      </c>
      <c r="K104" s="321">
        <v>2300071</v>
      </c>
      <c r="L104" s="317" t="s">
        <v>4444</v>
      </c>
      <c r="M104" s="317"/>
      <c r="N104" s="334"/>
      <c r="O104" s="334" t="s">
        <v>518</v>
      </c>
      <c r="P104" s="324">
        <v>3</v>
      </c>
      <c r="Q104" s="326">
        <v>60</v>
      </c>
      <c r="R104" s="327">
        <v>500000</v>
      </c>
      <c r="S104" s="327">
        <v>250000</v>
      </c>
      <c r="T104" s="328">
        <v>300000</v>
      </c>
      <c r="U104" s="328" t="s">
        <v>347</v>
      </c>
      <c r="V104" s="328" t="s">
        <v>347</v>
      </c>
      <c r="W104" s="329" t="s">
        <v>377</v>
      </c>
      <c r="X104" s="325"/>
      <c r="Y104" s="325"/>
      <c r="Z104" s="325" t="s">
        <v>377</v>
      </c>
      <c r="AA104" s="325"/>
      <c r="AB104" s="325"/>
      <c r="AC104" s="325"/>
      <c r="AD104" s="325"/>
      <c r="AE104" s="325"/>
      <c r="AF104" s="325"/>
      <c r="AG104" s="325">
        <v>0</v>
      </c>
      <c r="AH104" s="325" t="s">
        <v>377</v>
      </c>
      <c r="AI104" s="325" t="s">
        <v>377</v>
      </c>
      <c r="AJ104" s="328">
        <v>1050000</v>
      </c>
      <c r="AK104" s="330">
        <v>1000000</v>
      </c>
    </row>
    <row r="105" spans="1:37" s="309" customFormat="1" ht="20.100000000000001" customHeight="1">
      <c r="A105" s="314">
        <v>1103</v>
      </c>
      <c r="B105" s="315">
        <v>1410051024180</v>
      </c>
      <c r="C105" s="318">
        <v>1410006000103</v>
      </c>
      <c r="D105" s="315" t="s">
        <v>6880</v>
      </c>
      <c r="E105" s="316" t="s">
        <v>519</v>
      </c>
      <c r="F105" s="319">
        <v>2310023</v>
      </c>
      <c r="G105" s="320" t="s">
        <v>522</v>
      </c>
      <c r="H105" s="316" t="s">
        <v>510</v>
      </c>
      <c r="I105" s="316" t="s">
        <v>520</v>
      </c>
      <c r="J105" s="317" t="s">
        <v>521</v>
      </c>
      <c r="K105" s="321">
        <v>2310024</v>
      </c>
      <c r="L105" s="317" t="s">
        <v>4445</v>
      </c>
      <c r="M105" s="317"/>
      <c r="N105" s="334"/>
      <c r="O105" s="334" t="s">
        <v>521</v>
      </c>
      <c r="P105" s="324">
        <v>2</v>
      </c>
      <c r="Q105" s="326">
        <v>36</v>
      </c>
      <c r="R105" s="327">
        <v>400000</v>
      </c>
      <c r="S105" s="327">
        <v>200000</v>
      </c>
      <c r="T105" s="328">
        <v>300000</v>
      </c>
      <c r="U105" s="328" t="s">
        <v>347</v>
      </c>
      <c r="V105" s="328" t="s">
        <v>347</v>
      </c>
      <c r="W105" s="329" t="s">
        <v>377</v>
      </c>
      <c r="X105" s="325"/>
      <c r="Y105" s="325"/>
      <c r="Z105" s="325"/>
      <c r="AA105" s="325"/>
      <c r="AB105" s="325"/>
      <c r="AC105" s="325"/>
      <c r="AD105" s="325"/>
      <c r="AE105" s="325"/>
      <c r="AF105" s="325"/>
      <c r="AG105" s="325">
        <v>36000</v>
      </c>
      <c r="AH105" s="325" t="s">
        <v>6833</v>
      </c>
      <c r="AI105" s="325" t="s">
        <v>377</v>
      </c>
      <c r="AJ105" s="328">
        <v>900000</v>
      </c>
      <c r="AK105" s="330">
        <v>1000000</v>
      </c>
    </row>
    <row r="106" spans="1:37" s="309" customFormat="1" ht="20.100000000000001" customHeight="1">
      <c r="A106" s="314">
        <v>1104</v>
      </c>
      <c r="B106" s="315">
        <v>1410051026086</v>
      </c>
      <c r="C106" s="318">
        <v>1410606100014</v>
      </c>
      <c r="D106" s="315" t="s">
        <v>6880</v>
      </c>
      <c r="E106" s="316" t="s">
        <v>523</v>
      </c>
      <c r="F106" s="332">
        <v>2400021</v>
      </c>
      <c r="G106" s="333" t="s">
        <v>525</v>
      </c>
      <c r="H106" s="331" t="s">
        <v>510</v>
      </c>
      <c r="I106" s="331" t="s">
        <v>524</v>
      </c>
      <c r="J106" s="317" t="s">
        <v>4446</v>
      </c>
      <c r="K106" s="321">
        <v>2400021</v>
      </c>
      <c r="L106" s="317" t="s">
        <v>4447</v>
      </c>
      <c r="M106" s="317"/>
      <c r="N106" s="316"/>
      <c r="O106" s="334" t="s">
        <v>4446</v>
      </c>
      <c r="P106" s="324">
        <v>2</v>
      </c>
      <c r="Q106" s="326">
        <v>39</v>
      </c>
      <c r="R106" s="327">
        <v>400000</v>
      </c>
      <c r="S106" s="327">
        <v>200000</v>
      </c>
      <c r="T106" s="328">
        <v>300000</v>
      </c>
      <c r="U106" s="328" t="s">
        <v>347</v>
      </c>
      <c r="V106" s="328" t="s">
        <v>347</v>
      </c>
      <c r="W106" s="329" t="s">
        <v>377</v>
      </c>
      <c r="X106" s="329"/>
      <c r="Y106" s="329"/>
      <c r="Z106" s="325"/>
      <c r="AA106" s="329"/>
      <c r="AB106" s="329"/>
      <c r="AC106" s="329"/>
      <c r="AD106" s="329"/>
      <c r="AE106" s="329"/>
      <c r="AF106" s="329"/>
      <c r="AG106" s="325">
        <v>957000</v>
      </c>
      <c r="AH106" s="325" t="s">
        <v>6833</v>
      </c>
      <c r="AI106" s="325" t="s">
        <v>377</v>
      </c>
      <c r="AJ106" s="328">
        <v>900000</v>
      </c>
      <c r="AK106" s="330">
        <v>1000000</v>
      </c>
    </row>
    <row r="107" spans="1:37" s="309" customFormat="1" ht="20.100000000000001" customHeight="1">
      <c r="A107" s="314">
        <v>1105</v>
      </c>
      <c r="B107" s="345">
        <v>1410051027753</v>
      </c>
      <c r="C107" s="345">
        <v>1410606100014</v>
      </c>
      <c r="D107" s="345" t="s">
        <v>4363</v>
      </c>
      <c r="E107" s="316" t="s">
        <v>523</v>
      </c>
      <c r="F107" s="340">
        <v>2400021</v>
      </c>
      <c r="G107" s="316" t="s">
        <v>525</v>
      </c>
      <c r="H107" s="316" t="s">
        <v>510</v>
      </c>
      <c r="I107" s="316" t="s">
        <v>524</v>
      </c>
      <c r="J107" s="316" t="s">
        <v>4448</v>
      </c>
      <c r="K107" s="340" t="s">
        <v>4449</v>
      </c>
      <c r="L107" s="334" t="s">
        <v>4447</v>
      </c>
      <c r="M107" s="334"/>
      <c r="N107" s="316"/>
      <c r="O107" s="334" t="s">
        <v>4448</v>
      </c>
      <c r="P107" s="324">
        <v>2</v>
      </c>
      <c r="Q107" s="316">
        <v>31</v>
      </c>
      <c r="R107" s="327">
        <v>400000</v>
      </c>
      <c r="S107" s="327">
        <v>200000</v>
      </c>
      <c r="T107" s="328" t="s">
        <v>347</v>
      </c>
      <c r="U107" s="328" t="s">
        <v>347</v>
      </c>
      <c r="V107" s="328" t="s">
        <v>347</v>
      </c>
      <c r="W107" s="329" t="s">
        <v>347</v>
      </c>
      <c r="X107" s="316"/>
      <c r="Y107" s="316"/>
      <c r="Z107" s="325"/>
      <c r="AA107" s="316"/>
      <c r="AB107" s="316"/>
      <c r="AC107" s="316"/>
      <c r="AD107" s="316"/>
      <c r="AE107" s="316"/>
      <c r="AF107" s="316"/>
      <c r="AG107" s="325">
        <v>0</v>
      </c>
      <c r="AH107" s="325" t="s">
        <v>377</v>
      </c>
      <c r="AI107" s="325" t="s">
        <v>377</v>
      </c>
      <c r="AJ107" s="328">
        <v>600000</v>
      </c>
      <c r="AK107" s="330">
        <v>1000000</v>
      </c>
    </row>
    <row r="108" spans="1:37" s="309" customFormat="1" ht="20.100000000000001" customHeight="1">
      <c r="A108" s="314">
        <v>1106</v>
      </c>
      <c r="B108" s="315">
        <v>1410051025427</v>
      </c>
      <c r="C108" s="318">
        <v>1410006000145</v>
      </c>
      <c r="D108" s="315" t="s">
        <v>6880</v>
      </c>
      <c r="E108" s="316" t="s">
        <v>526</v>
      </c>
      <c r="F108" s="340">
        <v>2230053</v>
      </c>
      <c r="G108" s="316" t="s">
        <v>529</v>
      </c>
      <c r="H108" s="316" t="s">
        <v>510</v>
      </c>
      <c r="I108" s="316" t="s">
        <v>527</v>
      </c>
      <c r="J108" s="317" t="s">
        <v>528</v>
      </c>
      <c r="K108" s="321">
        <v>2230053</v>
      </c>
      <c r="L108" s="317" t="s">
        <v>4450</v>
      </c>
      <c r="M108" s="317" t="s">
        <v>4451</v>
      </c>
      <c r="N108" s="342"/>
      <c r="O108" s="342" t="s">
        <v>528</v>
      </c>
      <c r="P108" s="324">
        <v>3</v>
      </c>
      <c r="Q108" s="316">
        <v>60</v>
      </c>
      <c r="R108" s="327">
        <v>500000</v>
      </c>
      <c r="S108" s="327">
        <v>250000</v>
      </c>
      <c r="T108" s="328">
        <v>300000</v>
      </c>
      <c r="U108" s="328" t="s">
        <v>347</v>
      </c>
      <c r="V108" s="328" t="s">
        <v>347</v>
      </c>
      <c r="W108" s="329" t="s">
        <v>377</v>
      </c>
      <c r="X108" s="316"/>
      <c r="Y108" s="316"/>
      <c r="Z108" s="325"/>
      <c r="AA108" s="316"/>
      <c r="AB108" s="316"/>
      <c r="AC108" s="316"/>
      <c r="AD108" s="316"/>
      <c r="AE108" s="316"/>
      <c r="AF108" s="316"/>
      <c r="AG108" s="325">
        <v>607000</v>
      </c>
      <c r="AH108" s="325" t="s">
        <v>6833</v>
      </c>
      <c r="AI108" s="325" t="s">
        <v>377</v>
      </c>
      <c r="AJ108" s="328">
        <v>1050000</v>
      </c>
      <c r="AK108" s="330">
        <v>1000000</v>
      </c>
    </row>
    <row r="109" spans="1:37" s="309" customFormat="1" ht="20.100000000000001" customHeight="1">
      <c r="A109" s="314">
        <v>1107</v>
      </c>
      <c r="B109" s="315">
        <v>1410051017127</v>
      </c>
      <c r="C109" s="318">
        <v>1410002000172</v>
      </c>
      <c r="D109" s="315" t="s">
        <v>6880</v>
      </c>
      <c r="E109" s="316" t="s">
        <v>530</v>
      </c>
      <c r="F109" s="332">
        <v>2200004</v>
      </c>
      <c r="G109" s="333" t="s">
        <v>533</v>
      </c>
      <c r="H109" s="331" t="s">
        <v>344</v>
      </c>
      <c r="I109" s="331" t="s">
        <v>531</v>
      </c>
      <c r="J109" s="317" t="s">
        <v>532</v>
      </c>
      <c r="K109" s="321">
        <v>2220033</v>
      </c>
      <c r="L109" s="317" t="s">
        <v>4452</v>
      </c>
      <c r="M109" s="317"/>
      <c r="N109" s="334"/>
      <c r="O109" s="334" t="s">
        <v>532</v>
      </c>
      <c r="P109" s="324">
        <v>3</v>
      </c>
      <c r="Q109" s="326">
        <v>140</v>
      </c>
      <c r="R109" s="327">
        <v>500000</v>
      </c>
      <c r="S109" s="327">
        <v>250000</v>
      </c>
      <c r="T109" s="328">
        <v>300000</v>
      </c>
      <c r="U109" s="328" t="s">
        <v>347</v>
      </c>
      <c r="V109" s="328" t="s">
        <v>347</v>
      </c>
      <c r="W109" s="329" t="s">
        <v>377</v>
      </c>
      <c r="X109" s="325"/>
      <c r="Y109" s="325"/>
      <c r="Z109" s="325"/>
      <c r="AA109" s="325"/>
      <c r="AB109" s="325"/>
      <c r="AC109" s="325"/>
      <c r="AD109" s="325"/>
      <c r="AE109" s="325"/>
      <c r="AF109" s="325"/>
      <c r="AG109" s="325">
        <v>876000</v>
      </c>
      <c r="AH109" s="325" t="s">
        <v>6833</v>
      </c>
      <c r="AI109" s="325" t="s">
        <v>377</v>
      </c>
      <c r="AJ109" s="328">
        <v>1050000</v>
      </c>
      <c r="AK109" s="330">
        <v>1000000</v>
      </c>
    </row>
    <row r="110" spans="1:37" s="309" customFormat="1" ht="20.100000000000001" customHeight="1">
      <c r="A110" s="314">
        <v>1108</v>
      </c>
      <c r="B110" s="315">
        <v>1410051017135</v>
      </c>
      <c r="C110" s="318">
        <v>1410002000172</v>
      </c>
      <c r="D110" s="315" t="s">
        <v>6880</v>
      </c>
      <c r="E110" s="316" t="s">
        <v>530</v>
      </c>
      <c r="F110" s="332">
        <v>2200004</v>
      </c>
      <c r="G110" s="333" t="s">
        <v>533</v>
      </c>
      <c r="H110" s="331" t="s">
        <v>344</v>
      </c>
      <c r="I110" s="331" t="s">
        <v>531</v>
      </c>
      <c r="J110" s="317" t="s">
        <v>534</v>
      </c>
      <c r="K110" s="321">
        <v>2220033</v>
      </c>
      <c r="L110" s="317" t="s">
        <v>4453</v>
      </c>
      <c r="M110" s="317"/>
      <c r="N110" s="334"/>
      <c r="O110" s="334" t="s">
        <v>534</v>
      </c>
      <c r="P110" s="324">
        <v>3</v>
      </c>
      <c r="Q110" s="326">
        <v>140</v>
      </c>
      <c r="R110" s="327">
        <v>500000</v>
      </c>
      <c r="S110" s="327">
        <v>250000</v>
      </c>
      <c r="T110" s="328">
        <v>300000</v>
      </c>
      <c r="U110" s="328" t="s">
        <v>347</v>
      </c>
      <c r="V110" s="328" t="s">
        <v>347</v>
      </c>
      <c r="W110" s="329" t="s">
        <v>377</v>
      </c>
      <c r="X110" s="325"/>
      <c r="Y110" s="325"/>
      <c r="Z110" s="325"/>
      <c r="AA110" s="325"/>
      <c r="AB110" s="325"/>
      <c r="AC110" s="325"/>
      <c r="AD110" s="325"/>
      <c r="AE110" s="325"/>
      <c r="AF110" s="325"/>
      <c r="AG110" s="325">
        <v>902000</v>
      </c>
      <c r="AH110" s="325" t="s">
        <v>6833</v>
      </c>
      <c r="AI110" s="325" t="s">
        <v>377</v>
      </c>
      <c r="AJ110" s="328">
        <v>1050000</v>
      </c>
      <c r="AK110" s="330">
        <v>1000000</v>
      </c>
    </row>
    <row r="111" spans="1:37" s="309" customFormat="1" ht="20.100000000000001" customHeight="1">
      <c r="A111" s="314">
        <v>1109</v>
      </c>
      <c r="B111" s="315">
        <v>1410051017622</v>
      </c>
      <c r="C111" s="318">
        <v>1410002000172</v>
      </c>
      <c r="D111" s="315" t="s">
        <v>6880</v>
      </c>
      <c r="E111" s="316" t="s">
        <v>530</v>
      </c>
      <c r="F111" s="332">
        <v>2200004</v>
      </c>
      <c r="G111" s="333" t="s">
        <v>533</v>
      </c>
      <c r="H111" s="331" t="s">
        <v>344</v>
      </c>
      <c r="I111" s="331" t="s">
        <v>531</v>
      </c>
      <c r="J111" s="317" t="s">
        <v>535</v>
      </c>
      <c r="K111" s="321">
        <v>2440801</v>
      </c>
      <c r="L111" s="317" t="s">
        <v>4454</v>
      </c>
      <c r="M111" s="317"/>
      <c r="N111" s="322"/>
      <c r="O111" s="322" t="s">
        <v>535</v>
      </c>
      <c r="P111" s="324">
        <v>3</v>
      </c>
      <c r="Q111" s="326">
        <v>160</v>
      </c>
      <c r="R111" s="327">
        <v>500000</v>
      </c>
      <c r="S111" s="327">
        <v>250000</v>
      </c>
      <c r="T111" s="328">
        <v>300000</v>
      </c>
      <c r="U111" s="328" t="s">
        <v>347</v>
      </c>
      <c r="V111" s="328" t="s">
        <v>347</v>
      </c>
      <c r="W111" s="329" t="s">
        <v>377</v>
      </c>
      <c r="X111" s="329"/>
      <c r="Y111" s="329"/>
      <c r="Z111" s="325"/>
      <c r="AA111" s="329"/>
      <c r="AB111" s="329"/>
      <c r="AC111" s="329"/>
      <c r="AD111" s="329"/>
      <c r="AE111" s="329"/>
      <c r="AF111" s="329"/>
      <c r="AG111" s="325">
        <v>924000</v>
      </c>
      <c r="AH111" s="325" t="s">
        <v>6833</v>
      </c>
      <c r="AI111" s="325" t="s">
        <v>377</v>
      </c>
      <c r="AJ111" s="328">
        <v>1050000</v>
      </c>
      <c r="AK111" s="330">
        <v>1000000</v>
      </c>
    </row>
    <row r="112" spans="1:37" s="309" customFormat="1" ht="20.100000000000001" customHeight="1">
      <c r="A112" s="314">
        <v>1110</v>
      </c>
      <c r="B112" s="315">
        <v>1410051023661</v>
      </c>
      <c r="C112" s="318">
        <v>1410002002053</v>
      </c>
      <c r="D112" s="315" t="s">
        <v>6880</v>
      </c>
      <c r="E112" s="316" t="s">
        <v>536</v>
      </c>
      <c r="F112" s="332">
        <v>2200023</v>
      </c>
      <c r="G112" s="333" t="s">
        <v>539</v>
      </c>
      <c r="H112" s="331" t="s">
        <v>344</v>
      </c>
      <c r="I112" s="331" t="s">
        <v>537</v>
      </c>
      <c r="J112" s="317" t="s">
        <v>538</v>
      </c>
      <c r="K112" s="321">
        <v>2240063</v>
      </c>
      <c r="L112" s="317" t="s">
        <v>4455</v>
      </c>
      <c r="M112" s="317"/>
      <c r="N112" s="334"/>
      <c r="O112" s="337" t="s">
        <v>538</v>
      </c>
      <c r="P112" s="324">
        <v>2</v>
      </c>
      <c r="Q112" s="326">
        <v>43</v>
      </c>
      <c r="R112" s="327">
        <v>400000</v>
      </c>
      <c r="S112" s="327">
        <v>200000</v>
      </c>
      <c r="T112" s="328">
        <v>300000</v>
      </c>
      <c r="U112" s="328" t="s">
        <v>347</v>
      </c>
      <c r="V112" s="328" t="s">
        <v>347</v>
      </c>
      <c r="W112" s="329" t="s">
        <v>377</v>
      </c>
      <c r="X112" s="325"/>
      <c r="Y112" s="325"/>
      <c r="Z112" s="325"/>
      <c r="AA112" s="325"/>
      <c r="AB112" s="325"/>
      <c r="AC112" s="325"/>
      <c r="AD112" s="325"/>
      <c r="AE112" s="325"/>
      <c r="AF112" s="325"/>
      <c r="AG112" s="325">
        <v>0</v>
      </c>
      <c r="AH112" s="325" t="s">
        <v>377</v>
      </c>
      <c r="AI112" s="325" t="s">
        <v>377</v>
      </c>
      <c r="AJ112" s="328">
        <v>900000</v>
      </c>
      <c r="AK112" s="330">
        <v>1000000</v>
      </c>
    </row>
    <row r="113" spans="1:37" s="309" customFormat="1" ht="20.100000000000001" customHeight="1">
      <c r="A113" s="314">
        <v>1111</v>
      </c>
      <c r="B113" s="315">
        <v>1410051018315</v>
      </c>
      <c r="C113" s="318">
        <v>1410002000180</v>
      </c>
      <c r="D113" s="315" t="s">
        <v>6880</v>
      </c>
      <c r="E113" s="316" t="s">
        <v>540</v>
      </c>
      <c r="F113" s="332">
        <v>2270047</v>
      </c>
      <c r="G113" s="333" t="s">
        <v>543</v>
      </c>
      <c r="H113" s="331" t="s">
        <v>344</v>
      </c>
      <c r="I113" s="331" t="s">
        <v>541</v>
      </c>
      <c r="J113" s="317" t="s">
        <v>542</v>
      </c>
      <c r="K113" s="321">
        <v>2260027</v>
      </c>
      <c r="L113" s="317" t="s">
        <v>4456</v>
      </c>
      <c r="M113" s="317"/>
      <c r="N113" s="322"/>
      <c r="O113" s="322" t="s">
        <v>542</v>
      </c>
      <c r="P113" s="324">
        <v>2</v>
      </c>
      <c r="Q113" s="326">
        <v>36</v>
      </c>
      <c r="R113" s="327">
        <v>400000</v>
      </c>
      <c r="S113" s="327">
        <v>200000</v>
      </c>
      <c r="T113" s="328" t="s">
        <v>347</v>
      </c>
      <c r="U113" s="328" t="s">
        <v>347</v>
      </c>
      <c r="V113" s="328" t="s">
        <v>347</v>
      </c>
      <c r="W113" s="329" t="s">
        <v>347</v>
      </c>
      <c r="X113" s="329"/>
      <c r="Y113" s="329"/>
      <c r="Z113" s="325"/>
      <c r="AA113" s="329"/>
      <c r="AB113" s="329"/>
      <c r="AC113" s="329"/>
      <c r="AD113" s="329"/>
      <c r="AE113" s="329"/>
      <c r="AF113" s="329"/>
      <c r="AG113" s="325">
        <v>0</v>
      </c>
      <c r="AH113" s="325" t="s">
        <v>377</v>
      </c>
      <c r="AI113" s="325" t="s">
        <v>377</v>
      </c>
      <c r="AJ113" s="328">
        <v>600000</v>
      </c>
      <c r="AK113" s="330">
        <v>1000000</v>
      </c>
    </row>
    <row r="114" spans="1:37" s="309" customFormat="1" ht="20.100000000000001" customHeight="1">
      <c r="A114" s="314">
        <v>1112</v>
      </c>
      <c r="B114" s="315">
        <v>1410051024867</v>
      </c>
      <c r="C114" s="318">
        <v>1410002001956</v>
      </c>
      <c r="D114" s="315" t="s">
        <v>6880</v>
      </c>
      <c r="E114" s="316" t="s">
        <v>540</v>
      </c>
      <c r="F114" s="319">
        <v>2270047</v>
      </c>
      <c r="G114" s="320" t="s">
        <v>546</v>
      </c>
      <c r="H114" s="316" t="s">
        <v>344</v>
      </c>
      <c r="I114" s="316" t="s">
        <v>541</v>
      </c>
      <c r="J114" s="317" t="s">
        <v>545</v>
      </c>
      <c r="K114" s="321">
        <v>2260027</v>
      </c>
      <c r="L114" s="317" t="s">
        <v>4457</v>
      </c>
      <c r="M114" s="317" t="s">
        <v>4458</v>
      </c>
      <c r="N114" s="316"/>
      <c r="O114" s="334" t="s">
        <v>545</v>
      </c>
      <c r="P114" s="324">
        <v>3</v>
      </c>
      <c r="Q114" s="326">
        <v>60</v>
      </c>
      <c r="R114" s="327">
        <v>500000</v>
      </c>
      <c r="S114" s="327">
        <v>250000</v>
      </c>
      <c r="T114" s="328" t="s">
        <v>347</v>
      </c>
      <c r="U114" s="328" t="s">
        <v>347</v>
      </c>
      <c r="V114" s="328" t="s">
        <v>347</v>
      </c>
      <c r="W114" s="329" t="s">
        <v>347</v>
      </c>
      <c r="X114" s="329"/>
      <c r="Y114" s="329"/>
      <c r="Z114" s="325"/>
      <c r="AA114" s="329"/>
      <c r="AB114" s="329"/>
      <c r="AC114" s="329"/>
      <c r="AD114" s="329"/>
      <c r="AE114" s="329"/>
      <c r="AF114" s="329"/>
      <c r="AG114" s="325">
        <v>0</v>
      </c>
      <c r="AH114" s="325" t="s">
        <v>377</v>
      </c>
      <c r="AI114" s="325" t="s">
        <v>377</v>
      </c>
      <c r="AJ114" s="328">
        <v>750000</v>
      </c>
      <c r="AK114" s="330">
        <v>1000000</v>
      </c>
    </row>
    <row r="115" spans="1:37" s="309" customFormat="1" ht="20.100000000000001" customHeight="1">
      <c r="A115" s="314">
        <v>1113</v>
      </c>
      <c r="B115" s="345">
        <v>1410051020410</v>
      </c>
      <c r="C115" s="345">
        <v>1410002000180</v>
      </c>
      <c r="D115" s="345" t="s">
        <v>4363</v>
      </c>
      <c r="E115" s="316" t="s">
        <v>540</v>
      </c>
      <c r="F115" s="340">
        <v>2270047</v>
      </c>
      <c r="G115" s="316" t="s">
        <v>543</v>
      </c>
      <c r="H115" s="316" t="s">
        <v>344</v>
      </c>
      <c r="I115" s="316" t="s">
        <v>541</v>
      </c>
      <c r="J115" s="316" t="s">
        <v>544</v>
      </c>
      <c r="K115" s="340" t="s">
        <v>4459</v>
      </c>
      <c r="L115" s="334" t="s">
        <v>4460</v>
      </c>
      <c r="M115" s="334"/>
      <c r="N115" s="316"/>
      <c r="O115" s="334" t="s">
        <v>544</v>
      </c>
      <c r="P115" s="324">
        <v>1</v>
      </c>
      <c r="Q115" s="316">
        <v>12</v>
      </c>
      <c r="R115" s="327">
        <v>300000</v>
      </c>
      <c r="S115" s="327">
        <v>150000</v>
      </c>
      <c r="T115" s="328" t="s">
        <v>347</v>
      </c>
      <c r="U115" s="328" t="s">
        <v>347</v>
      </c>
      <c r="V115" s="328" t="s">
        <v>347</v>
      </c>
      <c r="W115" s="329" t="s">
        <v>347</v>
      </c>
      <c r="X115" s="316"/>
      <c r="Y115" s="316"/>
      <c r="Z115" s="325"/>
      <c r="AA115" s="316"/>
      <c r="AB115" s="316"/>
      <c r="AC115" s="316"/>
      <c r="AD115" s="316"/>
      <c r="AE115" s="316"/>
      <c r="AF115" s="316"/>
      <c r="AG115" s="325">
        <v>0</v>
      </c>
      <c r="AH115" s="325" t="s">
        <v>377</v>
      </c>
      <c r="AI115" s="325" t="s">
        <v>377</v>
      </c>
      <c r="AJ115" s="328">
        <v>450000</v>
      </c>
      <c r="AK115" s="330">
        <v>1000000</v>
      </c>
    </row>
    <row r="116" spans="1:37" s="309" customFormat="1" ht="20.100000000000001" customHeight="1">
      <c r="A116" s="314">
        <v>1114</v>
      </c>
      <c r="B116" s="315">
        <v>1410051024214</v>
      </c>
      <c r="C116" s="318">
        <v>1410002001626</v>
      </c>
      <c r="D116" s="315" t="s">
        <v>6880</v>
      </c>
      <c r="E116" s="316" t="s">
        <v>547</v>
      </c>
      <c r="F116" s="319">
        <v>2440842</v>
      </c>
      <c r="G116" s="320" t="s">
        <v>549</v>
      </c>
      <c r="H116" s="316" t="s">
        <v>344</v>
      </c>
      <c r="I116" s="316" t="s">
        <v>4461</v>
      </c>
      <c r="J116" s="317" t="s">
        <v>548</v>
      </c>
      <c r="K116" s="321">
        <v>2470008</v>
      </c>
      <c r="L116" s="317" t="s">
        <v>4462</v>
      </c>
      <c r="M116" s="317"/>
      <c r="N116" s="322"/>
      <c r="O116" s="322" t="s">
        <v>548</v>
      </c>
      <c r="P116" s="324">
        <v>3</v>
      </c>
      <c r="Q116" s="326">
        <v>60</v>
      </c>
      <c r="R116" s="327">
        <v>500000</v>
      </c>
      <c r="S116" s="327">
        <v>250000</v>
      </c>
      <c r="T116" s="328" t="s">
        <v>347</v>
      </c>
      <c r="U116" s="328" t="s">
        <v>347</v>
      </c>
      <c r="V116" s="328" t="s">
        <v>347</v>
      </c>
      <c r="W116" s="329" t="s">
        <v>347</v>
      </c>
      <c r="X116" s="329"/>
      <c r="Y116" s="329"/>
      <c r="Z116" s="325"/>
      <c r="AA116" s="329"/>
      <c r="AB116" s="329"/>
      <c r="AC116" s="329"/>
      <c r="AD116" s="329"/>
      <c r="AE116" s="329"/>
      <c r="AF116" s="329"/>
      <c r="AG116" s="325">
        <v>0</v>
      </c>
      <c r="AH116" s="325" t="s">
        <v>377</v>
      </c>
      <c r="AI116" s="325" t="s">
        <v>377</v>
      </c>
      <c r="AJ116" s="328">
        <v>750000</v>
      </c>
      <c r="AK116" s="330">
        <v>1000000</v>
      </c>
    </row>
    <row r="117" spans="1:37" s="309" customFormat="1" ht="20.100000000000001" customHeight="1">
      <c r="A117" s="314">
        <v>1115</v>
      </c>
      <c r="B117" s="315">
        <v>1410051017473</v>
      </c>
      <c r="C117" s="318">
        <v>1410002000149</v>
      </c>
      <c r="D117" s="315" t="s">
        <v>6880</v>
      </c>
      <c r="E117" s="316" t="s">
        <v>550</v>
      </c>
      <c r="F117" s="319">
        <v>2270033</v>
      </c>
      <c r="G117" s="320" t="s">
        <v>553</v>
      </c>
      <c r="H117" s="316" t="s">
        <v>344</v>
      </c>
      <c r="I117" s="316" t="s">
        <v>551</v>
      </c>
      <c r="J117" s="317" t="s">
        <v>552</v>
      </c>
      <c r="K117" s="321">
        <v>2270054</v>
      </c>
      <c r="L117" s="317" t="s">
        <v>4463</v>
      </c>
      <c r="M117" s="317"/>
      <c r="N117" s="322"/>
      <c r="O117" s="322" t="s">
        <v>552</v>
      </c>
      <c r="P117" s="324">
        <v>3</v>
      </c>
      <c r="Q117" s="326">
        <v>70</v>
      </c>
      <c r="R117" s="327">
        <v>500000</v>
      </c>
      <c r="S117" s="327">
        <v>250000</v>
      </c>
      <c r="T117" s="328" t="s">
        <v>347</v>
      </c>
      <c r="U117" s="328" t="s">
        <v>347</v>
      </c>
      <c r="V117" s="328" t="s">
        <v>347</v>
      </c>
      <c r="W117" s="329" t="s">
        <v>347</v>
      </c>
      <c r="X117" s="329"/>
      <c r="Y117" s="329"/>
      <c r="Z117" s="325"/>
      <c r="AA117" s="329"/>
      <c r="AB117" s="329"/>
      <c r="AC117" s="329"/>
      <c r="AD117" s="329"/>
      <c r="AE117" s="329"/>
      <c r="AF117" s="329"/>
      <c r="AG117" s="325">
        <v>0</v>
      </c>
      <c r="AH117" s="325" t="s">
        <v>377</v>
      </c>
      <c r="AI117" s="325" t="s">
        <v>377</v>
      </c>
      <c r="AJ117" s="328">
        <v>750000</v>
      </c>
      <c r="AK117" s="330">
        <v>1000000</v>
      </c>
    </row>
    <row r="118" spans="1:37" s="309" customFormat="1" ht="20.100000000000001" customHeight="1">
      <c r="A118" s="314">
        <v>1116</v>
      </c>
      <c r="B118" s="315">
        <v>1410051016780</v>
      </c>
      <c r="C118" s="318">
        <v>1410002000156</v>
      </c>
      <c r="D118" s="315" t="s">
        <v>6880</v>
      </c>
      <c r="E118" s="316" t="s">
        <v>554</v>
      </c>
      <c r="F118" s="332">
        <v>2400016</v>
      </c>
      <c r="G118" s="333" t="s">
        <v>556</v>
      </c>
      <c r="H118" s="331" t="s">
        <v>344</v>
      </c>
      <c r="I118" s="331" t="s">
        <v>555</v>
      </c>
      <c r="J118" s="317" t="s">
        <v>4464</v>
      </c>
      <c r="K118" s="321">
        <v>2400016</v>
      </c>
      <c r="L118" s="317" t="s">
        <v>4465</v>
      </c>
      <c r="M118" s="317"/>
      <c r="N118" s="334"/>
      <c r="O118" s="334" t="s">
        <v>4464</v>
      </c>
      <c r="P118" s="324">
        <v>2</v>
      </c>
      <c r="Q118" s="335">
        <v>43</v>
      </c>
      <c r="R118" s="327">
        <v>400000</v>
      </c>
      <c r="S118" s="327">
        <v>200000</v>
      </c>
      <c r="T118" s="328">
        <v>300000</v>
      </c>
      <c r="U118" s="328" t="s">
        <v>347</v>
      </c>
      <c r="V118" s="328" t="s">
        <v>347</v>
      </c>
      <c r="W118" s="329" t="s">
        <v>377</v>
      </c>
      <c r="X118" s="336"/>
      <c r="Y118" s="336"/>
      <c r="Z118" s="325"/>
      <c r="AA118" s="336"/>
      <c r="AB118" s="336"/>
      <c r="AC118" s="336"/>
      <c r="AD118" s="336"/>
      <c r="AE118" s="336"/>
      <c r="AF118" s="336"/>
      <c r="AG118" s="325">
        <v>999000</v>
      </c>
      <c r="AH118" s="325" t="s">
        <v>6833</v>
      </c>
      <c r="AI118" s="325" t="s">
        <v>377</v>
      </c>
      <c r="AJ118" s="328">
        <v>900000</v>
      </c>
      <c r="AK118" s="330">
        <v>1000000</v>
      </c>
    </row>
    <row r="119" spans="1:37" s="309" customFormat="1" ht="20.100000000000001" customHeight="1">
      <c r="A119" s="314">
        <v>1117</v>
      </c>
      <c r="B119" s="315">
        <v>1410051024693</v>
      </c>
      <c r="C119" s="318">
        <v>4021902000019</v>
      </c>
      <c r="D119" s="315" t="s">
        <v>6880</v>
      </c>
      <c r="E119" s="316" t="s">
        <v>557</v>
      </c>
      <c r="F119" s="319">
        <v>8160934</v>
      </c>
      <c r="G119" s="320" t="s">
        <v>560</v>
      </c>
      <c r="H119" s="316" t="s">
        <v>344</v>
      </c>
      <c r="I119" s="316" t="s">
        <v>558</v>
      </c>
      <c r="J119" s="317" t="s">
        <v>559</v>
      </c>
      <c r="K119" s="321">
        <v>2220033</v>
      </c>
      <c r="L119" s="317" t="s">
        <v>4466</v>
      </c>
      <c r="M119" s="317"/>
      <c r="N119" s="322"/>
      <c r="O119" s="322" t="s">
        <v>559</v>
      </c>
      <c r="P119" s="324">
        <v>3</v>
      </c>
      <c r="Q119" s="326">
        <v>70</v>
      </c>
      <c r="R119" s="327">
        <v>500000</v>
      </c>
      <c r="S119" s="327">
        <v>250000</v>
      </c>
      <c r="T119" s="328">
        <v>300000</v>
      </c>
      <c r="U119" s="328" t="s">
        <v>347</v>
      </c>
      <c r="V119" s="328" t="s">
        <v>347</v>
      </c>
      <c r="W119" s="329" t="s">
        <v>377</v>
      </c>
      <c r="X119" s="329"/>
      <c r="Y119" s="329"/>
      <c r="Z119" s="325" t="s">
        <v>377</v>
      </c>
      <c r="AA119" s="329"/>
      <c r="AB119" s="329"/>
      <c r="AC119" s="329"/>
      <c r="AD119" s="329"/>
      <c r="AE119" s="329"/>
      <c r="AF119" s="329"/>
      <c r="AG119" s="325">
        <v>1000000</v>
      </c>
      <c r="AH119" s="325" t="s">
        <v>6833</v>
      </c>
      <c r="AI119" s="325" t="s">
        <v>377</v>
      </c>
      <c r="AJ119" s="328">
        <v>1050000</v>
      </c>
      <c r="AK119" s="330">
        <v>1000000</v>
      </c>
    </row>
    <row r="120" spans="1:37" s="309" customFormat="1" ht="20.100000000000001" customHeight="1">
      <c r="A120" s="314">
        <v>1118</v>
      </c>
      <c r="B120" s="315">
        <v>1410051013779</v>
      </c>
      <c r="C120" s="318">
        <v>1410002000164</v>
      </c>
      <c r="D120" s="315" t="s">
        <v>6880</v>
      </c>
      <c r="E120" s="316" t="s">
        <v>561</v>
      </c>
      <c r="F120" s="319">
        <v>2400067</v>
      </c>
      <c r="G120" s="320" t="s">
        <v>564</v>
      </c>
      <c r="H120" s="316" t="s">
        <v>344</v>
      </c>
      <c r="I120" s="316" t="s">
        <v>562</v>
      </c>
      <c r="J120" s="317" t="s">
        <v>563</v>
      </c>
      <c r="K120" s="321">
        <v>2300071</v>
      </c>
      <c r="L120" s="317" t="s">
        <v>4467</v>
      </c>
      <c r="M120" s="317"/>
      <c r="N120" s="322"/>
      <c r="O120" s="322" t="s">
        <v>563</v>
      </c>
      <c r="P120" s="324">
        <v>3</v>
      </c>
      <c r="Q120" s="326">
        <v>60</v>
      </c>
      <c r="R120" s="327">
        <v>500000</v>
      </c>
      <c r="S120" s="327">
        <v>250000</v>
      </c>
      <c r="T120" s="328" t="s">
        <v>347</v>
      </c>
      <c r="U120" s="328" t="s">
        <v>347</v>
      </c>
      <c r="V120" s="328" t="s">
        <v>347</v>
      </c>
      <c r="W120" s="329" t="s">
        <v>347</v>
      </c>
      <c r="X120" s="329"/>
      <c r="Y120" s="329"/>
      <c r="Z120" s="325"/>
      <c r="AA120" s="329"/>
      <c r="AB120" s="329"/>
      <c r="AC120" s="329"/>
      <c r="AD120" s="329"/>
      <c r="AE120" s="329"/>
      <c r="AF120" s="329"/>
      <c r="AG120" s="325">
        <v>0</v>
      </c>
      <c r="AH120" s="325" t="s">
        <v>377</v>
      </c>
      <c r="AI120" s="325" t="s">
        <v>377</v>
      </c>
      <c r="AJ120" s="328">
        <v>750000</v>
      </c>
      <c r="AK120" s="330">
        <v>1000000</v>
      </c>
    </row>
    <row r="121" spans="1:37" s="309" customFormat="1" ht="20.100000000000001" customHeight="1">
      <c r="A121" s="314">
        <v>1119</v>
      </c>
      <c r="B121" s="315">
        <v>1410051013928</v>
      </c>
      <c r="C121" s="318">
        <v>1410002000164</v>
      </c>
      <c r="D121" s="315" t="s">
        <v>6880</v>
      </c>
      <c r="E121" s="316" t="s">
        <v>561</v>
      </c>
      <c r="F121" s="319">
        <v>2400067</v>
      </c>
      <c r="G121" s="320" t="s">
        <v>564</v>
      </c>
      <c r="H121" s="316" t="s">
        <v>344</v>
      </c>
      <c r="I121" s="316" t="s">
        <v>562</v>
      </c>
      <c r="J121" s="317" t="s">
        <v>565</v>
      </c>
      <c r="K121" s="321">
        <v>2310801</v>
      </c>
      <c r="L121" s="317" t="s">
        <v>4468</v>
      </c>
      <c r="M121" s="317"/>
      <c r="N121" s="322"/>
      <c r="O121" s="322" t="s">
        <v>565</v>
      </c>
      <c r="P121" s="324">
        <v>2</v>
      </c>
      <c r="Q121" s="326">
        <v>42</v>
      </c>
      <c r="R121" s="327">
        <v>400000</v>
      </c>
      <c r="S121" s="327">
        <v>200000</v>
      </c>
      <c r="T121" s="328" t="s">
        <v>347</v>
      </c>
      <c r="U121" s="328" t="s">
        <v>347</v>
      </c>
      <c r="V121" s="328" t="s">
        <v>347</v>
      </c>
      <c r="W121" s="329" t="s">
        <v>347</v>
      </c>
      <c r="X121" s="325"/>
      <c r="Y121" s="325"/>
      <c r="Z121" s="325"/>
      <c r="AA121" s="325"/>
      <c r="AB121" s="325"/>
      <c r="AC121" s="325"/>
      <c r="AD121" s="325"/>
      <c r="AE121" s="325"/>
      <c r="AF121" s="325"/>
      <c r="AG121" s="325">
        <v>0</v>
      </c>
      <c r="AH121" s="325" t="s">
        <v>377</v>
      </c>
      <c r="AI121" s="325" t="s">
        <v>377</v>
      </c>
      <c r="AJ121" s="328">
        <v>600000</v>
      </c>
      <c r="AK121" s="330">
        <v>1000000</v>
      </c>
    </row>
    <row r="122" spans="1:37" s="309" customFormat="1" ht="20.100000000000001" customHeight="1">
      <c r="A122" s="314">
        <v>1120</v>
      </c>
      <c r="B122" s="315">
        <v>1410051019578</v>
      </c>
      <c r="C122" s="318">
        <v>1410002000164</v>
      </c>
      <c r="D122" s="315" t="s">
        <v>6880</v>
      </c>
      <c r="E122" s="316" t="s">
        <v>561</v>
      </c>
      <c r="F122" s="332">
        <v>2400067</v>
      </c>
      <c r="G122" s="333" t="s">
        <v>564</v>
      </c>
      <c r="H122" s="331" t="s">
        <v>344</v>
      </c>
      <c r="I122" s="331" t="s">
        <v>562</v>
      </c>
      <c r="J122" s="317" t="s">
        <v>566</v>
      </c>
      <c r="K122" s="321">
        <v>2400067</v>
      </c>
      <c r="L122" s="317" t="s">
        <v>4469</v>
      </c>
      <c r="M122" s="317"/>
      <c r="N122" s="334"/>
      <c r="O122" s="334" t="s">
        <v>566</v>
      </c>
      <c r="P122" s="324">
        <v>3</v>
      </c>
      <c r="Q122" s="326">
        <v>60</v>
      </c>
      <c r="R122" s="327">
        <v>500000</v>
      </c>
      <c r="S122" s="327">
        <v>250000</v>
      </c>
      <c r="T122" s="328" t="s">
        <v>347</v>
      </c>
      <c r="U122" s="328" t="s">
        <v>347</v>
      </c>
      <c r="V122" s="328" t="s">
        <v>347</v>
      </c>
      <c r="W122" s="329" t="s">
        <v>347</v>
      </c>
      <c r="X122" s="325"/>
      <c r="Y122" s="325"/>
      <c r="Z122" s="325"/>
      <c r="AA122" s="325"/>
      <c r="AB122" s="325"/>
      <c r="AC122" s="325"/>
      <c r="AD122" s="325"/>
      <c r="AE122" s="325"/>
      <c r="AF122" s="325"/>
      <c r="AG122" s="325">
        <v>0</v>
      </c>
      <c r="AH122" s="325" t="s">
        <v>377</v>
      </c>
      <c r="AI122" s="325" t="s">
        <v>377</v>
      </c>
      <c r="AJ122" s="328">
        <v>750000</v>
      </c>
      <c r="AK122" s="330">
        <v>1000000</v>
      </c>
    </row>
    <row r="123" spans="1:37" s="309" customFormat="1" ht="20.100000000000001" customHeight="1">
      <c r="A123" s="314">
        <v>1121</v>
      </c>
      <c r="B123" s="345">
        <v>1410051027092</v>
      </c>
      <c r="C123" s="318">
        <v>2213102100069</v>
      </c>
      <c r="D123" s="315" t="s">
        <v>6880</v>
      </c>
      <c r="E123" s="316" t="s">
        <v>567</v>
      </c>
      <c r="F123" s="340">
        <v>4300944</v>
      </c>
      <c r="G123" s="316" t="s">
        <v>570</v>
      </c>
      <c r="H123" s="316" t="s">
        <v>344</v>
      </c>
      <c r="I123" s="316" t="s">
        <v>568</v>
      </c>
      <c r="J123" s="317" t="s">
        <v>569</v>
      </c>
      <c r="K123" s="321">
        <v>2320014</v>
      </c>
      <c r="L123" s="317" t="s">
        <v>4470</v>
      </c>
      <c r="M123" s="317"/>
      <c r="N123" s="316"/>
      <c r="O123" s="334" t="s">
        <v>569</v>
      </c>
      <c r="P123" s="324">
        <v>2</v>
      </c>
      <c r="Q123" s="316">
        <v>43</v>
      </c>
      <c r="R123" s="327">
        <v>400000</v>
      </c>
      <c r="S123" s="327">
        <v>200000</v>
      </c>
      <c r="T123" s="328" t="s">
        <v>347</v>
      </c>
      <c r="U123" s="328" t="s">
        <v>347</v>
      </c>
      <c r="V123" s="328" t="s">
        <v>347</v>
      </c>
      <c r="W123" s="329" t="s">
        <v>347</v>
      </c>
      <c r="X123" s="316"/>
      <c r="Y123" s="316"/>
      <c r="Z123" s="325"/>
      <c r="AA123" s="316"/>
      <c r="AB123" s="316"/>
      <c r="AC123" s="316"/>
      <c r="AD123" s="316"/>
      <c r="AE123" s="316"/>
      <c r="AF123" s="316"/>
      <c r="AG123" s="325">
        <v>0</v>
      </c>
      <c r="AH123" s="325" t="s">
        <v>377</v>
      </c>
      <c r="AI123" s="325" t="s">
        <v>377</v>
      </c>
      <c r="AJ123" s="328">
        <v>600000</v>
      </c>
      <c r="AK123" s="330">
        <v>1000000</v>
      </c>
    </row>
    <row r="124" spans="1:37" s="309" customFormat="1" ht="20.100000000000001" customHeight="1">
      <c r="A124" s="314">
        <v>1122</v>
      </c>
      <c r="B124" s="345">
        <v>1410051025716</v>
      </c>
      <c r="C124" s="318">
        <v>1410002000685</v>
      </c>
      <c r="D124" s="315" t="s">
        <v>6880</v>
      </c>
      <c r="E124" s="316" t="s">
        <v>571</v>
      </c>
      <c r="F124" s="319">
        <v>2400064</v>
      </c>
      <c r="G124" s="353" t="s">
        <v>574</v>
      </c>
      <c r="H124" s="323" t="s">
        <v>344</v>
      </c>
      <c r="I124" s="323" t="s">
        <v>572</v>
      </c>
      <c r="J124" s="317" t="s">
        <v>573</v>
      </c>
      <c r="K124" s="321">
        <v>2400006</v>
      </c>
      <c r="L124" s="317" t="s">
        <v>4471</v>
      </c>
      <c r="M124" s="317"/>
      <c r="N124" s="343"/>
      <c r="O124" s="344" t="s">
        <v>573</v>
      </c>
      <c r="P124" s="324">
        <v>2</v>
      </c>
      <c r="Q124" s="316">
        <v>40</v>
      </c>
      <c r="R124" s="327">
        <v>400000</v>
      </c>
      <c r="S124" s="327">
        <v>200000</v>
      </c>
      <c r="T124" s="328" t="s">
        <v>347</v>
      </c>
      <c r="U124" s="328" t="s">
        <v>347</v>
      </c>
      <c r="V124" s="328" t="s">
        <v>347</v>
      </c>
      <c r="W124" s="329" t="s">
        <v>347</v>
      </c>
      <c r="X124" s="316"/>
      <c r="Y124" s="316"/>
      <c r="Z124" s="325"/>
      <c r="AA124" s="316"/>
      <c r="AB124" s="316"/>
      <c r="AC124" s="316"/>
      <c r="AD124" s="316"/>
      <c r="AE124" s="316"/>
      <c r="AF124" s="316"/>
      <c r="AG124" s="325">
        <v>0</v>
      </c>
      <c r="AH124" s="325" t="s">
        <v>377</v>
      </c>
      <c r="AI124" s="325" t="s">
        <v>377</v>
      </c>
      <c r="AJ124" s="328">
        <v>600000</v>
      </c>
      <c r="AK124" s="330">
        <v>1000000</v>
      </c>
    </row>
    <row r="125" spans="1:37" s="309" customFormat="1" ht="20.100000000000001" customHeight="1">
      <c r="A125" s="314">
        <v>1123</v>
      </c>
      <c r="B125" s="315">
        <v>1410051014553</v>
      </c>
      <c r="C125" s="318">
        <v>2310008000235</v>
      </c>
      <c r="D125" s="315" t="s">
        <v>6880</v>
      </c>
      <c r="E125" s="316" t="s">
        <v>575</v>
      </c>
      <c r="F125" s="332">
        <v>4610004</v>
      </c>
      <c r="G125" s="333" t="s">
        <v>577</v>
      </c>
      <c r="H125" s="331" t="s">
        <v>355</v>
      </c>
      <c r="I125" s="331" t="s">
        <v>4472</v>
      </c>
      <c r="J125" s="317" t="s">
        <v>576</v>
      </c>
      <c r="K125" s="321">
        <v>2470006</v>
      </c>
      <c r="L125" s="317" t="s">
        <v>4473</v>
      </c>
      <c r="M125" s="317"/>
      <c r="N125" s="322"/>
      <c r="O125" s="322" t="s">
        <v>576</v>
      </c>
      <c r="P125" s="324">
        <v>3</v>
      </c>
      <c r="Q125" s="326">
        <v>60</v>
      </c>
      <c r="R125" s="327">
        <v>500000</v>
      </c>
      <c r="S125" s="327">
        <v>250000</v>
      </c>
      <c r="T125" s="328" t="s">
        <v>347</v>
      </c>
      <c r="U125" s="328" t="s">
        <v>347</v>
      </c>
      <c r="V125" s="328" t="s">
        <v>347</v>
      </c>
      <c r="W125" s="329" t="s">
        <v>347</v>
      </c>
      <c r="X125" s="329"/>
      <c r="Y125" s="329"/>
      <c r="Z125" s="325"/>
      <c r="AA125" s="329"/>
      <c r="AB125" s="329"/>
      <c r="AC125" s="329"/>
      <c r="AD125" s="329"/>
      <c r="AE125" s="329"/>
      <c r="AF125" s="329"/>
      <c r="AG125" s="325">
        <v>0</v>
      </c>
      <c r="AH125" s="325" t="s">
        <v>377</v>
      </c>
      <c r="AI125" s="325" t="s">
        <v>377</v>
      </c>
      <c r="AJ125" s="328">
        <v>750000</v>
      </c>
      <c r="AK125" s="330">
        <v>1000000</v>
      </c>
    </row>
    <row r="126" spans="1:37" s="309" customFormat="1" ht="20.100000000000001" customHeight="1">
      <c r="A126" s="314">
        <v>1124</v>
      </c>
      <c r="B126" s="315">
        <v>1410051014801</v>
      </c>
      <c r="C126" s="318">
        <v>2310008000235</v>
      </c>
      <c r="D126" s="315" t="s">
        <v>6880</v>
      </c>
      <c r="E126" s="316" t="s">
        <v>575</v>
      </c>
      <c r="F126" s="332">
        <v>4610004</v>
      </c>
      <c r="G126" s="333" t="s">
        <v>577</v>
      </c>
      <c r="H126" s="331" t="s">
        <v>355</v>
      </c>
      <c r="I126" s="331" t="s">
        <v>4472</v>
      </c>
      <c r="J126" s="317" t="s">
        <v>578</v>
      </c>
      <c r="K126" s="321">
        <v>2330008</v>
      </c>
      <c r="L126" s="317" t="s">
        <v>4474</v>
      </c>
      <c r="M126" s="317"/>
      <c r="N126" s="322"/>
      <c r="O126" s="322" t="s">
        <v>578</v>
      </c>
      <c r="P126" s="324">
        <v>3</v>
      </c>
      <c r="Q126" s="326">
        <v>70</v>
      </c>
      <c r="R126" s="327">
        <v>500000</v>
      </c>
      <c r="S126" s="327">
        <v>250000</v>
      </c>
      <c r="T126" s="328" t="s">
        <v>347</v>
      </c>
      <c r="U126" s="328" t="s">
        <v>347</v>
      </c>
      <c r="V126" s="328" t="s">
        <v>347</v>
      </c>
      <c r="W126" s="329" t="s">
        <v>347</v>
      </c>
      <c r="X126" s="329"/>
      <c r="Y126" s="329"/>
      <c r="Z126" s="325"/>
      <c r="AA126" s="329"/>
      <c r="AB126" s="329"/>
      <c r="AC126" s="329"/>
      <c r="AD126" s="329"/>
      <c r="AE126" s="329"/>
      <c r="AF126" s="329"/>
      <c r="AG126" s="325">
        <v>0</v>
      </c>
      <c r="AH126" s="325" t="s">
        <v>377</v>
      </c>
      <c r="AI126" s="325" t="s">
        <v>377</v>
      </c>
      <c r="AJ126" s="328">
        <v>750000</v>
      </c>
      <c r="AK126" s="330">
        <v>1000000</v>
      </c>
    </row>
    <row r="127" spans="1:37" s="309" customFormat="1" ht="20.100000000000001" customHeight="1">
      <c r="A127" s="314">
        <v>1125</v>
      </c>
      <c r="B127" s="315">
        <v>1410051014884</v>
      </c>
      <c r="C127" s="318">
        <v>2310008000235</v>
      </c>
      <c r="D127" s="315" t="s">
        <v>6880</v>
      </c>
      <c r="E127" s="316" t="s">
        <v>575</v>
      </c>
      <c r="F127" s="319">
        <v>4610004</v>
      </c>
      <c r="G127" s="320" t="s">
        <v>577</v>
      </c>
      <c r="H127" s="316" t="s">
        <v>355</v>
      </c>
      <c r="I127" s="316" t="s">
        <v>4472</v>
      </c>
      <c r="J127" s="317" t="s">
        <v>579</v>
      </c>
      <c r="K127" s="321">
        <v>2230062</v>
      </c>
      <c r="L127" s="317" t="s">
        <v>4475</v>
      </c>
      <c r="M127" s="317"/>
      <c r="N127" s="322"/>
      <c r="O127" s="322" t="s">
        <v>579</v>
      </c>
      <c r="P127" s="324">
        <v>3</v>
      </c>
      <c r="Q127" s="326">
        <v>60</v>
      </c>
      <c r="R127" s="327">
        <v>500000</v>
      </c>
      <c r="S127" s="327">
        <v>250000</v>
      </c>
      <c r="T127" s="328" t="s">
        <v>347</v>
      </c>
      <c r="U127" s="328" t="s">
        <v>347</v>
      </c>
      <c r="V127" s="328" t="s">
        <v>347</v>
      </c>
      <c r="W127" s="329" t="s">
        <v>347</v>
      </c>
      <c r="X127" s="329"/>
      <c r="Y127" s="329"/>
      <c r="Z127" s="325"/>
      <c r="AA127" s="329"/>
      <c r="AB127" s="329"/>
      <c r="AC127" s="329"/>
      <c r="AD127" s="329"/>
      <c r="AE127" s="329"/>
      <c r="AF127" s="329"/>
      <c r="AG127" s="325">
        <v>0</v>
      </c>
      <c r="AH127" s="325" t="s">
        <v>377</v>
      </c>
      <c r="AI127" s="325" t="s">
        <v>377</v>
      </c>
      <c r="AJ127" s="328">
        <v>750000</v>
      </c>
      <c r="AK127" s="330">
        <v>1000000</v>
      </c>
    </row>
    <row r="128" spans="1:37" s="309" customFormat="1" ht="20.100000000000001" customHeight="1">
      <c r="A128" s="314">
        <v>1126</v>
      </c>
      <c r="B128" s="315">
        <v>1410051015196</v>
      </c>
      <c r="C128" s="318">
        <v>2310008000235</v>
      </c>
      <c r="D128" s="315" t="s">
        <v>6880</v>
      </c>
      <c r="E128" s="316" t="s">
        <v>575</v>
      </c>
      <c r="F128" s="319">
        <v>4610004</v>
      </c>
      <c r="G128" s="320" t="s">
        <v>577</v>
      </c>
      <c r="H128" s="316" t="s">
        <v>355</v>
      </c>
      <c r="I128" s="316" t="s">
        <v>4472</v>
      </c>
      <c r="J128" s="317" t="s">
        <v>580</v>
      </c>
      <c r="K128" s="321">
        <v>2350032</v>
      </c>
      <c r="L128" s="317" t="s">
        <v>4476</v>
      </c>
      <c r="M128" s="317" t="s">
        <v>4477</v>
      </c>
      <c r="N128" s="322"/>
      <c r="O128" s="334" t="s">
        <v>580</v>
      </c>
      <c r="P128" s="324">
        <v>2</v>
      </c>
      <c r="Q128" s="326">
        <v>40</v>
      </c>
      <c r="R128" s="327">
        <v>400000</v>
      </c>
      <c r="S128" s="327">
        <v>200000</v>
      </c>
      <c r="T128" s="328" t="s">
        <v>347</v>
      </c>
      <c r="U128" s="328" t="s">
        <v>347</v>
      </c>
      <c r="V128" s="328" t="s">
        <v>347</v>
      </c>
      <c r="W128" s="329" t="s">
        <v>347</v>
      </c>
      <c r="X128" s="325"/>
      <c r="Y128" s="325"/>
      <c r="Z128" s="325"/>
      <c r="AA128" s="325"/>
      <c r="AB128" s="325"/>
      <c r="AC128" s="325"/>
      <c r="AD128" s="325"/>
      <c r="AE128" s="325"/>
      <c r="AF128" s="325"/>
      <c r="AG128" s="325">
        <v>649000</v>
      </c>
      <c r="AH128" s="325" t="s">
        <v>6833</v>
      </c>
      <c r="AI128" s="325" t="s">
        <v>377</v>
      </c>
      <c r="AJ128" s="328">
        <v>600000</v>
      </c>
      <c r="AK128" s="330">
        <v>1000000</v>
      </c>
    </row>
    <row r="129" spans="1:37" s="309" customFormat="1" ht="20.100000000000001" customHeight="1">
      <c r="A129" s="314">
        <v>1127</v>
      </c>
      <c r="B129" s="315">
        <v>1410051016418</v>
      </c>
      <c r="C129" s="318">
        <v>2310008000235</v>
      </c>
      <c r="D129" s="315" t="s">
        <v>6880</v>
      </c>
      <c r="E129" s="316" t="s">
        <v>575</v>
      </c>
      <c r="F129" s="332">
        <v>4610004</v>
      </c>
      <c r="G129" s="333" t="s">
        <v>577</v>
      </c>
      <c r="H129" s="331" t="s">
        <v>355</v>
      </c>
      <c r="I129" s="331" t="s">
        <v>4472</v>
      </c>
      <c r="J129" s="317" t="s">
        <v>581</v>
      </c>
      <c r="K129" s="321">
        <v>2310006</v>
      </c>
      <c r="L129" s="317" t="s">
        <v>4478</v>
      </c>
      <c r="M129" s="317"/>
      <c r="N129" s="338"/>
      <c r="O129" s="334" t="s">
        <v>581</v>
      </c>
      <c r="P129" s="324">
        <v>3</v>
      </c>
      <c r="Q129" s="335">
        <v>90</v>
      </c>
      <c r="R129" s="327">
        <v>500000</v>
      </c>
      <c r="S129" s="327">
        <v>250000</v>
      </c>
      <c r="T129" s="328" t="s">
        <v>347</v>
      </c>
      <c r="U129" s="328" t="s">
        <v>347</v>
      </c>
      <c r="V129" s="328" t="s">
        <v>347</v>
      </c>
      <c r="W129" s="329" t="s">
        <v>347</v>
      </c>
      <c r="X129" s="336"/>
      <c r="Y129" s="336"/>
      <c r="Z129" s="325"/>
      <c r="AA129" s="336"/>
      <c r="AB129" s="336"/>
      <c r="AC129" s="336"/>
      <c r="AD129" s="336"/>
      <c r="AE129" s="336"/>
      <c r="AF129" s="336"/>
      <c r="AG129" s="325">
        <v>999000</v>
      </c>
      <c r="AH129" s="325" t="s">
        <v>6833</v>
      </c>
      <c r="AI129" s="325" t="s">
        <v>377</v>
      </c>
      <c r="AJ129" s="328">
        <v>750000</v>
      </c>
      <c r="AK129" s="330">
        <v>1000000</v>
      </c>
    </row>
    <row r="130" spans="1:37" s="309" customFormat="1" ht="20.100000000000001" customHeight="1">
      <c r="A130" s="314">
        <v>1128</v>
      </c>
      <c r="B130" s="315">
        <v>1410051016426</v>
      </c>
      <c r="C130" s="318">
        <v>2310008000235</v>
      </c>
      <c r="D130" s="315" t="s">
        <v>6880</v>
      </c>
      <c r="E130" s="316" t="s">
        <v>575</v>
      </c>
      <c r="F130" s="332">
        <v>4610004</v>
      </c>
      <c r="G130" s="333" t="s">
        <v>577</v>
      </c>
      <c r="H130" s="331" t="s">
        <v>355</v>
      </c>
      <c r="I130" s="331" t="s">
        <v>4472</v>
      </c>
      <c r="J130" s="317" t="s">
        <v>582</v>
      </c>
      <c r="K130" s="321">
        <v>2310023</v>
      </c>
      <c r="L130" s="317" t="s">
        <v>4479</v>
      </c>
      <c r="M130" s="317" t="s">
        <v>4480</v>
      </c>
      <c r="N130" s="334"/>
      <c r="O130" s="334" t="s">
        <v>582</v>
      </c>
      <c r="P130" s="324">
        <v>3</v>
      </c>
      <c r="Q130" s="326">
        <v>60</v>
      </c>
      <c r="R130" s="327">
        <v>500000</v>
      </c>
      <c r="S130" s="327">
        <v>250000</v>
      </c>
      <c r="T130" s="328" t="s">
        <v>347</v>
      </c>
      <c r="U130" s="328" t="s">
        <v>347</v>
      </c>
      <c r="V130" s="328" t="s">
        <v>347</v>
      </c>
      <c r="W130" s="329" t="s">
        <v>347</v>
      </c>
      <c r="X130" s="325"/>
      <c r="Y130" s="325"/>
      <c r="Z130" s="325"/>
      <c r="AA130" s="325"/>
      <c r="AB130" s="325"/>
      <c r="AC130" s="325"/>
      <c r="AD130" s="325"/>
      <c r="AE130" s="325"/>
      <c r="AF130" s="325"/>
      <c r="AG130" s="325">
        <v>0</v>
      </c>
      <c r="AH130" s="325" t="s">
        <v>377</v>
      </c>
      <c r="AI130" s="325" t="s">
        <v>377</v>
      </c>
      <c r="AJ130" s="328">
        <v>750000</v>
      </c>
      <c r="AK130" s="330">
        <v>1000000</v>
      </c>
    </row>
    <row r="131" spans="1:37" s="309" customFormat="1" ht="20.100000000000001" customHeight="1">
      <c r="A131" s="314">
        <v>1129</v>
      </c>
      <c r="B131" s="315">
        <v>1410051016509</v>
      </c>
      <c r="C131" s="318">
        <v>2310008000235</v>
      </c>
      <c r="D131" s="315" t="s">
        <v>6880</v>
      </c>
      <c r="E131" s="316" t="s">
        <v>575</v>
      </c>
      <c r="F131" s="332">
        <v>4610004</v>
      </c>
      <c r="G131" s="333" t="s">
        <v>577</v>
      </c>
      <c r="H131" s="331" t="s">
        <v>355</v>
      </c>
      <c r="I131" s="331" t="s">
        <v>4472</v>
      </c>
      <c r="J131" s="317" t="s">
        <v>583</v>
      </c>
      <c r="K131" s="321">
        <v>2320053</v>
      </c>
      <c r="L131" s="317" t="s">
        <v>4481</v>
      </c>
      <c r="M131" s="317"/>
      <c r="N131" s="334"/>
      <c r="O131" s="334" t="s">
        <v>583</v>
      </c>
      <c r="P131" s="324">
        <v>3</v>
      </c>
      <c r="Q131" s="335">
        <v>90</v>
      </c>
      <c r="R131" s="327">
        <v>500000</v>
      </c>
      <c r="S131" s="327">
        <v>250000</v>
      </c>
      <c r="T131" s="328" t="s">
        <v>347</v>
      </c>
      <c r="U131" s="328" t="s">
        <v>347</v>
      </c>
      <c r="V131" s="328" t="s">
        <v>347</v>
      </c>
      <c r="W131" s="329" t="s">
        <v>347</v>
      </c>
      <c r="X131" s="336"/>
      <c r="Y131" s="336"/>
      <c r="Z131" s="325"/>
      <c r="AA131" s="336"/>
      <c r="AB131" s="336"/>
      <c r="AC131" s="336"/>
      <c r="AD131" s="336"/>
      <c r="AE131" s="336"/>
      <c r="AF131" s="336"/>
      <c r="AG131" s="325">
        <v>616000</v>
      </c>
      <c r="AH131" s="325" t="s">
        <v>6833</v>
      </c>
      <c r="AI131" s="325" t="s">
        <v>377</v>
      </c>
      <c r="AJ131" s="328">
        <v>750000</v>
      </c>
      <c r="AK131" s="330">
        <v>1000000</v>
      </c>
    </row>
    <row r="132" spans="1:37" s="309" customFormat="1" ht="20.100000000000001" customHeight="1">
      <c r="A132" s="314">
        <v>1130</v>
      </c>
      <c r="B132" s="315">
        <v>1410051016517</v>
      </c>
      <c r="C132" s="318">
        <v>2310008000235</v>
      </c>
      <c r="D132" s="315" t="s">
        <v>6880</v>
      </c>
      <c r="E132" s="316" t="s">
        <v>575</v>
      </c>
      <c r="F132" s="332">
        <v>4610004</v>
      </c>
      <c r="G132" s="333" t="s">
        <v>577</v>
      </c>
      <c r="H132" s="331" t="s">
        <v>355</v>
      </c>
      <c r="I132" s="331" t="s">
        <v>4472</v>
      </c>
      <c r="J132" s="317" t="s">
        <v>584</v>
      </c>
      <c r="K132" s="321">
        <v>2320013</v>
      </c>
      <c r="L132" s="317" t="s">
        <v>4482</v>
      </c>
      <c r="M132" s="317" t="s">
        <v>4483</v>
      </c>
      <c r="N132" s="316"/>
      <c r="O132" s="334" t="s">
        <v>584</v>
      </c>
      <c r="P132" s="324">
        <v>2</v>
      </c>
      <c r="Q132" s="335">
        <v>48</v>
      </c>
      <c r="R132" s="327">
        <v>400000</v>
      </c>
      <c r="S132" s="327">
        <v>200000</v>
      </c>
      <c r="T132" s="328" t="s">
        <v>347</v>
      </c>
      <c r="U132" s="328" t="s">
        <v>347</v>
      </c>
      <c r="V132" s="328" t="s">
        <v>347</v>
      </c>
      <c r="W132" s="329" t="s">
        <v>347</v>
      </c>
      <c r="X132" s="336"/>
      <c r="Y132" s="336"/>
      <c r="Z132" s="325"/>
      <c r="AA132" s="336"/>
      <c r="AB132" s="336"/>
      <c r="AC132" s="336"/>
      <c r="AD132" s="336"/>
      <c r="AE132" s="336"/>
      <c r="AF132" s="336"/>
      <c r="AG132" s="325">
        <v>880000</v>
      </c>
      <c r="AH132" s="325" t="s">
        <v>6833</v>
      </c>
      <c r="AI132" s="325" t="s">
        <v>377</v>
      </c>
      <c r="AJ132" s="328">
        <v>600000</v>
      </c>
      <c r="AK132" s="330">
        <v>1000000</v>
      </c>
    </row>
    <row r="133" spans="1:37" s="309" customFormat="1" ht="20.100000000000001" customHeight="1">
      <c r="A133" s="314">
        <v>1131</v>
      </c>
      <c r="B133" s="315">
        <v>1410051016616</v>
      </c>
      <c r="C133" s="318">
        <v>2310008000235</v>
      </c>
      <c r="D133" s="315" t="s">
        <v>6880</v>
      </c>
      <c r="E133" s="316" t="s">
        <v>575</v>
      </c>
      <c r="F133" s="332">
        <v>4610004</v>
      </c>
      <c r="G133" s="333" t="s">
        <v>577</v>
      </c>
      <c r="H133" s="331" t="s">
        <v>355</v>
      </c>
      <c r="I133" s="331" t="s">
        <v>4472</v>
      </c>
      <c r="J133" s="317" t="s">
        <v>585</v>
      </c>
      <c r="K133" s="321">
        <v>2340051</v>
      </c>
      <c r="L133" s="317" t="s">
        <v>4484</v>
      </c>
      <c r="M133" s="317"/>
      <c r="N133" s="334"/>
      <c r="O133" s="334" t="s">
        <v>585</v>
      </c>
      <c r="P133" s="324">
        <v>3</v>
      </c>
      <c r="Q133" s="326">
        <v>84</v>
      </c>
      <c r="R133" s="327">
        <v>500000</v>
      </c>
      <c r="S133" s="327">
        <v>250000</v>
      </c>
      <c r="T133" s="328" t="s">
        <v>347</v>
      </c>
      <c r="U133" s="328" t="s">
        <v>347</v>
      </c>
      <c r="V133" s="328" t="s">
        <v>347</v>
      </c>
      <c r="W133" s="329" t="s">
        <v>347</v>
      </c>
      <c r="X133" s="325"/>
      <c r="Y133" s="325"/>
      <c r="Z133" s="325"/>
      <c r="AA133" s="325"/>
      <c r="AB133" s="325"/>
      <c r="AC133" s="325"/>
      <c r="AD133" s="325"/>
      <c r="AE133" s="325"/>
      <c r="AF133" s="325"/>
      <c r="AG133" s="325">
        <v>980000</v>
      </c>
      <c r="AH133" s="325" t="s">
        <v>6833</v>
      </c>
      <c r="AI133" s="325" t="s">
        <v>377</v>
      </c>
      <c r="AJ133" s="328">
        <v>750000</v>
      </c>
      <c r="AK133" s="330">
        <v>1000000</v>
      </c>
    </row>
    <row r="134" spans="1:37" s="309" customFormat="1" ht="20.100000000000001" customHeight="1">
      <c r="A134" s="314">
        <v>1132</v>
      </c>
      <c r="B134" s="315">
        <v>1410051017093</v>
      </c>
      <c r="C134" s="318">
        <v>2310008000235</v>
      </c>
      <c r="D134" s="315" t="s">
        <v>6880</v>
      </c>
      <c r="E134" s="316" t="s">
        <v>575</v>
      </c>
      <c r="F134" s="319">
        <v>4610004</v>
      </c>
      <c r="G134" s="320" t="s">
        <v>577</v>
      </c>
      <c r="H134" s="316" t="s">
        <v>355</v>
      </c>
      <c r="I134" s="316" t="s">
        <v>4472</v>
      </c>
      <c r="J134" s="317" t="s">
        <v>586</v>
      </c>
      <c r="K134" s="321">
        <v>2220037</v>
      </c>
      <c r="L134" s="317" t="s">
        <v>4485</v>
      </c>
      <c r="M134" s="317" t="s">
        <v>4486</v>
      </c>
      <c r="N134" s="338"/>
      <c r="O134" s="334" t="s">
        <v>586</v>
      </c>
      <c r="P134" s="324">
        <v>3</v>
      </c>
      <c r="Q134" s="326">
        <v>90</v>
      </c>
      <c r="R134" s="327">
        <v>500000</v>
      </c>
      <c r="S134" s="327">
        <v>250000</v>
      </c>
      <c r="T134" s="328" t="s">
        <v>347</v>
      </c>
      <c r="U134" s="328" t="s">
        <v>347</v>
      </c>
      <c r="V134" s="328" t="s">
        <v>347</v>
      </c>
      <c r="W134" s="329" t="s">
        <v>347</v>
      </c>
      <c r="X134" s="325"/>
      <c r="Y134" s="325"/>
      <c r="Z134" s="325"/>
      <c r="AA134" s="325"/>
      <c r="AB134" s="325"/>
      <c r="AC134" s="325"/>
      <c r="AD134" s="325"/>
      <c r="AE134" s="325"/>
      <c r="AF134" s="325"/>
      <c r="AG134" s="325">
        <v>866000</v>
      </c>
      <c r="AH134" s="325" t="s">
        <v>6833</v>
      </c>
      <c r="AI134" s="325" t="s">
        <v>377</v>
      </c>
      <c r="AJ134" s="328">
        <v>750000</v>
      </c>
      <c r="AK134" s="330">
        <v>1000000</v>
      </c>
    </row>
    <row r="135" spans="1:37" s="309" customFormat="1" ht="20.100000000000001" customHeight="1">
      <c r="A135" s="314">
        <v>1133</v>
      </c>
      <c r="B135" s="315">
        <v>1410051017101</v>
      </c>
      <c r="C135" s="318">
        <v>2310008000235</v>
      </c>
      <c r="D135" s="315" t="s">
        <v>6880</v>
      </c>
      <c r="E135" s="316" t="s">
        <v>575</v>
      </c>
      <c r="F135" s="332">
        <v>4610004</v>
      </c>
      <c r="G135" s="333" t="s">
        <v>577</v>
      </c>
      <c r="H135" s="331" t="s">
        <v>355</v>
      </c>
      <c r="I135" s="331" t="s">
        <v>4472</v>
      </c>
      <c r="J135" s="317" t="s">
        <v>587</v>
      </c>
      <c r="K135" s="321">
        <v>2230061</v>
      </c>
      <c r="L135" s="317" t="s">
        <v>4487</v>
      </c>
      <c r="M135" s="317"/>
      <c r="N135" s="334"/>
      <c r="O135" s="334" t="s">
        <v>587</v>
      </c>
      <c r="P135" s="324">
        <v>3</v>
      </c>
      <c r="Q135" s="326">
        <v>80</v>
      </c>
      <c r="R135" s="327">
        <v>500000</v>
      </c>
      <c r="S135" s="327">
        <v>250000</v>
      </c>
      <c r="T135" s="328">
        <v>300000</v>
      </c>
      <c r="U135" s="328" t="s">
        <v>347</v>
      </c>
      <c r="V135" s="328" t="s">
        <v>347</v>
      </c>
      <c r="W135" s="329" t="s">
        <v>377</v>
      </c>
      <c r="X135" s="325"/>
      <c r="Y135" s="325"/>
      <c r="Z135" s="325"/>
      <c r="AA135" s="325"/>
      <c r="AB135" s="325"/>
      <c r="AC135" s="325"/>
      <c r="AD135" s="325"/>
      <c r="AE135" s="325"/>
      <c r="AF135" s="325"/>
      <c r="AG135" s="325">
        <v>294000</v>
      </c>
      <c r="AH135" s="325" t="s">
        <v>6833</v>
      </c>
      <c r="AI135" s="325" t="s">
        <v>377</v>
      </c>
      <c r="AJ135" s="328">
        <v>1050000</v>
      </c>
      <c r="AK135" s="330">
        <v>1000000</v>
      </c>
    </row>
    <row r="136" spans="1:37" s="309" customFormat="1" ht="20.100000000000001" customHeight="1">
      <c r="A136" s="314">
        <v>1134</v>
      </c>
      <c r="B136" s="315">
        <v>1410051017119</v>
      </c>
      <c r="C136" s="318">
        <v>2310008000235</v>
      </c>
      <c r="D136" s="315" t="s">
        <v>6880</v>
      </c>
      <c r="E136" s="316" t="s">
        <v>575</v>
      </c>
      <c r="F136" s="332">
        <v>4610004</v>
      </c>
      <c r="G136" s="333" t="s">
        <v>577</v>
      </c>
      <c r="H136" s="331" t="s">
        <v>355</v>
      </c>
      <c r="I136" s="331" t="s">
        <v>4472</v>
      </c>
      <c r="J136" s="317" t="s">
        <v>588</v>
      </c>
      <c r="K136" s="321">
        <v>2230052</v>
      </c>
      <c r="L136" s="317" t="s">
        <v>4488</v>
      </c>
      <c r="M136" s="317"/>
      <c r="N136" s="334"/>
      <c r="O136" s="334" t="s">
        <v>588</v>
      </c>
      <c r="P136" s="324">
        <v>3</v>
      </c>
      <c r="Q136" s="326">
        <v>90</v>
      </c>
      <c r="R136" s="327">
        <v>500000</v>
      </c>
      <c r="S136" s="327">
        <v>250000</v>
      </c>
      <c r="T136" s="328" t="s">
        <v>347</v>
      </c>
      <c r="U136" s="328" t="s">
        <v>347</v>
      </c>
      <c r="V136" s="328" t="s">
        <v>347</v>
      </c>
      <c r="W136" s="329" t="s">
        <v>347</v>
      </c>
      <c r="X136" s="325"/>
      <c r="Y136" s="325"/>
      <c r="Z136" s="325"/>
      <c r="AA136" s="325"/>
      <c r="AB136" s="325"/>
      <c r="AC136" s="325"/>
      <c r="AD136" s="325"/>
      <c r="AE136" s="325"/>
      <c r="AF136" s="325"/>
      <c r="AG136" s="325">
        <v>983000</v>
      </c>
      <c r="AH136" s="325" t="s">
        <v>6833</v>
      </c>
      <c r="AI136" s="325" t="s">
        <v>377</v>
      </c>
      <c r="AJ136" s="328">
        <v>750000</v>
      </c>
      <c r="AK136" s="330">
        <v>1000000</v>
      </c>
    </row>
    <row r="137" spans="1:37" s="309" customFormat="1" ht="20.100000000000001" customHeight="1">
      <c r="A137" s="314">
        <v>1135</v>
      </c>
      <c r="B137" s="315">
        <v>1410051017390</v>
      </c>
      <c r="C137" s="318">
        <v>2310008000235</v>
      </c>
      <c r="D137" s="315" t="s">
        <v>6880</v>
      </c>
      <c r="E137" s="316" t="s">
        <v>575</v>
      </c>
      <c r="F137" s="319">
        <v>4610004</v>
      </c>
      <c r="G137" s="320" t="s">
        <v>577</v>
      </c>
      <c r="H137" s="316" t="s">
        <v>355</v>
      </c>
      <c r="I137" s="316" t="s">
        <v>4472</v>
      </c>
      <c r="J137" s="317" t="s">
        <v>589</v>
      </c>
      <c r="K137" s="321">
        <v>2270043</v>
      </c>
      <c r="L137" s="317" t="s">
        <v>4489</v>
      </c>
      <c r="M137" s="317" t="s">
        <v>4490</v>
      </c>
      <c r="N137" s="322"/>
      <c r="O137" s="322" t="s">
        <v>589</v>
      </c>
      <c r="P137" s="324">
        <v>2</v>
      </c>
      <c r="Q137" s="326">
        <v>46</v>
      </c>
      <c r="R137" s="327">
        <v>400000</v>
      </c>
      <c r="S137" s="327">
        <v>200000</v>
      </c>
      <c r="T137" s="328" t="s">
        <v>347</v>
      </c>
      <c r="U137" s="328" t="s">
        <v>347</v>
      </c>
      <c r="V137" s="328" t="s">
        <v>347</v>
      </c>
      <c r="W137" s="329" t="s">
        <v>347</v>
      </c>
      <c r="X137" s="329"/>
      <c r="Y137" s="329"/>
      <c r="Z137" s="325"/>
      <c r="AA137" s="329"/>
      <c r="AB137" s="329"/>
      <c r="AC137" s="329"/>
      <c r="AD137" s="329"/>
      <c r="AE137" s="329"/>
      <c r="AF137" s="329"/>
      <c r="AG137" s="325">
        <v>0</v>
      </c>
      <c r="AH137" s="325" t="s">
        <v>377</v>
      </c>
      <c r="AI137" s="325" t="s">
        <v>377</v>
      </c>
      <c r="AJ137" s="328">
        <v>600000</v>
      </c>
      <c r="AK137" s="330">
        <v>1000000</v>
      </c>
    </row>
    <row r="138" spans="1:37" s="309" customFormat="1" ht="20.100000000000001" customHeight="1">
      <c r="A138" s="314">
        <v>1136</v>
      </c>
      <c r="B138" s="315">
        <v>1410051017507</v>
      </c>
      <c r="C138" s="318">
        <v>2310008000235</v>
      </c>
      <c r="D138" s="315" t="s">
        <v>6880</v>
      </c>
      <c r="E138" s="316" t="s">
        <v>575</v>
      </c>
      <c r="F138" s="319">
        <v>4610004</v>
      </c>
      <c r="G138" s="320" t="s">
        <v>577</v>
      </c>
      <c r="H138" s="316" t="s">
        <v>355</v>
      </c>
      <c r="I138" s="316" t="s">
        <v>4472</v>
      </c>
      <c r="J138" s="317" t="s">
        <v>590</v>
      </c>
      <c r="K138" s="321">
        <v>2240003</v>
      </c>
      <c r="L138" s="317" t="s">
        <v>4491</v>
      </c>
      <c r="M138" s="317" t="s">
        <v>4492</v>
      </c>
      <c r="N138" s="322"/>
      <c r="O138" s="322" t="s">
        <v>590</v>
      </c>
      <c r="P138" s="324">
        <v>2</v>
      </c>
      <c r="Q138" s="326">
        <v>58</v>
      </c>
      <c r="R138" s="327">
        <v>400000</v>
      </c>
      <c r="S138" s="327">
        <v>200000</v>
      </c>
      <c r="T138" s="328">
        <v>300000</v>
      </c>
      <c r="U138" s="328" t="s">
        <v>347</v>
      </c>
      <c r="V138" s="328" t="s">
        <v>347</v>
      </c>
      <c r="W138" s="329" t="s">
        <v>377</v>
      </c>
      <c r="X138" s="329"/>
      <c r="Y138" s="329"/>
      <c r="Z138" s="325"/>
      <c r="AA138" s="329"/>
      <c r="AB138" s="329"/>
      <c r="AC138" s="329"/>
      <c r="AD138" s="329"/>
      <c r="AE138" s="329"/>
      <c r="AF138" s="329"/>
      <c r="AG138" s="325">
        <v>0</v>
      </c>
      <c r="AH138" s="325" t="s">
        <v>377</v>
      </c>
      <c r="AI138" s="325" t="s">
        <v>377</v>
      </c>
      <c r="AJ138" s="328">
        <v>900000</v>
      </c>
      <c r="AK138" s="330">
        <v>1000000</v>
      </c>
    </row>
    <row r="139" spans="1:37" s="309" customFormat="1" ht="20.100000000000001" customHeight="1">
      <c r="A139" s="314">
        <v>1137</v>
      </c>
      <c r="B139" s="315">
        <v>1410051017614</v>
      </c>
      <c r="C139" s="318">
        <v>2310008000235</v>
      </c>
      <c r="D139" s="315" t="s">
        <v>6880</v>
      </c>
      <c r="E139" s="316" t="s">
        <v>575</v>
      </c>
      <c r="F139" s="319">
        <v>4610004</v>
      </c>
      <c r="G139" s="320" t="s">
        <v>577</v>
      </c>
      <c r="H139" s="316" t="s">
        <v>355</v>
      </c>
      <c r="I139" s="316" t="s">
        <v>4472</v>
      </c>
      <c r="J139" s="317" t="s">
        <v>591</v>
      </c>
      <c r="K139" s="321">
        <v>2440003</v>
      </c>
      <c r="L139" s="317" t="s">
        <v>4493</v>
      </c>
      <c r="M139" s="317" t="s">
        <v>4494</v>
      </c>
      <c r="N139" s="338"/>
      <c r="O139" s="334" t="s">
        <v>591</v>
      </c>
      <c r="P139" s="324">
        <v>2</v>
      </c>
      <c r="Q139" s="326">
        <v>58</v>
      </c>
      <c r="R139" s="327">
        <v>400000</v>
      </c>
      <c r="S139" s="327">
        <v>200000</v>
      </c>
      <c r="T139" s="328" t="s">
        <v>347</v>
      </c>
      <c r="U139" s="328" t="s">
        <v>347</v>
      </c>
      <c r="V139" s="328" t="s">
        <v>347</v>
      </c>
      <c r="W139" s="329" t="s">
        <v>347</v>
      </c>
      <c r="X139" s="329"/>
      <c r="Y139" s="329"/>
      <c r="Z139" s="325"/>
      <c r="AA139" s="329"/>
      <c r="AB139" s="329"/>
      <c r="AC139" s="329"/>
      <c r="AD139" s="329"/>
      <c r="AE139" s="329"/>
      <c r="AF139" s="329"/>
      <c r="AG139" s="325">
        <v>995000</v>
      </c>
      <c r="AH139" s="325" t="s">
        <v>6833</v>
      </c>
      <c r="AI139" s="325" t="s">
        <v>377</v>
      </c>
      <c r="AJ139" s="328">
        <v>600000</v>
      </c>
      <c r="AK139" s="330">
        <v>1000000</v>
      </c>
    </row>
    <row r="140" spans="1:37" s="309" customFormat="1" ht="20.100000000000001" customHeight="1">
      <c r="A140" s="314">
        <v>1138</v>
      </c>
      <c r="B140" s="354">
        <v>1410051018109</v>
      </c>
      <c r="C140" s="318">
        <v>2310008000235</v>
      </c>
      <c r="D140" s="315" t="s">
        <v>6880</v>
      </c>
      <c r="E140" s="316" t="s">
        <v>575</v>
      </c>
      <c r="F140" s="332">
        <v>4610004</v>
      </c>
      <c r="G140" s="333" t="s">
        <v>577</v>
      </c>
      <c r="H140" s="331" t="s">
        <v>355</v>
      </c>
      <c r="I140" s="331" t="s">
        <v>4472</v>
      </c>
      <c r="J140" s="317" t="s">
        <v>592</v>
      </c>
      <c r="K140" s="321">
        <v>2400065</v>
      </c>
      <c r="L140" s="317" t="s">
        <v>4495</v>
      </c>
      <c r="M140" s="317" t="s">
        <v>4496</v>
      </c>
      <c r="N140" s="355"/>
      <c r="O140" s="342" t="s">
        <v>592</v>
      </c>
      <c r="P140" s="324">
        <v>3</v>
      </c>
      <c r="Q140" s="326">
        <v>60</v>
      </c>
      <c r="R140" s="327">
        <v>500000</v>
      </c>
      <c r="S140" s="327">
        <v>250000</v>
      </c>
      <c r="T140" s="328">
        <v>300000</v>
      </c>
      <c r="U140" s="328" t="s">
        <v>347</v>
      </c>
      <c r="V140" s="328" t="s">
        <v>347</v>
      </c>
      <c r="W140" s="329" t="s">
        <v>377</v>
      </c>
      <c r="X140" s="325"/>
      <c r="Y140" s="325"/>
      <c r="Z140" s="325"/>
      <c r="AA140" s="325"/>
      <c r="AB140" s="325"/>
      <c r="AC140" s="325"/>
      <c r="AD140" s="325"/>
      <c r="AE140" s="325"/>
      <c r="AF140" s="325"/>
      <c r="AG140" s="325">
        <v>968000</v>
      </c>
      <c r="AH140" s="325" t="s">
        <v>6833</v>
      </c>
      <c r="AI140" s="325" t="s">
        <v>377</v>
      </c>
      <c r="AJ140" s="328">
        <v>1050000</v>
      </c>
      <c r="AK140" s="330">
        <v>1000000</v>
      </c>
    </row>
    <row r="141" spans="1:37" s="309" customFormat="1" ht="20.100000000000001" customHeight="1">
      <c r="A141" s="314">
        <v>1139</v>
      </c>
      <c r="B141" s="315">
        <v>1410051018216</v>
      </c>
      <c r="C141" s="318">
        <v>2310008000235</v>
      </c>
      <c r="D141" s="315" t="s">
        <v>6880</v>
      </c>
      <c r="E141" s="316" t="s">
        <v>575</v>
      </c>
      <c r="F141" s="332">
        <v>4610004</v>
      </c>
      <c r="G141" s="333" t="s">
        <v>577</v>
      </c>
      <c r="H141" s="331" t="s">
        <v>355</v>
      </c>
      <c r="I141" s="331" t="s">
        <v>4472</v>
      </c>
      <c r="J141" s="317" t="s">
        <v>593</v>
      </c>
      <c r="K141" s="321">
        <v>2230062</v>
      </c>
      <c r="L141" s="317" t="s">
        <v>4497</v>
      </c>
      <c r="M141" s="317"/>
      <c r="N141" s="322"/>
      <c r="O141" s="322" t="s">
        <v>593</v>
      </c>
      <c r="P141" s="324">
        <v>3</v>
      </c>
      <c r="Q141" s="326">
        <v>140</v>
      </c>
      <c r="R141" s="327">
        <v>500000</v>
      </c>
      <c r="S141" s="327">
        <v>250000</v>
      </c>
      <c r="T141" s="328">
        <v>300000</v>
      </c>
      <c r="U141" s="328" t="s">
        <v>347</v>
      </c>
      <c r="V141" s="328" t="s">
        <v>347</v>
      </c>
      <c r="W141" s="329" t="s">
        <v>377</v>
      </c>
      <c r="X141" s="329"/>
      <c r="Y141" s="329"/>
      <c r="Z141" s="325"/>
      <c r="AA141" s="329"/>
      <c r="AB141" s="329"/>
      <c r="AC141" s="329"/>
      <c r="AD141" s="329"/>
      <c r="AE141" s="329"/>
      <c r="AF141" s="329"/>
      <c r="AG141" s="325">
        <v>999000</v>
      </c>
      <c r="AH141" s="325" t="s">
        <v>6833</v>
      </c>
      <c r="AI141" s="325" t="s">
        <v>377</v>
      </c>
      <c r="AJ141" s="328">
        <v>1050000</v>
      </c>
      <c r="AK141" s="330">
        <v>1000000</v>
      </c>
    </row>
    <row r="142" spans="1:37" s="309" customFormat="1" ht="20.100000000000001" customHeight="1">
      <c r="A142" s="314">
        <v>1140</v>
      </c>
      <c r="B142" s="315">
        <v>1410051018356</v>
      </c>
      <c r="C142" s="318">
        <v>2310008000235</v>
      </c>
      <c r="D142" s="315" t="s">
        <v>6880</v>
      </c>
      <c r="E142" s="316" t="s">
        <v>575</v>
      </c>
      <c r="F142" s="332">
        <v>4610004</v>
      </c>
      <c r="G142" s="333" t="s">
        <v>577</v>
      </c>
      <c r="H142" s="331" t="s">
        <v>355</v>
      </c>
      <c r="I142" s="331" t="s">
        <v>4472</v>
      </c>
      <c r="J142" s="317" t="s">
        <v>594</v>
      </c>
      <c r="K142" s="321">
        <v>2240021</v>
      </c>
      <c r="L142" s="317" t="s">
        <v>4498</v>
      </c>
      <c r="M142" s="317"/>
      <c r="N142" s="322"/>
      <c r="O142" s="322" t="s">
        <v>594</v>
      </c>
      <c r="P142" s="324">
        <v>3</v>
      </c>
      <c r="Q142" s="326">
        <v>79</v>
      </c>
      <c r="R142" s="327">
        <v>500000</v>
      </c>
      <c r="S142" s="327">
        <v>250000</v>
      </c>
      <c r="T142" s="328" t="s">
        <v>347</v>
      </c>
      <c r="U142" s="328" t="s">
        <v>347</v>
      </c>
      <c r="V142" s="328" t="s">
        <v>347</v>
      </c>
      <c r="W142" s="329" t="s">
        <v>347</v>
      </c>
      <c r="X142" s="329"/>
      <c r="Y142" s="329"/>
      <c r="Z142" s="325"/>
      <c r="AA142" s="329"/>
      <c r="AB142" s="329"/>
      <c r="AC142" s="329"/>
      <c r="AD142" s="329"/>
      <c r="AE142" s="329"/>
      <c r="AF142" s="329"/>
      <c r="AG142" s="325">
        <v>964000</v>
      </c>
      <c r="AH142" s="325" t="s">
        <v>6833</v>
      </c>
      <c r="AI142" s="325" t="s">
        <v>377</v>
      </c>
      <c r="AJ142" s="328">
        <v>750000</v>
      </c>
      <c r="AK142" s="330">
        <v>1000000</v>
      </c>
    </row>
    <row r="143" spans="1:37" s="309" customFormat="1" ht="20.100000000000001" customHeight="1">
      <c r="A143" s="314">
        <v>1141</v>
      </c>
      <c r="B143" s="315">
        <v>1410051018364</v>
      </c>
      <c r="C143" s="318">
        <v>2310008000235</v>
      </c>
      <c r="D143" s="315" t="s">
        <v>6880</v>
      </c>
      <c r="E143" s="316" t="s">
        <v>575</v>
      </c>
      <c r="F143" s="340">
        <v>4610004</v>
      </c>
      <c r="G143" s="316" t="s">
        <v>577</v>
      </c>
      <c r="H143" s="316" t="s">
        <v>355</v>
      </c>
      <c r="I143" s="316" t="s">
        <v>4472</v>
      </c>
      <c r="J143" s="317" t="s">
        <v>595</v>
      </c>
      <c r="K143" s="321">
        <v>2240032</v>
      </c>
      <c r="L143" s="317" t="s">
        <v>4499</v>
      </c>
      <c r="M143" s="317"/>
      <c r="N143" s="338"/>
      <c r="O143" s="334" t="s">
        <v>595</v>
      </c>
      <c r="P143" s="324">
        <v>2</v>
      </c>
      <c r="Q143" s="316">
        <v>58</v>
      </c>
      <c r="R143" s="327">
        <v>400000</v>
      </c>
      <c r="S143" s="327">
        <v>200000</v>
      </c>
      <c r="T143" s="328">
        <v>300000</v>
      </c>
      <c r="U143" s="328" t="s">
        <v>347</v>
      </c>
      <c r="V143" s="328" t="s">
        <v>347</v>
      </c>
      <c r="W143" s="329" t="s">
        <v>377</v>
      </c>
      <c r="X143" s="316"/>
      <c r="Y143" s="316"/>
      <c r="Z143" s="325"/>
      <c r="AA143" s="316"/>
      <c r="AB143" s="316"/>
      <c r="AC143" s="316"/>
      <c r="AD143" s="316"/>
      <c r="AE143" s="316"/>
      <c r="AF143" s="316"/>
      <c r="AG143" s="325">
        <v>0</v>
      </c>
      <c r="AH143" s="325" t="s">
        <v>377</v>
      </c>
      <c r="AI143" s="325" t="s">
        <v>377</v>
      </c>
      <c r="AJ143" s="328">
        <v>900000</v>
      </c>
      <c r="AK143" s="330">
        <v>1000000</v>
      </c>
    </row>
    <row r="144" spans="1:37" s="309" customFormat="1" ht="20.100000000000001" customHeight="1">
      <c r="A144" s="314">
        <v>1142</v>
      </c>
      <c r="B144" s="315">
        <v>1410051018596</v>
      </c>
      <c r="C144" s="318">
        <v>2310008000235</v>
      </c>
      <c r="D144" s="315" t="s">
        <v>6880</v>
      </c>
      <c r="E144" s="316" t="s">
        <v>575</v>
      </c>
      <c r="F144" s="332">
        <v>4610004</v>
      </c>
      <c r="G144" s="333" t="s">
        <v>577</v>
      </c>
      <c r="H144" s="331" t="s">
        <v>355</v>
      </c>
      <c r="I144" s="331" t="s">
        <v>4472</v>
      </c>
      <c r="J144" s="317" t="s">
        <v>596</v>
      </c>
      <c r="K144" s="321">
        <v>2330002</v>
      </c>
      <c r="L144" s="317" t="s">
        <v>4500</v>
      </c>
      <c r="M144" s="317" t="s">
        <v>4501</v>
      </c>
      <c r="N144" s="334"/>
      <c r="O144" s="334" t="s">
        <v>596</v>
      </c>
      <c r="P144" s="324">
        <v>2</v>
      </c>
      <c r="Q144" s="326">
        <v>55</v>
      </c>
      <c r="R144" s="327">
        <v>400000</v>
      </c>
      <c r="S144" s="327">
        <v>200000</v>
      </c>
      <c r="T144" s="328" t="s">
        <v>347</v>
      </c>
      <c r="U144" s="328" t="s">
        <v>347</v>
      </c>
      <c r="V144" s="328" t="s">
        <v>347</v>
      </c>
      <c r="W144" s="329" t="s">
        <v>347</v>
      </c>
      <c r="X144" s="325"/>
      <c r="Y144" s="325"/>
      <c r="Z144" s="325"/>
      <c r="AA144" s="325"/>
      <c r="AB144" s="325"/>
      <c r="AC144" s="325"/>
      <c r="AD144" s="325"/>
      <c r="AE144" s="325"/>
      <c r="AF144" s="325"/>
      <c r="AG144" s="325">
        <v>949000</v>
      </c>
      <c r="AH144" s="325" t="s">
        <v>6833</v>
      </c>
      <c r="AI144" s="325" t="s">
        <v>377</v>
      </c>
      <c r="AJ144" s="328">
        <v>600000</v>
      </c>
      <c r="AK144" s="330">
        <v>1000000</v>
      </c>
    </row>
    <row r="145" spans="1:37" s="309" customFormat="1" ht="20.100000000000001" customHeight="1">
      <c r="A145" s="314">
        <v>1143</v>
      </c>
      <c r="B145" s="315">
        <v>1410051019321</v>
      </c>
      <c r="C145" s="318">
        <v>2310008000235</v>
      </c>
      <c r="D145" s="315" t="s">
        <v>6880</v>
      </c>
      <c r="E145" s="316" t="s">
        <v>575</v>
      </c>
      <c r="F145" s="340">
        <v>4610004</v>
      </c>
      <c r="G145" s="316" t="s">
        <v>577</v>
      </c>
      <c r="H145" s="316" t="s">
        <v>355</v>
      </c>
      <c r="I145" s="316" t="s">
        <v>4472</v>
      </c>
      <c r="J145" s="317" t="s">
        <v>597</v>
      </c>
      <c r="K145" s="321">
        <v>2310827</v>
      </c>
      <c r="L145" s="317" t="s">
        <v>4502</v>
      </c>
      <c r="M145" s="317"/>
      <c r="N145" s="338"/>
      <c r="O145" s="334" t="s">
        <v>597</v>
      </c>
      <c r="P145" s="324">
        <v>3</v>
      </c>
      <c r="Q145" s="316">
        <v>60</v>
      </c>
      <c r="R145" s="327">
        <v>500000</v>
      </c>
      <c r="S145" s="327">
        <v>250000</v>
      </c>
      <c r="T145" s="328" t="s">
        <v>347</v>
      </c>
      <c r="U145" s="328" t="s">
        <v>347</v>
      </c>
      <c r="V145" s="328" t="s">
        <v>347</v>
      </c>
      <c r="W145" s="329" t="s">
        <v>347</v>
      </c>
      <c r="X145" s="316"/>
      <c r="Y145" s="316"/>
      <c r="Z145" s="325"/>
      <c r="AA145" s="316"/>
      <c r="AB145" s="316"/>
      <c r="AC145" s="316"/>
      <c r="AD145" s="316"/>
      <c r="AE145" s="316"/>
      <c r="AF145" s="316"/>
      <c r="AG145" s="325">
        <v>0</v>
      </c>
      <c r="AH145" s="325" t="s">
        <v>377</v>
      </c>
      <c r="AI145" s="325" t="s">
        <v>377</v>
      </c>
      <c r="AJ145" s="328">
        <v>750000</v>
      </c>
      <c r="AK145" s="330">
        <v>1000000</v>
      </c>
    </row>
    <row r="146" spans="1:37" s="309" customFormat="1" ht="20.100000000000001" customHeight="1">
      <c r="A146" s="314">
        <v>1144</v>
      </c>
      <c r="B146" s="315">
        <v>1410051019370</v>
      </c>
      <c r="C146" s="318">
        <v>2310008000235</v>
      </c>
      <c r="D146" s="315" t="s">
        <v>6880</v>
      </c>
      <c r="E146" s="316" t="s">
        <v>575</v>
      </c>
      <c r="F146" s="349">
        <v>4610004</v>
      </c>
      <c r="G146" s="331" t="s">
        <v>577</v>
      </c>
      <c r="H146" s="331" t="s">
        <v>355</v>
      </c>
      <c r="I146" s="331" t="s">
        <v>4472</v>
      </c>
      <c r="J146" s="317" t="s">
        <v>598</v>
      </c>
      <c r="K146" s="321">
        <v>2250001</v>
      </c>
      <c r="L146" s="317" t="s">
        <v>4503</v>
      </c>
      <c r="M146" s="317"/>
      <c r="N146" s="338"/>
      <c r="O146" s="334" t="s">
        <v>598</v>
      </c>
      <c r="P146" s="324">
        <v>3</v>
      </c>
      <c r="Q146" s="316">
        <v>60</v>
      </c>
      <c r="R146" s="327">
        <v>500000</v>
      </c>
      <c r="S146" s="327">
        <v>250000</v>
      </c>
      <c r="T146" s="328" t="s">
        <v>347</v>
      </c>
      <c r="U146" s="328" t="s">
        <v>347</v>
      </c>
      <c r="V146" s="328" t="s">
        <v>347</v>
      </c>
      <c r="W146" s="329" t="s">
        <v>347</v>
      </c>
      <c r="X146" s="316"/>
      <c r="Y146" s="316"/>
      <c r="Z146" s="325"/>
      <c r="AA146" s="316"/>
      <c r="AB146" s="316"/>
      <c r="AC146" s="316"/>
      <c r="AD146" s="316"/>
      <c r="AE146" s="316"/>
      <c r="AF146" s="316"/>
      <c r="AG146" s="325">
        <v>0</v>
      </c>
      <c r="AH146" s="325" t="s">
        <v>377</v>
      </c>
      <c r="AI146" s="325" t="s">
        <v>377</v>
      </c>
      <c r="AJ146" s="328">
        <v>750000</v>
      </c>
      <c r="AK146" s="330">
        <v>1000000</v>
      </c>
    </row>
    <row r="147" spans="1:37" s="309" customFormat="1" ht="20.100000000000001" customHeight="1">
      <c r="A147" s="314">
        <v>1145</v>
      </c>
      <c r="B147" s="315">
        <v>1410051019610</v>
      </c>
      <c r="C147" s="318">
        <v>2310008000235</v>
      </c>
      <c r="D147" s="315" t="s">
        <v>6880</v>
      </c>
      <c r="E147" s="316" t="s">
        <v>575</v>
      </c>
      <c r="F147" s="319">
        <v>4610004</v>
      </c>
      <c r="G147" s="320" t="s">
        <v>577</v>
      </c>
      <c r="H147" s="316" t="s">
        <v>355</v>
      </c>
      <c r="I147" s="316" t="s">
        <v>4472</v>
      </c>
      <c r="J147" s="317" t="s">
        <v>599</v>
      </c>
      <c r="K147" s="321">
        <v>2350032</v>
      </c>
      <c r="L147" s="317" t="s">
        <v>4504</v>
      </c>
      <c r="M147" s="317" t="s">
        <v>4505</v>
      </c>
      <c r="N147" s="322"/>
      <c r="O147" s="322" t="s">
        <v>599</v>
      </c>
      <c r="P147" s="324">
        <v>3</v>
      </c>
      <c r="Q147" s="326">
        <v>60</v>
      </c>
      <c r="R147" s="327">
        <v>500000</v>
      </c>
      <c r="S147" s="327">
        <v>250000</v>
      </c>
      <c r="T147" s="328" t="s">
        <v>347</v>
      </c>
      <c r="U147" s="328" t="s">
        <v>347</v>
      </c>
      <c r="V147" s="328" t="s">
        <v>347</v>
      </c>
      <c r="W147" s="329" t="s">
        <v>347</v>
      </c>
      <c r="X147" s="325"/>
      <c r="Y147" s="325"/>
      <c r="Z147" s="325"/>
      <c r="AA147" s="325"/>
      <c r="AB147" s="325"/>
      <c r="AC147" s="325"/>
      <c r="AD147" s="325"/>
      <c r="AE147" s="325"/>
      <c r="AF147" s="325"/>
      <c r="AG147" s="325">
        <v>814000</v>
      </c>
      <c r="AH147" s="325" t="s">
        <v>6833</v>
      </c>
      <c r="AI147" s="325" t="s">
        <v>377</v>
      </c>
      <c r="AJ147" s="328">
        <v>750000</v>
      </c>
      <c r="AK147" s="330">
        <v>1000000</v>
      </c>
    </row>
    <row r="148" spans="1:37" s="309" customFormat="1" ht="20.100000000000001" customHeight="1">
      <c r="A148" s="314">
        <v>1146</v>
      </c>
      <c r="B148" s="315">
        <v>1410051024974</v>
      </c>
      <c r="C148" s="318">
        <v>2310008000235</v>
      </c>
      <c r="D148" s="315" t="s">
        <v>6880</v>
      </c>
      <c r="E148" s="316" t="s">
        <v>575</v>
      </c>
      <c r="F148" s="332">
        <v>4610004</v>
      </c>
      <c r="G148" s="333" t="s">
        <v>577</v>
      </c>
      <c r="H148" s="331" t="s">
        <v>355</v>
      </c>
      <c r="I148" s="331" t="s">
        <v>4472</v>
      </c>
      <c r="J148" s="317" t="s">
        <v>600</v>
      </c>
      <c r="K148" s="321">
        <v>2230051</v>
      </c>
      <c r="L148" s="317" t="s">
        <v>4506</v>
      </c>
      <c r="M148" s="317"/>
      <c r="N148" s="322"/>
      <c r="O148" s="322" t="s">
        <v>600</v>
      </c>
      <c r="P148" s="324">
        <v>3</v>
      </c>
      <c r="Q148" s="326">
        <v>60</v>
      </c>
      <c r="R148" s="327">
        <v>500000</v>
      </c>
      <c r="S148" s="327">
        <v>250000</v>
      </c>
      <c r="T148" s="328" t="s">
        <v>347</v>
      </c>
      <c r="U148" s="328" t="s">
        <v>347</v>
      </c>
      <c r="V148" s="328" t="s">
        <v>347</v>
      </c>
      <c r="W148" s="329" t="s">
        <v>347</v>
      </c>
      <c r="X148" s="329"/>
      <c r="Y148" s="329"/>
      <c r="Z148" s="325"/>
      <c r="AA148" s="329"/>
      <c r="AB148" s="329"/>
      <c r="AC148" s="329"/>
      <c r="AD148" s="329"/>
      <c r="AE148" s="329"/>
      <c r="AF148" s="329"/>
      <c r="AG148" s="325">
        <v>0</v>
      </c>
      <c r="AH148" s="325" t="s">
        <v>377</v>
      </c>
      <c r="AI148" s="325" t="s">
        <v>377</v>
      </c>
      <c r="AJ148" s="328">
        <v>750000</v>
      </c>
      <c r="AK148" s="330">
        <v>1000000</v>
      </c>
    </row>
    <row r="149" spans="1:37" s="309" customFormat="1" ht="20.100000000000001" customHeight="1">
      <c r="A149" s="314">
        <v>1147</v>
      </c>
      <c r="B149" s="345">
        <v>1410051027415</v>
      </c>
      <c r="C149" s="318">
        <v>2310008000235</v>
      </c>
      <c r="D149" s="315" t="s">
        <v>6880</v>
      </c>
      <c r="E149" s="316" t="s">
        <v>575</v>
      </c>
      <c r="F149" s="349">
        <v>4610004</v>
      </c>
      <c r="G149" s="331" t="s">
        <v>577</v>
      </c>
      <c r="H149" s="331" t="s">
        <v>355</v>
      </c>
      <c r="I149" s="331" t="s">
        <v>4472</v>
      </c>
      <c r="J149" s="317" t="s">
        <v>4507</v>
      </c>
      <c r="K149" s="321">
        <v>2210021</v>
      </c>
      <c r="L149" s="317" t="s">
        <v>4508</v>
      </c>
      <c r="M149" s="317"/>
      <c r="N149" s="316"/>
      <c r="O149" s="334" t="s">
        <v>4507</v>
      </c>
      <c r="P149" s="324">
        <v>3</v>
      </c>
      <c r="Q149" s="316">
        <v>60</v>
      </c>
      <c r="R149" s="327">
        <v>500000</v>
      </c>
      <c r="S149" s="327">
        <v>250000</v>
      </c>
      <c r="T149" s="328">
        <v>300000</v>
      </c>
      <c r="U149" s="328" t="s">
        <v>347</v>
      </c>
      <c r="V149" s="328" t="s">
        <v>347</v>
      </c>
      <c r="W149" s="329" t="s">
        <v>377</v>
      </c>
      <c r="X149" s="316"/>
      <c r="Y149" s="316"/>
      <c r="Z149" s="325"/>
      <c r="AA149" s="316"/>
      <c r="AB149" s="316"/>
      <c r="AC149" s="316"/>
      <c r="AD149" s="316"/>
      <c r="AE149" s="316"/>
      <c r="AF149" s="316"/>
      <c r="AG149" s="325">
        <v>821000</v>
      </c>
      <c r="AH149" s="325" t="s">
        <v>6833</v>
      </c>
      <c r="AI149" s="325" t="s">
        <v>377</v>
      </c>
      <c r="AJ149" s="328">
        <v>1050000</v>
      </c>
      <c r="AK149" s="330">
        <v>1000000</v>
      </c>
    </row>
    <row r="150" spans="1:37" s="309" customFormat="1" ht="20.100000000000001" customHeight="1">
      <c r="A150" s="314">
        <v>1148</v>
      </c>
      <c r="B150" s="315">
        <v>1410051027423</v>
      </c>
      <c r="C150" s="318">
        <v>2310008000235</v>
      </c>
      <c r="D150" s="315" t="s">
        <v>6880</v>
      </c>
      <c r="E150" s="316" t="s">
        <v>575</v>
      </c>
      <c r="F150" s="332">
        <v>4610004</v>
      </c>
      <c r="G150" s="333" t="s">
        <v>577</v>
      </c>
      <c r="H150" s="331" t="s">
        <v>355</v>
      </c>
      <c r="I150" s="331" t="s">
        <v>4472</v>
      </c>
      <c r="J150" s="317" t="s">
        <v>601</v>
      </c>
      <c r="K150" s="321">
        <v>2400001</v>
      </c>
      <c r="L150" s="317" t="s">
        <v>4509</v>
      </c>
      <c r="M150" s="317"/>
      <c r="N150" s="334"/>
      <c r="O150" s="334" t="s">
        <v>601</v>
      </c>
      <c r="P150" s="324">
        <v>2</v>
      </c>
      <c r="Q150" s="326">
        <v>50</v>
      </c>
      <c r="R150" s="327">
        <v>400000</v>
      </c>
      <c r="S150" s="327">
        <v>200000</v>
      </c>
      <c r="T150" s="328">
        <v>300000</v>
      </c>
      <c r="U150" s="328" t="s">
        <v>347</v>
      </c>
      <c r="V150" s="328" t="s">
        <v>347</v>
      </c>
      <c r="W150" s="329" t="s">
        <v>377</v>
      </c>
      <c r="X150" s="325"/>
      <c r="Y150" s="325"/>
      <c r="Z150" s="325"/>
      <c r="AA150" s="325"/>
      <c r="AB150" s="325"/>
      <c r="AC150" s="325"/>
      <c r="AD150" s="325"/>
      <c r="AE150" s="325"/>
      <c r="AF150" s="325"/>
      <c r="AG150" s="325">
        <v>0</v>
      </c>
      <c r="AH150" s="325" t="s">
        <v>377</v>
      </c>
      <c r="AI150" s="325" t="s">
        <v>377</v>
      </c>
      <c r="AJ150" s="328">
        <v>900000</v>
      </c>
      <c r="AK150" s="330">
        <v>1000000</v>
      </c>
    </row>
    <row r="151" spans="1:37" s="309" customFormat="1" ht="20.100000000000001" customHeight="1">
      <c r="A151" s="314">
        <v>1149</v>
      </c>
      <c r="B151" s="315">
        <v>1410051027431</v>
      </c>
      <c r="C151" s="318">
        <v>2310008000235</v>
      </c>
      <c r="D151" s="315" t="s">
        <v>6880</v>
      </c>
      <c r="E151" s="316" t="s">
        <v>575</v>
      </c>
      <c r="F151" s="332">
        <v>4610004</v>
      </c>
      <c r="G151" s="333" t="s">
        <v>577</v>
      </c>
      <c r="H151" s="331" t="s">
        <v>355</v>
      </c>
      <c r="I151" s="331" t="s">
        <v>4472</v>
      </c>
      <c r="J151" s="317" t="s">
        <v>602</v>
      </c>
      <c r="K151" s="321">
        <v>2450023</v>
      </c>
      <c r="L151" s="317" t="s">
        <v>6885</v>
      </c>
      <c r="M151" s="317" t="s">
        <v>4510</v>
      </c>
      <c r="N151" s="322"/>
      <c r="O151" s="322" t="s">
        <v>602</v>
      </c>
      <c r="P151" s="324">
        <v>2</v>
      </c>
      <c r="Q151" s="326">
        <v>50</v>
      </c>
      <c r="R151" s="327">
        <v>400000</v>
      </c>
      <c r="S151" s="327">
        <v>200000</v>
      </c>
      <c r="T151" s="328">
        <v>300000</v>
      </c>
      <c r="U151" s="328" t="s">
        <v>347</v>
      </c>
      <c r="V151" s="328" t="s">
        <v>347</v>
      </c>
      <c r="W151" s="329" t="s">
        <v>377</v>
      </c>
      <c r="X151" s="325"/>
      <c r="Y151" s="325"/>
      <c r="Z151" s="325"/>
      <c r="AA151" s="325"/>
      <c r="AB151" s="325"/>
      <c r="AC151" s="325"/>
      <c r="AD151" s="325"/>
      <c r="AE151" s="325"/>
      <c r="AF151" s="325"/>
      <c r="AG151" s="325">
        <v>803000</v>
      </c>
      <c r="AH151" s="325" t="s">
        <v>6833</v>
      </c>
      <c r="AI151" s="325" t="s">
        <v>377</v>
      </c>
      <c r="AJ151" s="328">
        <v>900000</v>
      </c>
      <c r="AK151" s="330">
        <v>1000000</v>
      </c>
    </row>
    <row r="152" spans="1:37" s="309" customFormat="1" ht="20.100000000000001" customHeight="1">
      <c r="A152" s="314">
        <v>1150</v>
      </c>
      <c r="B152" s="315">
        <v>1410051027449</v>
      </c>
      <c r="C152" s="318">
        <v>2310008000235</v>
      </c>
      <c r="D152" s="315" t="s">
        <v>6880</v>
      </c>
      <c r="E152" s="316" t="s">
        <v>575</v>
      </c>
      <c r="F152" s="332">
        <v>4610004</v>
      </c>
      <c r="G152" s="333" t="s">
        <v>577</v>
      </c>
      <c r="H152" s="331" t="s">
        <v>355</v>
      </c>
      <c r="I152" s="331" t="s">
        <v>4472</v>
      </c>
      <c r="J152" s="317" t="s">
        <v>603</v>
      </c>
      <c r="K152" s="321">
        <v>2450002</v>
      </c>
      <c r="L152" s="317" t="s">
        <v>4511</v>
      </c>
      <c r="M152" s="317" t="s">
        <v>4512</v>
      </c>
      <c r="N152" s="322"/>
      <c r="O152" s="322" t="s">
        <v>603</v>
      </c>
      <c r="P152" s="324">
        <v>2</v>
      </c>
      <c r="Q152" s="326">
        <v>58</v>
      </c>
      <c r="R152" s="327">
        <v>400000</v>
      </c>
      <c r="S152" s="327">
        <v>200000</v>
      </c>
      <c r="T152" s="328">
        <v>300000</v>
      </c>
      <c r="U152" s="328" t="s">
        <v>347</v>
      </c>
      <c r="V152" s="328" t="s">
        <v>347</v>
      </c>
      <c r="W152" s="329" t="s">
        <v>377</v>
      </c>
      <c r="X152" s="329"/>
      <c r="Y152" s="329"/>
      <c r="Z152" s="325"/>
      <c r="AA152" s="329"/>
      <c r="AB152" s="329"/>
      <c r="AC152" s="329"/>
      <c r="AD152" s="329"/>
      <c r="AE152" s="329"/>
      <c r="AF152" s="329"/>
      <c r="AG152" s="325">
        <v>999000</v>
      </c>
      <c r="AH152" s="325" t="s">
        <v>6833</v>
      </c>
      <c r="AI152" s="325" t="s">
        <v>377</v>
      </c>
      <c r="AJ152" s="328">
        <v>900000</v>
      </c>
      <c r="AK152" s="330">
        <v>1000000</v>
      </c>
    </row>
    <row r="153" spans="1:37" s="309" customFormat="1" ht="20.100000000000001" customHeight="1">
      <c r="A153" s="314">
        <v>1151</v>
      </c>
      <c r="B153" s="315">
        <v>1410051027456</v>
      </c>
      <c r="C153" s="318">
        <v>2310008000235</v>
      </c>
      <c r="D153" s="315" t="s">
        <v>6880</v>
      </c>
      <c r="E153" s="316" t="s">
        <v>575</v>
      </c>
      <c r="F153" s="332">
        <v>4610004</v>
      </c>
      <c r="G153" s="333" t="s">
        <v>577</v>
      </c>
      <c r="H153" s="331" t="s">
        <v>355</v>
      </c>
      <c r="I153" s="331" t="s">
        <v>4472</v>
      </c>
      <c r="J153" s="317" t="s">
        <v>604</v>
      </c>
      <c r="K153" s="321">
        <v>2460014</v>
      </c>
      <c r="L153" s="317" t="s">
        <v>4513</v>
      </c>
      <c r="M153" s="317" t="s">
        <v>4514</v>
      </c>
      <c r="N153" s="322"/>
      <c r="O153" s="322" t="s">
        <v>604</v>
      </c>
      <c r="P153" s="324">
        <v>3</v>
      </c>
      <c r="Q153" s="326">
        <v>60</v>
      </c>
      <c r="R153" s="327">
        <v>500000</v>
      </c>
      <c r="S153" s="327">
        <v>250000</v>
      </c>
      <c r="T153" s="328">
        <v>300000</v>
      </c>
      <c r="U153" s="328" t="s">
        <v>347</v>
      </c>
      <c r="V153" s="328" t="s">
        <v>347</v>
      </c>
      <c r="W153" s="329" t="s">
        <v>377</v>
      </c>
      <c r="X153" s="329"/>
      <c r="Y153" s="329"/>
      <c r="Z153" s="325"/>
      <c r="AA153" s="329"/>
      <c r="AB153" s="329"/>
      <c r="AC153" s="329"/>
      <c r="AD153" s="329"/>
      <c r="AE153" s="329"/>
      <c r="AF153" s="329"/>
      <c r="AG153" s="325">
        <v>0</v>
      </c>
      <c r="AH153" s="325" t="s">
        <v>377</v>
      </c>
      <c r="AI153" s="325" t="s">
        <v>377</v>
      </c>
      <c r="AJ153" s="328">
        <v>1050000</v>
      </c>
      <c r="AK153" s="330">
        <v>1000000</v>
      </c>
    </row>
    <row r="154" spans="1:37" s="309" customFormat="1" ht="20.100000000000001" customHeight="1">
      <c r="A154" s="314">
        <v>1152</v>
      </c>
      <c r="B154" s="315">
        <v>1410051014330</v>
      </c>
      <c r="C154" s="318">
        <v>1410008000945</v>
      </c>
      <c r="D154" s="315" t="s">
        <v>6880</v>
      </c>
      <c r="E154" s="316" t="s">
        <v>605</v>
      </c>
      <c r="F154" s="332">
        <v>2260018</v>
      </c>
      <c r="G154" s="333" t="s">
        <v>608</v>
      </c>
      <c r="H154" s="331" t="s">
        <v>355</v>
      </c>
      <c r="I154" s="331" t="s">
        <v>606</v>
      </c>
      <c r="J154" s="317" t="s">
        <v>607</v>
      </c>
      <c r="K154" s="321">
        <v>2260018</v>
      </c>
      <c r="L154" s="317" t="s">
        <v>4515</v>
      </c>
      <c r="M154" s="317"/>
      <c r="N154" s="322"/>
      <c r="O154" s="334" t="s">
        <v>607</v>
      </c>
      <c r="P154" s="324">
        <v>3</v>
      </c>
      <c r="Q154" s="326">
        <v>60</v>
      </c>
      <c r="R154" s="327">
        <v>500000</v>
      </c>
      <c r="S154" s="327">
        <v>250000</v>
      </c>
      <c r="T154" s="328" t="s">
        <v>347</v>
      </c>
      <c r="U154" s="328" t="s">
        <v>347</v>
      </c>
      <c r="V154" s="328" t="s">
        <v>347</v>
      </c>
      <c r="W154" s="329" t="s">
        <v>347</v>
      </c>
      <c r="X154" s="325"/>
      <c r="Y154" s="325"/>
      <c r="Z154" s="325"/>
      <c r="AA154" s="325"/>
      <c r="AB154" s="325"/>
      <c r="AC154" s="325"/>
      <c r="AD154" s="325"/>
      <c r="AE154" s="325"/>
      <c r="AF154" s="325"/>
      <c r="AG154" s="325">
        <v>0</v>
      </c>
      <c r="AH154" s="325" t="s">
        <v>377</v>
      </c>
      <c r="AI154" s="325" t="s">
        <v>377</v>
      </c>
      <c r="AJ154" s="328">
        <v>750000</v>
      </c>
      <c r="AK154" s="330">
        <v>1000000</v>
      </c>
    </row>
    <row r="155" spans="1:37" s="309" customFormat="1" ht="20.100000000000001" customHeight="1">
      <c r="A155" s="314">
        <v>1153</v>
      </c>
      <c r="B155" s="315">
        <v>1410051014348</v>
      </c>
      <c r="C155" s="318">
        <v>1410008000945</v>
      </c>
      <c r="D155" s="315" t="s">
        <v>6880</v>
      </c>
      <c r="E155" s="316" t="s">
        <v>605</v>
      </c>
      <c r="F155" s="332">
        <v>2260018</v>
      </c>
      <c r="G155" s="333" t="s">
        <v>608</v>
      </c>
      <c r="H155" s="331" t="s">
        <v>355</v>
      </c>
      <c r="I155" s="331" t="s">
        <v>606</v>
      </c>
      <c r="J155" s="317" t="s">
        <v>609</v>
      </c>
      <c r="K155" s="321">
        <v>2260018</v>
      </c>
      <c r="L155" s="317" t="s">
        <v>4516</v>
      </c>
      <c r="M155" s="317"/>
      <c r="N155" s="334"/>
      <c r="O155" s="334" t="s">
        <v>609</v>
      </c>
      <c r="P155" s="324">
        <v>3</v>
      </c>
      <c r="Q155" s="326">
        <v>60</v>
      </c>
      <c r="R155" s="327">
        <v>500000</v>
      </c>
      <c r="S155" s="327">
        <v>250000</v>
      </c>
      <c r="T155" s="328" t="s">
        <v>347</v>
      </c>
      <c r="U155" s="328" t="s">
        <v>347</v>
      </c>
      <c r="V155" s="328" t="s">
        <v>347</v>
      </c>
      <c r="W155" s="329" t="s">
        <v>347</v>
      </c>
      <c r="X155" s="325"/>
      <c r="Y155" s="325"/>
      <c r="Z155" s="325"/>
      <c r="AA155" s="325"/>
      <c r="AB155" s="325"/>
      <c r="AC155" s="325"/>
      <c r="AD155" s="325"/>
      <c r="AE155" s="325"/>
      <c r="AF155" s="325"/>
      <c r="AG155" s="325">
        <v>0</v>
      </c>
      <c r="AH155" s="325" t="s">
        <v>377</v>
      </c>
      <c r="AI155" s="325" t="s">
        <v>377</v>
      </c>
      <c r="AJ155" s="328">
        <v>750000</v>
      </c>
      <c r="AK155" s="330">
        <v>1000000</v>
      </c>
    </row>
    <row r="156" spans="1:37" s="309" customFormat="1" ht="20.100000000000001" customHeight="1">
      <c r="A156" s="314">
        <v>1154</v>
      </c>
      <c r="B156" s="315">
        <v>1410051014363</v>
      </c>
      <c r="C156" s="318">
        <v>1410008000945</v>
      </c>
      <c r="D156" s="315" t="s">
        <v>6880</v>
      </c>
      <c r="E156" s="316" t="s">
        <v>605</v>
      </c>
      <c r="F156" s="332">
        <v>2260018</v>
      </c>
      <c r="G156" s="333" t="s">
        <v>608</v>
      </c>
      <c r="H156" s="331" t="s">
        <v>355</v>
      </c>
      <c r="I156" s="331" t="s">
        <v>606</v>
      </c>
      <c r="J156" s="317" t="s">
        <v>610</v>
      </c>
      <c r="K156" s="321">
        <v>2260018</v>
      </c>
      <c r="L156" s="317" t="s">
        <v>4517</v>
      </c>
      <c r="M156" s="317"/>
      <c r="N156" s="316"/>
      <c r="O156" s="334" t="s">
        <v>610</v>
      </c>
      <c r="P156" s="324">
        <v>3</v>
      </c>
      <c r="Q156" s="326">
        <v>90</v>
      </c>
      <c r="R156" s="327">
        <v>500000</v>
      </c>
      <c r="S156" s="327">
        <v>250000</v>
      </c>
      <c r="T156" s="328" t="s">
        <v>347</v>
      </c>
      <c r="U156" s="328" t="s">
        <v>347</v>
      </c>
      <c r="V156" s="328" t="s">
        <v>347</v>
      </c>
      <c r="W156" s="329" t="s">
        <v>347</v>
      </c>
      <c r="X156" s="329"/>
      <c r="Y156" s="329"/>
      <c r="Z156" s="325"/>
      <c r="AA156" s="329"/>
      <c r="AB156" s="329"/>
      <c r="AC156" s="329"/>
      <c r="AD156" s="329"/>
      <c r="AE156" s="329"/>
      <c r="AF156" s="329"/>
      <c r="AG156" s="325">
        <v>0</v>
      </c>
      <c r="AH156" s="325" t="s">
        <v>377</v>
      </c>
      <c r="AI156" s="325" t="s">
        <v>377</v>
      </c>
      <c r="AJ156" s="328">
        <v>750000</v>
      </c>
      <c r="AK156" s="330">
        <v>1000000</v>
      </c>
    </row>
    <row r="157" spans="1:37" s="309" customFormat="1" ht="20.100000000000001" customHeight="1">
      <c r="A157" s="314">
        <v>1155</v>
      </c>
      <c r="B157" s="315">
        <v>1410051018307</v>
      </c>
      <c r="C157" s="318">
        <v>1410008000945</v>
      </c>
      <c r="D157" s="315" t="s">
        <v>6880</v>
      </c>
      <c r="E157" s="316" t="s">
        <v>605</v>
      </c>
      <c r="F157" s="332">
        <v>2260018</v>
      </c>
      <c r="G157" s="333" t="s">
        <v>608</v>
      </c>
      <c r="H157" s="331" t="s">
        <v>355</v>
      </c>
      <c r="I157" s="331" t="s">
        <v>606</v>
      </c>
      <c r="J157" s="317" t="s">
        <v>611</v>
      </c>
      <c r="K157" s="321">
        <v>2260027</v>
      </c>
      <c r="L157" s="317" t="s">
        <v>4518</v>
      </c>
      <c r="M157" s="317"/>
      <c r="N157" s="322"/>
      <c r="O157" s="322" t="s">
        <v>611</v>
      </c>
      <c r="P157" s="324">
        <v>3</v>
      </c>
      <c r="Q157" s="326">
        <v>60</v>
      </c>
      <c r="R157" s="327">
        <v>500000</v>
      </c>
      <c r="S157" s="327">
        <v>250000</v>
      </c>
      <c r="T157" s="328" t="s">
        <v>347</v>
      </c>
      <c r="U157" s="328" t="s">
        <v>347</v>
      </c>
      <c r="V157" s="328" t="s">
        <v>347</v>
      </c>
      <c r="W157" s="329" t="s">
        <v>347</v>
      </c>
      <c r="X157" s="329"/>
      <c r="Y157" s="329"/>
      <c r="Z157" s="325"/>
      <c r="AA157" s="329"/>
      <c r="AB157" s="329"/>
      <c r="AC157" s="329"/>
      <c r="AD157" s="329"/>
      <c r="AE157" s="329"/>
      <c r="AF157" s="329"/>
      <c r="AG157" s="325">
        <v>0</v>
      </c>
      <c r="AH157" s="325" t="s">
        <v>377</v>
      </c>
      <c r="AI157" s="325" t="s">
        <v>377</v>
      </c>
      <c r="AJ157" s="328">
        <v>750000</v>
      </c>
      <c r="AK157" s="330">
        <v>1000000</v>
      </c>
    </row>
    <row r="158" spans="1:37" s="309" customFormat="1" ht="20.100000000000001" customHeight="1">
      <c r="A158" s="314">
        <v>1156</v>
      </c>
      <c r="B158" s="345">
        <v>1410051014355</v>
      </c>
      <c r="C158" s="345">
        <v>1410008000945</v>
      </c>
      <c r="D158" s="345" t="s">
        <v>4363</v>
      </c>
      <c r="E158" s="316" t="s">
        <v>605</v>
      </c>
      <c r="F158" s="340">
        <v>2260018</v>
      </c>
      <c r="G158" s="316" t="s">
        <v>608</v>
      </c>
      <c r="H158" s="316" t="s">
        <v>355</v>
      </c>
      <c r="I158" s="316" t="s">
        <v>606</v>
      </c>
      <c r="J158" s="316" t="s">
        <v>612</v>
      </c>
      <c r="K158" s="340" t="s">
        <v>3100</v>
      </c>
      <c r="L158" s="334" t="s">
        <v>4519</v>
      </c>
      <c r="M158" s="334"/>
      <c r="N158" s="316"/>
      <c r="O158" s="334" t="s">
        <v>612</v>
      </c>
      <c r="P158" s="324">
        <v>2</v>
      </c>
      <c r="Q158" s="316">
        <v>20</v>
      </c>
      <c r="R158" s="327">
        <v>400000</v>
      </c>
      <c r="S158" s="327">
        <v>200000</v>
      </c>
      <c r="T158" s="328" t="s">
        <v>347</v>
      </c>
      <c r="U158" s="328" t="s">
        <v>347</v>
      </c>
      <c r="V158" s="328" t="s">
        <v>347</v>
      </c>
      <c r="W158" s="329" t="s">
        <v>347</v>
      </c>
      <c r="X158" s="316"/>
      <c r="Y158" s="316"/>
      <c r="Z158" s="325"/>
      <c r="AA158" s="316"/>
      <c r="AB158" s="316"/>
      <c r="AC158" s="316"/>
      <c r="AD158" s="316"/>
      <c r="AE158" s="316"/>
      <c r="AF158" s="316"/>
      <c r="AG158" s="325">
        <v>0</v>
      </c>
      <c r="AH158" s="325" t="s">
        <v>377</v>
      </c>
      <c r="AI158" s="325" t="s">
        <v>377</v>
      </c>
      <c r="AJ158" s="328">
        <v>600000</v>
      </c>
      <c r="AK158" s="330">
        <v>1000000</v>
      </c>
    </row>
    <row r="159" spans="1:37" s="309" customFormat="1" ht="20.100000000000001" customHeight="1">
      <c r="A159" s="314">
        <v>1157</v>
      </c>
      <c r="B159" s="315">
        <v>1410051025138</v>
      </c>
      <c r="C159" s="347">
        <v>1410008000945</v>
      </c>
      <c r="D159" s="345" t="s">
        <v>4363</v>
      </c>
      <c r="E159" s="316" t="s">
        <v>605</v>
      </c>
      <c r="F159" s="332">
        <v>2260018</v>
      </c>
      <c r="G159" s="333" t="s">
        <v>608</v>
      </c>
      <c r="H159" s="331" t="s">
        <v>355</v>
      </c>
      <c r="I159" s="331" t="s">
        <v>606</v>
      </c>
      <c r="J159" s="331" t="s">
        <v>613</v>
      </c>
      <c r="K159" s="340" t="s">
        <v>3100</v>
      </c>
      <c r="L159" s="334" t="s">
        <v>4520</v>
      </c>
      <c r="M159" s="334"/>
      <c r="N159" s="338"/>
      <c r="O159" s="334" t="s">
        <v>613</v>
      </c>
      <c r="P159" s="324">
        <v>2</v>
      </c>
      <c r="Q159" s="326">
        <v>40</v>
      </c>
      <c r="R159" s="327">
        <v>400000</v>
      </c>
      <c r="S159" s="327">
        <v>200000</v>
      </c>
      <c r="T159" s="328" t="s">
        <v>347</v>
      </c>
      <c r="U159" s="328" t="s">
        <v>347</v>
      </c>
      <c r="V159" s="328" t="s">
        <v>347</v>
      </c>
      <c r="W159" s="329" t="s">
        <v>347</v>
      </c>
      <c r="X159" s="325"/>
      <c r="Y159" s="325"/>
      <c r="Z159" s="325"/>
      <c r="AA159" s="325"/>
      <c r="AB159" s="325"/>
      <c r="AC159" s="325"/>
      <c r="AD159" s="325"/>
      <c r="AE159" s="325"/>
      <c r="AF159" s="325"/>
      <c r="AG159" s="325">
        <v>0</v>
      </c>
      <c r="AH159" s="325" t="s">
        <v>377</v>
      </c>
      <c r="AI159" s="325" t="s">
        <v>377</v>
      </c>
      <c r="AJ159" s="328">
        <v>600000</v>
      </c>
      <c r="AK159" s="330">
        <v>1000000</v>
      </c>
    </row>
    <row r="160" spans="1:37" s="309" customFormat="1" ht="20.100000000000001" customHeight="1">
      <c r="A160" s="314">
        <v>1158</v>
      </c>
      <c r="B160" s="345">
        <v>1410051026300</v>
      </c>
      <c r="C160" s="318">
        <v>1310408100057</v>
      </c>
      <c r="D160" s="315" t="s">
        <v>6880</v>
      </c>
      <c r="E160" s="316" t="s">
        <v>614</v>
      </c>
      <c r="F160" s="340">
        <v>6008177</v>
      </c>
      <c r="G160" s="316" t="s">
        <v>617</v>
      </c>
      <c r="H160" s="316" t="s">
        <v>355</v>
      </c>
      <c r="I160" s="316" t="s">
        <v>615</v>
      </c>
      <c r="J160" s="317" t="s">
        <v>616</v>
      </c>
      <c r="K160" s="321">
        <v>2250003</v>
      </c>
      <c r="L160" s="317" t="s">
        <v>4521</v>
      </c>
      <c r="M160" s="317" t="s">
        <v>4522</v>
      </c>
      <c r="N160" s="316"/>
      <c r="O160" s="334" t="s">
        <v>616</v>
      </c>
      <c r="P160" s="324">
        <v>3</v>
      </c>
      <c r="Q160" s="316">
        <v>60</v>
      </c>
      <c r="R160" s="327">
        <v>500000</v>
      </c>
      <c r="S160" s="327">
        <v>250000</v>
      </c>
      <c r="T160" s="328" t="s">
        <v>347</v>
      </c>
      <c r="U160" s="328" t="s">
        <v>347</v>
      </c>
      <c r="V160" s="328" t="s">
        <v>347</v>
      </c>
      <c r="W160" s="329" t="s">
        <v>347</v>
      </c>
      <c r="X160" s="316"/>
      <c r="Y160" s="316"/>
      <c r="Z160" s="325"/>
      <c r="AA160" s="316"/>
      <c r="AB160" s="316"/>
      <c r="AC160" s="316"/>
      <c r="AD160" s="316"/>
      <c r="AE160" s="316"/>
      <c r="AF160" s="316"/>
      <c r="AG160" s="325">
        <v>0</v>
      </c>
      <c r="AH160" s="325" t="s">
        <v>377</v>
      </c>
      <c r="AI160" s="325" t="s">
        <v>377</v>
      </c>
      <c r="AJ160" s="328">
        <v>750000</v>
      </c>
      <c r="AK160" s="330">
        <v>1000000</v>
      </c>
    </row>
    <row r="161" spans="1:37" s="309" customFormat="1" ht="20.100000000000001" customHeight="1">
      <c r="A161" s="314">
        <v>1159</v>
      </c>
      <c r="B161" s="315">
        <v>1410051024354</v>
      </c>
      <c r="C161" s="318">
        <v>1310308000019</v>
      </c>
      <c r="D161" s="315" t="s">
        <v>6880</v>
      </c>
      <c r="E161" s="316" t="s">
        <v>618</v>
      </c>
      <c r="F161" s="319">
        <v>1410031</v>
      </c>
      <c r="G161" s="320" t="s">
        <v>621</v>
      </c>
      <c r="H161" s="316" t="s">
        <v>355</v>
      </c>
      <c r="I161" s="316" t="s">
        <v>619</v>
      </c>
      <c r="J161" s="317" t="s">
        <v>620</v>
      </c>
      <c r="K161" s="321">
        <v>2330008</v>
      </c>
      <c r="L161" s="317" t="s">
        <v>4523</v>
      </c>
      <c r="M161" s="317"/>
      <c r="N161" s="316"/>
      <c r="O161" s="334" t="s">
        <v>620</v>
      </c>
      <c r="P161" s="324">
        <v>3</v>
      </c>
      <c r="Q161" s="326">
        <v>60</v>
      </c>
      <c r="R161" s="327">
        <v>500000</v>
      </c>
      <c r="S161" s="327">
        <v>250000</v>
      </c>
      <c r="T161" s="328" t="s">
        <v>347</v>
      </c>
      <c r="U161" s="328" t="s">
        <v>347</v>
      </c>
      <c r="V161" s="328" t="s">
        <v>347</v>
      </c>
      <c r="W161" s="329" t="s">
        <v>347</v>
      </c>
      <c r="X161" s="325"/>
      <c r="Y161" s="325"/>
      <c r="Z161" s="325"/>
      <c r="AA161" s="325"/>
      <c r="AB161" s="325"/>
      <c r="AC161" s="325"/>
      <c r="AD161" s="325"/>
      <c r="AE161" s="325"/>
      <c r="AF161" s="325"/>
      <c r="AG161" s="325">
        <v>0</v>
      </c>
      <c r="AH161" s="325" t="s">
        <v>377</v>
      </c>
      <c r="AI161" s="325" t="s">
        <v>377</v>
      </c>
      <c r="AJ161" s="328">
        <v>750000</v>
      </c>
      <c r="AK161" s="330">
        <v>1000000</v>
      </c>
    </row>
    <row r="162" spans="1:37" s="309" customFormat="1" ht="20.100000000000001" customHeight="1">
      <c r="A162" s="314">
        <v>1160</v>
      </c>
      <c r="B162" s="315">
        <v>1410051024370</v>
      </c>
      <c r="C162" s="318">
        <v>1310308000019</v>
      </c>
      <c r="D162" s="315" t="s">
        <v>6880</v>
      </c>
      <c r="E162" s="316" t="s">
        <v>618</v>
      </c>
      <c r="F162" s="340">
        <v>1410031</v>
      </c>
      <c r="G162" s="316" t="s">
        <v>621</v>
      </c>
      <c r="H162" s="316" t="s">
        <v>355</v>
      </c>
      <c r="I162" s="316" t="s">
        <v>619</v>
      </c>
      <c r="J162" s="317" t="s">
        <v>622</v>
      </c>
      <c r="K162" s="321">
        <v>2410022</v>
      </c>
      <c r="L162" s="317" t="s">
        <v>4524</v>
      </c>
      <c r="M162" s="317"/>
      <c r="N162" s="316"/>
      <c r="O162" s="334" t="s">
        <v>622</v>
      </c>
      <c r="P162" s="324">
        <v>3</v>
      </c>
      <c r="Q162" s="316">
        <v>60</v>
      </c>
      <c r="R162" s="327">
        <v>500000</v>
      </c>
      <c r="S162" s="327">
        <v>250000</v>
      </c>
      <c r="T162" s="328" t="s">
        <v>347</v>
      </c>
      <c r="U162" s="328" t="s">
        <v>347</v>
      </c>
      <c r="V162" s="328" t="s">
        <v>347</v>
      </c>
      <c r="W162" s="329" t="s">
        <v>347</v>
      </c>
      <c r="X162" s="316"/>
      <c r="Y162" s="316"/>
      <c r="Z162" s="325"/>
      <c r="AA162" s="316"/>
      <c r="AB162" s="316"/>
      <c r="AC162" s="316"/>
      <c r="AD162" s="316"/>
      <c r="AE162" s="316"/>
      <c r="AF162" s="316"/>
      <c r="AG162" s="325">
        <v>0</v>
      </c>
      <c r="AH162" s="325" t="s">
        <v>377</v>
      </c>
      <c r="AI162" s="325" t="s">
        <v>377</v>
      </c>
      <c r="AJ162" s="328">
        <v>750000</v>
      </c>
      <c r="AK162" s="330">
        <v>1000000</v>
      </c>
    </row>
    <row r="163" spans="1:37" s="309" customFormat="1" ht="20.100000000000001" customHeight="1">
      <c r="A163" s="314">
        <v>1161</v>
      </c>
      <c r="B163" s="315">
        <v>1410051024818</v>
      </c>
      <c r="C163" s="318">
        <v>1310308000019</v>
      </c>
      <c r="D163" s="315" t="s">
        <v>6880</v>
      </c>
      <c r="E163" s="316" t="s">
        <v>618</v>
      </c>
      <c r="F163" s="319">
        <v>1410031</v>
      </c>
      <c r="G163" s="320" t="s">
        <v>621</v>
      </c>
      <c r="H163" s="316" t="s">
        <v>355</v>
      </c>
      <c r="I163" s="316" t="s">
        <v>619</v>
      </c>
      <c r="J163" s="317" t="s">
        <v>623</v>
      </c>
      <c r="K163" s="321">
        <v>2350016</v>
      </c>
      <c r="L163" s="317" t="s">
        <v>4525</v>
      </c>
      <c r="M163" s="317"/>
      <c r="N163" s="322"/>
      <c r="O163" s="322" t="s">
        <v>623</v>
      </c>
      <c r="P163" s="324">
        <v>3</v>
      </c>
      <c r="Q163" s="326">
        <v>72</v>
      </c>
      <c r="R163" s="327">
        <v>500000</v>
      </c>
      <c r="S163" s="327">
        <v>250000</v>
      </c>
      <c r="T163" s="328" t="s">
        <v>347</v>
      </c>
      <c r="U163" s="328" t="s">
        <v>347</v>
      </c>
      <c r="V163" s="328" t="s">
        <v>347</v>
      </c>
      <c r="W163" s="329" t="s">
        <v>347</v>
      </c>
      <c r="X163" s="329"/>
      <c r="Y163" s="329"/>
      <c r="Z163" s="325"/>
      <c r="AA163" s="329"/>
      <c r="AB163" s="329"/>
      <c r="AC163" s="329"/>
      <c r="AD163" s="329"/>
      <c r="AE163" s="329"/>
      <c r="AF163" s="329"/>
      <c r="AG163" s="325">
        <v>0</v>
      </c>
      <c r="AH163" s="325" t="s">
        <v>377</v>
      </c>
      <c r="AI163" s="325" t="s">
        <v>377</v>
      </c>
      <c r="AJ163" s="328">
        <v>750000</v>
      </c>
      <c r="AK163" s="330">
        <v>1000000</v>
      </c>
    </row>
    <row r="164" spans="1:37" s="309" customFormat="1" ht="20.100000000000001" customHeight="1">
      <c r="A164" s="314">
        <v>1162</v>
      </c>
      <c r="B164" s="315">
        <v>1410051025161</v>
      </c>
      <c r="C164" s="318">
        <v>1420108000174</v>
      </c>
      <c r="D164" s="315" t="s">
        <v>6880</v>
      </c>
      <c r="E164" s="316" t="s">
        <v>624</v>
      </c>
      <c r="F164" s="332">
        <v>2380007</v>
      </c>
      <c r="G164" s="333" t="s">
        <v>627</v>
      </c>
      <c r="H164" s="331" t="s">
        <v>355</v>
      </c>
      <c r="I164" s="331" t="s">
        <v>625</v>
      </c>
      <c r="J164" s="317" t="s">
        <v>626</v>
      </c>
      <c r="K164" s="321">
        <v>2440003</v>
      </c>
      <c r="L164" s="317" t="s">
        <v>4437</v>
      </c>
      <c r="M164" s="317" t="s">
        <v>4526</v>
      </c>
      <c r="N164" s="316"/>
      <c r="O164" s="334" t="s">
        <v>626</v>
      </c>
      <c r="P164" s="324">
        <v>2</v>
      </c>
      <c r="Q164" s="326">
        <v>30</v>
      </c>
      <c r="R164" s="327">
        <v>400000</v>
      </c>
      <c r="S164" s="327">
        <v>200000</v>
      </c>
      <c r="T164" s="328" t="s">
        <v>347</v>
      </c>
      <c r="U164" s="328" t="s">
        <v>347</v>
      </c>
      <c r="V164" s="328" t="s">
        <v>347</v>
      </c>
      <c r="W164" s="329" t="s">
        <v>347</v>
      </c>
      <c r="X164" s="329"/>
      <c r="Y164" s="329"/>
      <c r="Z164" s="325"/>
      <c r="AA164" s="329"/>
      <c r="AB164" s="329"/>
      <c r="AC164" s="329"/>
      <c r="AD164" s="329"/>
      <c r="AE164" s="329"/>
      <c r="AF164" s="329"/>
      <c r="AG164" s="325">
        <v>0</v>
      </c>
      <c r="AH164" s="325" t="s">
        <v>377</v>
      </c>
      <c r="AI164" s="325" t="s">
        <v>377</v>
      </c>
      <c r="AJ164" s="328">
        <v>600000</v>
      </c>
      <c r="AK164" s="330">
        <v>1000000</v>
      </c>
    </row>
    <row r="165" spans="1:37" s="309" customFormat="1" ht="20.100000000000001" customHeight="1">
      <c r="A165" s="314">
        <v>1163</v>
      </c>
      <c r="B165" s="315">
        <v>1410051025344</v>
      </c>
      <c r="C165" s="318">
        <v>1420108000174</v>
      </c>
      <c r="D165" s="315" t="s">
        <v>6880</v>
      </c>
      <c r="E165" s="316" t="s">
        <v>624</v>
      </c>
      <c r="F165" s="332">
        <v>2380007</v>
      </c>
      <c r="G165" s="333" t="s">
        <v>627</v>
      </c>
      <c r="H165" s="331" t="s">
        <v>355</v>
      </c>
      <c r="I165" s="331" t="s">
        <v>625</v>
      </c>
      <c r="J165" s="317" t="s">
        <v>628</v>
      </c>
      <c r="K165" s="321">
        <v>2440003</v>
      </c>
      <c r="L165" s="317" t="s">
        <v>4527</v>
      </c>
      <c r="M165" s="317"/>
      <c r="N165" s="323"/>
      <c r="O165" s="322" t="s">
        <v>628</v>
      </c>
      <c r="P165" s="324">
        <v>3</v>
      </c>
      <c r="Q165" s="326">
        <v>79</v>
      </c>
      <c r="R165" s="327">
        <v>500000</v>
      </c>
      <c r="S165" s="327">
        <v>250000</v>
      </c>
      <c r="T165" s="328">
        <v>300000</v>
      </c>
      <c r="U165" s="328" t="s">
        <v>347</v>
      </c>
      <c r="V165" s="328" t="s">
        <v>347</v>
      </c>
      <c r="W165" s="329" t="s">
        <v>347</v>
      </c>
      <c r="X165" s="325"/>
      <c r="Y165" s="325"/>
      <c r="Z165" s="325" t="s">
        <v>377</v>
      </c>
      <c r="AA165" s="325"/>
      <c r="AB165" s="325"/>
      <c r="AC165" s="325"/>
      <c r="AD165" s="325"/>
      <c r="AE165" s="325"/>
      <c r="AF165" s="325"/>
      <c r="AG165" s="325">
        <v>0</v>
      </c>
      <c r="AH165" s="325" t="s">
        <v>377</v>
      </c>
      <c r="AI165" s="325" t="s">
        <v>377</v>
      </c>
      <c r="AJ165" s="328">
        <v>1050000</v>
      </c>
      <c r="AK165" s="330">
        <v>1000000</v>
      </c>
    </row>
    <row r="166" spans="1:37" s="309" customFormat="1" ht="20.100000000000001" customHeight="1">
      <c r="A166" s="314">
        <v>1164</v>
      </c>
      <c r="B166" s="315">
        <v>1410051025930</v>
      </c>
      <c r="C166" s="318">
        <v>1420108000174</v>
      </c>
      <c r="D166" s="315" t="s">
        <v>6880</v>
      </c>
      <c r="E166" s="316" t="s">
        <v>624</v>
      </c>
      <c r="F166" s="332">
        <v>2380007</v>
      </c>
      <c r="G166" s="333" t="s">
        <v>627</v>
      </c>
      <c r="H166" s="331" t="s">
        <v>355</v>
      </c>
      <c r="I166" s="331" t="s">
        <v>625</v>
      </c>
      <c r="J166" s="317" t="s">
        <v>629</v>
      </c>
      <c r="K166" s="321">
        <v>2320051</v>
      </c>
      <c r="L166" s="317" t="s">
        <v>4528</v>
      </c>
      <c r="M166" s="317"/>
      <c r="N166" s="322"/>
      <c r="O166" s="322" t="s">
        <v>629</v>
      </c>
      <c r="P166" s="324">
        <v>3</v>
      </c>
      <c r="Q166" s="326">
        <v>69</v>
      </c>
      <c r="R166" s="327">
        <v>500000</v>
      </c>
      <c r="S166" s="327">
        <v>250000</v>
      </c>
      <c r="T166" s="328" t="s">
        <v>347</v>
      </c>
      <c r="U166" s="328" t="s">
        <v>347</v>
      </c>
      <c r="V166" s="328" t="s">
        <v>347</v>
      </c>
      <c r="W166" s="329" t="s">
        <v>347</v>
      </c>
      <c r="X166" s="329"/>
      <c r="Y166" s="329"/>
      <c r="Z166" s="325"/>
      <c r="AA166" s="329"/>
      <c r="AB166" s="329"/>
      <c r="AC166" s="329"/>
      <c r="AD166" s="329"/>
      <c r="AE166" s="329"/>
      <c r="AF166" s="329"/>
      <c r="AG166" s="325">
        <v>0</v>
      </c>
      <c r="AH166" s="325" t="s">
        <v>377</v>
      </c>
      <c r="AI166" s="325" t="s">
        <v>377</v>
      </c>
      <c r="AJ166" s="328">
        <v>750000</v>
      </c>
      <c r="AK166" s="330">
        <v>1000000</v>
      </c>
    </row>
    <row r="167" spans="1:37" s="309" customFormat="1" ht="20.100000000000001" customHeight="1">
      <c r="A167" s="314">
        <v>1165</v>
      </c>
      <c r="B167" s="315">
        <v>1410051026029</v>
      </c>
      <c r="C167" s="318">
        <v>1420108000174</v>
      </c>
      <c r="D167" s="315" t="s">
        <v>6880</v>
      </c>
      <c r="E167" s="316" t="s">
        <v>624</v>
      </c>
      <c r="F167" s="332">
        <v>2380007</v>
      </c>
      <c r="G167" s="333" t="s">
        <v>627</v>
      </c>
      <c r="H167" s="331" t="s">
        <v>355</v>
      </c>
      <c r="I167" s="331" t="s">
        <v>625</v>
      </c>
      <c r="J167" s="317" t="s">
        <v>630</v>
      </c>
      <c r="K167" s="321">
        <v>2220037</v>
      </c>
      <c r="L167" s="317" t="s">
        <v>4529</v>
      </c>
      <c r="M167" s="317"/>
      <c r="N167" s="316"/>
      <c r="O167" s="334" t="s">
        <v>630</v>
      </c>
      <c r="P167" s="324">
        <v>2</v>
      </c>
      <c r="Q167" s="326">
        <v>50</v>
      </c>
      <c r="R167" s="327">
        <v>400000</v>
      </c>
      <c r="S167" s="327">
        <v>200000</v>
      </c>
      <c r="T167" s="328">
        <v>300000</v>
      </c>
      <c r="U167" s="328" t="s">
        <v>347</v>
      </c>
      <c r="V167" s="328" t="s">
        <v>347</v>
      </c>
      <c r="W167" s="329" t="s">
        <v>377</v>
      </c>
      <c r="X167" s="329"/>
      <c r="Y167" s="329"/>
      <c r="Z167" s="325"/>
      <c r="AA167" s="329"/>
      <c r="AB167" s="329"/>
      <c r="AC167" s="329"/>
      <c r="AD167" s="329"/>
      <c r="AE167" s="329"/>
      <c r="AF167" s="329"/>
      <c r="AG167" s="325">
        <v>0</v>
      </c>
      <c r="AH167" s="325" t="s">
        <v>377</v>
      </c>
      <c r="AI167" s="325" t="s">
        <v>377</v>
      </c>
      <c r="AJ167" s="328">
        <v>900000</v>
      </c>
      <c r="AK167" s="330">
        <v>1000000</v>
      </c>
    </row>
    <row r="168" spans="1:37" s="309" customFormat="1" ht="20.100000000000001" customHeight="1">
      <c r="A168" s="314">
        <v>1166</v>
      </c>
      <c r="B168" s="345">
        <v>1410051026656</v>
      </c>
      <c r="C168" s="318">
        <v>1420108000174</v>
      </c>
      <c r="D168" s="315" t="s">
        <v>6880</v>
      </c>
      <c r="E168" s="316" t="s">
        <v>624</v>
      </c>
      <c r="F168" s="340">
        <v>2380007</v>
      </c>
      <c r="G168" s="316" t="s">
        <v>627</v>
      </c>
      <c r="H168" s="316" t="s">
        <v>355</v>
      </c>
      <c r="I168" s="316" t="s">
        <v>625</v>
      </c>
      <c r="J168" s="317" t="s">
        <v>631</v>
      </c>
      <c r="K168" s="321">
        <v>2310045</v>
      </c>
      <c r="L168" s="317" t="s">
        <v>4530</v>
      </c>
      <c r="M168" s="317" t="s">
        <v>4531</v>
      </c>
      <c r="N168" s="316"/>
      <c r="O168" s="334" t="s">
        <v>631</v>
      </c>
      <c r="P168" s="324">
        <v>3</v>
      </c>
      <c r="Q168" s="316">
        <v>69</v>
      </c>
      <c r="R168" s="327">
        <v>500000</v>
      </c>
      <c r="S168" s="327">
        <v>250000</v>
      </c>
      <c r="T168" s="328" t="s">
        <v>347</v>
      </c>
      <c r="U168" s="328" t="s">
        <v>347</v>
      </c>
      <c r="V168" s="328" t="s">
        <v>347</v>
      </c>
      <c r="W168" s="329" t="s">
        <v>347</v>
      </c>
      <c r="X168" s="316"/>
      <c r="Y168" s="316"/>
      <c r="Z168" s="325"/>
      <c r="AA168" s="316"/>
      <c r="AB168" s="316"/>
      <c r="AC168" s="316"/>
      <c r="AD168" s="316"/>
      <c r="AE168" s="316"/>
      <c r="AF168" s="316"/>
      <c r="AG168" s="325">
        <v>0</v>
      </c>
      <c r="AH168" s="325" t="s">
        <v>377</v>
      </c>
      <c r="AI168" s="325" t="s">
        <v>377</v>
      </c>
      <c r="AJ168" s="328">
        <v>750000</v>
      </c>
      <c r="AK168" s="330">
        <v>1000000</v>
      </c>
    </row>
    <row r="169" spans="1:37" s="309" customFormat="1" ht="20.100000000000001" customHeight="1">
      <c r="A169" s="314">
        <v>1167</v>
      </c>
      <c r="B169" s="345">
        <v>1410051027167</v>
      </c>
      <c r="C169" s="318">
        <v>1420108000174</v>
      </c>
      <c r="D169" s="315" t="s">
        <v>6880</v>
      </c>
      <c r="E169" s="316" t="s">
        <v>624</v>
      </c>
      <c r="F169" s="340">
        <v>2380007</v>
      </c>
      <c r="G169" s="316" t="s">
        <v>627</v>
      </c>
      <c r="H169" s="316" t="s">
        <v>355</v>
      </c>
      <c r="I169" s="316" t="s">
        <v>625</v>
      </c>
      <c r="J169" s="317" t="s">
        <v>632</v>
      </c>
      <c r="K169" s="321">
        <v>2440002</v>
      </c>
      <c r="L169" s="317" t="s">
        <v>4532</v>
      </c>
      <c r="M169" s="317"/>
      <c r="N169" s="316"/>
      <c r="O169" s="334" t="s">
        <v>632</v>
      </c>
      <c r="P169" s="324">
        <v>2</v>
      </c>
      <c r="Q169" s="316">
        <v>48</v>
      </c>
      <c r="R169" s="327">
        <v>400000</v>
      </c>
      <c r="S169" s="327">
        <v>200000</v>
      </c>
      <c r="T169" s="328">
        <v>300000</v>
      </c>
      <c r="U169" s="328" t="s">
        <v>347</v>
      </c>
      <c r="V169" s="328" t="s">
        <v>347</v>
      </c>
      <c r="W169" s="329" t="s">
        <v>377</v>
      </c>
      <c r="X169" s="316"/>
      <c r="Y169" s="316"/>
      <c r="Z169" s="325" t="s">
        <v>377</v>
      </c>
      <c r="AA169" s="316"/>
      <c r="AB169" s="316"/>
      <c r="AC169" s="316"/>
      <c r="AD169" s="316"/>
      <c r="AE169" s="316"/>
      <c r="AF169" s="316"/>
      <c r="AG169" s="325">
        <v>0</v>
      </c>
      <c r="AH169" s="325" t="s">
        <v>377</v>
      </c>
      <c r="AI169" s="325" t="s">
        <v>377</v>
      </c>
      <c r="AJ169" s="328">
        <v>900000</v>
      </c>
      <c r="AK169" s="330">
        <v>1000000</v>
      </c>
    </row>
    <row r="170" spans="1:37" s="309" customFormat="1" ht="20.100000000000001" customHeight="1">
      <c r="A170" s="314">
        <v>1168</v>
      </c>
      <c r="B170" s="315">
        <v>1410051024396</v>
      </c>
      <c r="C170" s="318">
        <v>1322508000012</v>
      </c>
      <c r="D170" s="315" t="s">
        <v>6880</v>
      </c>
      <c r="E170" s="316" t="s">
        <v>633</v>
      </c>
      <c r="F170" s="319">
        <v>2060802</v>
      </c>
      <c r="G170" s="320" t="s">
        <v>636</v>
      </c>
      <c r="H170" s="316" t="s">
        <v>355</v>
      </c>
      <c r="I170" s="316" t="s">
        <v>634</v>
      </c>
      <c r="J170" s="317" t="s">
        <v>635</v>
      </c>
      <c r="K170" s="321">
        <v>2250002</v>
      </c>
      <c r="L170" s="317" t="s">
        <v>4533</v>
      </c>
      <c r="M170" s="317"/>
      <c r="N170" s="322"/>
      <c r="O170" s="322" t="s">
        <v>635</v>
      </c>
      <c r="P170" s="324">
        <v>2</v>
      </c>
      <c r="Q170" s="326">
        <v>54</v>
      </c>
      <c r="R170" s="327">
        <v>400000</v>
      </c>
      <c r="S170" s="327">
        <v>200000</v>
      </c>
      <c r="T170" s="328" t="s">
        <v>347</v>
      </c>
      <c r="U170" s="328" t="s">
        <v>347</v>
      </c>
      <c r="V170" s="328" t="s">
        <v>347</v>
      </c>
      <c r="W170" s="329" t="s">
        <v>347</v>
      </c>
      <c r="X170" s="329"/>
      <c r="Y170" s="329"/>
      <c r="Z170" s="325"/>
      <c r="AA170" s="329"/>
      <c r="AB170" s="329"/>
      <c r="AC170" s="329"/>
      <c r="AD170" s="329"/>
      <c r="AE170" s="329"/>
      <c r="AF170" s="329"/>
      <c r="AG170" s="325">
        <v>470000</v>
      </c>
      <c r="AH170" s="325" t="s">
        <v>6833</v>
      </c>
      <c r="AI170" s="325" t="s">
        <v>377</v>
      </c>
      <c r="AJ170" s="328">
        <v>600000</v>
      </c>
      <c r="AK170" s="330">
        <v>1000000</v>
      </c>
    </row>
    <row r="171" spans="1:37" s="309" customFormat="1" ht="20.100000000000001" customHeight="1">
      <c r="A171" s="314">
        <v>1169</v>
      </c>
      <c r="B171" s="315">
        <v>1410051025468</v>
      </c>
      <c r="C171" s="318">
        <v>1322508000012</v>
      </c>
      <c r="D171" s="315" t="s">
        <v>6880</v>
      </c>
      <c r="E171" s="316" t="s">
        <v>633</v>
      </c>
      <c r="F171" s="340">
        <v>2060802</v>
      </c>
      <c r="G171" s="316" t="s">
        <v>636</v>
      </c>
      <c r="H171" s="316" t="s">
        <v>355</v>
      </c>
      <c r="I171" s="316" t="s">
        <v>634</v>
      </c>
      <c r="J171" s="317" t="s">
        <v>637</v>
      </c>
      <c r="K171" s="321">
        <v>2220037</v>
      </c>
      <c r="L171" s="317" t="s">
        <v>4534</v>
      </c>
      <c r="M171" s="317"/>
      <c r="N171" s="342"/>
      <c r="O171" s="342" t="s">
        <v>637</v>
      </c>
      <c r="P171" s="324">
        <v>3</v>
      </c>
      <c r="Q171" s="316">
        <v>60</v>
      </c>
      <c r="R171" s="327">
        <v>500000</v>
      </c>
      <c r="S171" s="327">
        <v>250000</v>
      </c>
      <c r="T171" s="328">
        <v>300000</v>
      </c>
      <c r="U171" s="328" t="s">
        <v>347</v>
      </c>
      <c r="V171" s="328" t="s">
        <v>347</v>
      </c>
      <c r="W171" s="329" t="s">
        <v>377</v>
      </c>
      <c r="X171" s="316"/>
      <c r="Y171" s="316"/>
      <c r="Z171" s="325"/>
      <c r="AA171" s="316"/>
      <c r="AB171" s="316"/>
      <c r="AC171" s="316"/>
      <c r="AD171" s="316"/>
      <c r="AE171" s="316"/>
      <c r="AF171" s="316"/>
      <c r="AG171" s="325">
        <v>570000</v>
      </c>
      <c r="AH171" s="325" t="s">
        <v>6833</v>
      </c>
      <c r="AI171" s="325" t="s">
        <v>377</v>
      </c>
      <c r="AJ171" s="328">
        <v>1050000</v>
      </c>
      <c r="AK171" s="330">
        <v>1000000</v>
      </c>
    </row>
    <row r="172" spans="1:37" s="309" customFormat="1" ht="20.100000000000001" customHeight="1">
      <c r="A172" s="314">
        <v>1170</v>
      </c>
      <c r="B172" s="315">
        <v>1410051025450</v>
      </c>
      <c r="C172" s="318">
        <v>131120800059</v>
      </c>
      <c r="D172" s="315" t="s">
        <v>6880</v>
      </c>
      <c r="E172" s="316" t="s">
        <v>638</v>
      </c>
      <c r="F172" s="340">
        <v>1540002</v>
      </c>
      <c r="G172" s="316" t="s">
        <v>640</v>
      </c>
      <c r="H172" s="316" t="s">
        <v>355</v>
      </c>
      <c r="I172" s="316" t="s">
        <v>4535</v>
      </c>
      <c r="J172" s="317" t="s">
        <v>639</v>
      </c>
      <c r="K172" s="321">
        <v>2200045</v>
      </c>
      <c r="L172" s="317" t="s">
        <v>4536</v>
      </c>
      <c r="M172" s="317" t="s">
        <v>4537</v>
      </c>
      <c r="N172" s="342"/>
      <c r="O172" s="342" t="s">
        <v>639</v>
      </c>
      <c r="P172" s="324">
        <v>3</v>
      </c>
      <c r="Q172" s="316">
        <v>60</v>
      </c>
      <c r="R172" s="327">
        <v>500000</v>
      </c>
      <c r="S172" s="327">
        <v>250000</v>
      </c>
      <c r="T172" s="328" t="s">
        <v>347</v>
      </c>
      <c r="U172" s="328" t="s">
        <v>347</v>
      </c>
      <c r="V172" s="328" t="s">
        <v>347</v>
      </c>
      <c r="W172" s="329" t="s">
        <v>347</v>
      </c>
      <c r="X172" s="316"/>
      <c r="Y172" s="316"/>
      <c r="Z172" s="325"/>
      <c r="AA172" s="316"/>
      <c r="AB172" s="316"/>
      <c r="AC172" s="316"/>
      <c r="AD172" s="316"/>
      <c r="AE172" s="316"/>
      <c r="AF172" s="316"/>
      <c r="AG172" s="325">
        <v>1000000</v>
      </c>
      <c r="AH172" s="325" t="s">
        <v>6833</v>
      </c>
      <c r="AI172" s="325" t="s">
        <v>377</v>
      </c>
      <c r="AJ172" s="328">
        <v>750000</v>
      </c>
      <c r="AK172" s="330">
        <v>1000000</v>
      </c>
    </row>
    <row r="173" spans="1:37" s="309" customFormat="1" ht="20.100000000000001" customHeight="1">
      <c r="A173" s="314">
        <v>1171</v>
      </c>
      <c r="B173" s="315">
        <v>1410051026599</v>
      </c>
      <c r="C173" s="318">
        <v>131120800059</v>
      </c>
      <c r="D173" s="315" t="s">
        <v>6880</v>
      </c>
      <c r="E173" s="316" t="s">
        <v>638</v>
      </c>
      <c r="F173" s="332">
        <v>1540002</v>
      </c>
      <c r="G173" s="333" t="s">
        <v>640</v>
      </c>
      <c r="H173" s="331" t="s">
        <v>355</v>
      </c>
      <c r="I173" s="331" t="s">
        <v>4535</v>
      </c>
      <c r="J173" s="317" t="s">
        <v>641</v>
      </c>
      <c r="K173" s="321">
        <v>2210057</v>
      </c>
      <c r="L173" s="317" t="s">
        <v>4538</v>
      </c>
      <c r="M173" s="317"/>
      <c r="N173" s="323"/>
      <c r="O173" s="322" t="s">
        <v>641</v>
      </c>
      <c r="P173" s="324">
        <v>3</v>
      </c>
      <c r="Q173" s="326">
        <v>60</v>
      </c>
      <c r="R173" s="327">
        <v>500000</v>
      </c>
      <c r="S173" s="327">
        <v>250000</v>
      </c>
      <c r="T173" s="328" t="s">
        <v>347</v>
      </c>
      <c r="U173" s="328" t="s">
        <v>347</v>
      </c>
      <c r="V173" s="328" t="s">
        <v>347</v>
      </c>
      <c r="W173" s="329" t="s">
        <v>347</v>
      </c>
      <c r="X173" s="329"/>
      <c r="Y173" s="329"/>
      <c r="Z173" s="325"/>
      <c r="AA173" s="329"/>
      <c r="AB173" s="329"/>
      <c r="AC173" s="329"/>
      <c r="AD173" s="329"/>
      <c r="AE173" s="329"/>
      <c r="AF173" s="329"/>
      <c r="AG173" s="325">
        <v>1000000</v>
      </c>
      <c r="AH173" s="325" t="s">
        <v>6833</v>
      </c>
      <c r="AI173" s="325" t="s">
        <v>377</v>
      </c>
      <c r="AJ173" s="328">
        <v>750000</v>
      </c>
      <c r="AK173" s="330">
        <v>1000000</v>
      </c>
    </row>
    <row r="174" spans="1:37" s="309" customFormat="1" ht="20.100000000000001" customHeight="1">
      <c r="A174" s="314">
        <v>1172</v>
      </c>
      <c r="B174" s="315">
        <v>1410051014520</v>
      </c>
      <c r="C174" s="318">
        <v>1410008000853</v>
      </c>
      <c r="D174" s="315" t="s">
        <v>6880</v>
      </c>
      <c r="E174" s="316" t="s">
        <v>642</v>
      </c>
      <c r="F174" s="332">
        <v>2440801</v>
      </c>
      <c r="G174" s="333" t="s">
        <v>645</v>
      </c>
      <c r="H174" s="331" t="s">
        <v>355</v>
      </c>
      <c r="I174" s="331" t="s">
        <v>643</v>
      </c>
      <c r="J174" s="317" t="s">
        <v>644</v>
      </c>
      <c r="K174" s="321">
        <v>2440801</v>
      </c>
      <c r="L174" s="317" t="s">
        <v>4539</v>
      </c>
      <c r="M174" s="317"/>
      <c r="N174" s="322"/>
      <c r="O174" s="322" t="s">
        <v>644</v>
      </c>
      <c r="P174" s="324">
        <v>3</v>
      </c>
      <c r="Q174" s="326">
        <v>66</v>
      </c>
      <c r="R174" s="327">
        <v>500000</v>
      </c>
      <c r="S174" s="327">
        <v>250000</v>
      </c>
      <c r="T174" s="328">
        <v>300000</v>
      </c>
      <c r="U174" s="328" t="s">
        <v>347</v>
      </c>
      <c r="V174" s="328" t="s">
        <v>347</v>
      </c>
      <c r="W174" s="329" t="s">
        <v>377</v>
      </c>
      <c r="X174" s="329"/>
      <c r="Y174" s="329"/>
      <c r="Z174" s="325"/>
      <c r="AA174" s="329"/>
      <c r="AB174" s="329"/>
      <c r="AC174" s="329"/>
      <c r="AD174" s="329"/>
      <c r="AE174" s="329"/>
      <c r="AF174" s="329"/>
      <c r="AG174" s="325">
        <v>1000000</v>
      </c>
      <c r="AH174" s="325" t="s">
        <v>6833</v>
      </c>
      <c r="AI174" s="325" t="s">
        <v>377</v>
      </c>
      <c r="AJ174" s="328">
        <v>1050000</v>
      </c>
      <c r="AK174" s="330">
        <v>1000000</v>
      </c>
    </row>
    <row r="175" spans="1:37" s="309" customFormat="1" ht="20.100000000000001" customHeight="1">
      <c r="A175" s="314">
        <v>1173</v>
      </c>
      <c r="B175" s="315">
        <v>1410051017010</v>
      </c>
      <c r="C175" s="318">
        <v>3410008000018</v>
      </c>
      <c r="D175" s="315" t="s">
        <v>6880</v>
      </c>
      <c r="E175" s="316" t="s">
        <v>646</v>
      </c>
      <c r="F175" s="332">
        <v>7330822</v>
      </c>
      <c r="G175" s="333" t="s">
        <v>648</v>
      </c>
      <c r="H175" s="331" t="s">
        <v>355</v>
      </c>
      <c r="I175" s="331" t="s">
        <v>647</v>
      </c>
      <c r="J175" s="317" t="s">
        <v>4540</v>
      </c>
      <c r="K175" s="321">
        <v>2360051</v>
      </c>
      <c r="L175" s="317" t="s">
        <v>4541</v>
      </c>
      <c r="M175" s="317"/>
      <c r="N175" s="322"/>
      <c r="O175" s="334" t="s">
        <v>4540</v>
      </c>
      <c r="P175" s="324">
        <v>3</v>
      </c>
      <c r="Q175" s="326">
        <v>60</v>
      </c>
      <c r="R175" s="327">
        <v>500000</v>
      </c>
      <c r="S175" s="327">
        <v>250000</v>
      </c>
      <c r="T175" s="328">
        <v>300000</v>
      </c>
      <c r="U175" s="328" t="s">
        <v>347</v>
      </c>
      <c r="V175" s="328" t="s">
        <v>347</v>
      </c>
      <c r="W175" s="329" t="s">
        <v>377</v>
      </c>
      <c r="X175" s="325"/>
      <c r="Y175" s="325"/>
      <c r="Z175" s="325"/>
      <c r="AA175" s="325"/>
      <c r="AB175" s="325"/>
      <c r="AC175" s="325"/>
      <c r="AD175" s="325"/>
      <c r="AE175" s="325"/>
      <c r="AF175" s="325"/>
      <c r="AG175" s="325">
        <v>0</v>
      </c>
      <c r="AH175" s="325" t="s">
        <v>377</v>
      </c>
      <c r="AI175" s="325" t="s">
        <v>377</v>
      </c>
      <c r="AJ175" s="328">
        <v>1050000</v>
      </c>
      <c r="AK175" s="330">
        <v>1000000</v>
      </c>
    </row>
    <row r="176" spans="1:37" s="309" customFormat="1" ht="20.100000000000001" customHeight="1">
      <c r="A176" s="314">
        <v>1174</v>
      </c>
      <c r="B176" s="315">
        <v>1410051017242</v>
      </c>
      <c r="C176" s="318">
        <v>3410008000018</v>
      </c>
      <c r="D176" s="315" t="s">
        <v>6880</v>
      </c>
      <c r="E176" s="316" t="s">
        <v>646</v>
      </c>
      <c r="F176" s="319">
        <v>7330822</v>
      </c>
      <c r="G176" s="320" t="s">
        <v>648</v>
      </c>
      <c r="H176" s="316" t="s">
        <v>355</v>
      </c>
      <c r="I176" s="316" t="s">
        <v>647</v>
      </c>
      <c r="J176" s="317" t="s">
        <v>4542</v>
      </c>
      <c r="K176" s="321">
        <v>2230065</v>
      </c>
      <c r="L176" s="317" t="s">
        <v>4543</v>
      </c>
      <c r="M176" s="317"/>
      <c r="N176" s="322"/>
      <c r="O176" s="322" t="s">
        <v>4542</v>
      </c>
      <c r="P176" s="324">
        <v>3</v>
      </c>
      <c r="Q176" s="326">
        <v>90</v>
      </c>
      <c r="R176" s="327">
        <v>500000</v>
      </c>
      <c r="S176" s="327">
        <v>250000</v>
      </c>
      <c r="T176" s="328">
        <v>300000</v>
      </c>
      <c r="U176" s="328" t="s">
        <v>347</v>
      </c>
      <c r="V176" s="328" t="s">
        <v>347</v>
      </c>
      <c r="W176" s="329" t="s">
        <v>377</v>
      </c>
      <c r="X176" s="329"/>
      <c r="Y176" s="329"/>
      <c r="Z176" s="325"/>
      <c r="AA176" s="329"/>
      <c r="AB176" s="329"/>
      <c r="AC176" s="329"/>
      <c r="AD176" s="329"/>
      <c r="AE176" s="329"/>
      <c r="AF176" s="329"/>
      <c r="AG176" s="325">
        <v>0</v>
      </c>
      <c r="AH176" s="325" t="s">
        <v>377</v>
      </c>
      <c r="AI176" s="325" t="s">
        <v>377</v>
      </c>
      <c r="AJ176" s="328">
        <v>1050000</v>
      </c>
      <c r="AK176" s="330">
        <v>1000000</v>
      </c>
    </row>
    <row r="177" spans="1:37" s="309" customFormat="1" ht="20.100000000000001" customHeight="1">
      <c r="A177" s="314">
        <v>1175</v>
      </c>
      <c r="B177" s="315">
        <v>1410051026458</v>
      </c>
      <c r="C177" s="318">
        <v>1310308100017</v>
      </c>
      <c r="D177" s="315" t="s">
        <v>6880</v>
      </c>
      <c r="E177" s="316" t="s">
        <v>649</v>
      </c>
      <c r="F177" s="332">
        <v>1080014</v>
      </c>
      <c r="G177" s="333" t="s">
        <v>652</v>
      </c>
      <c r="H177" s="331" t="s">
        <v>355</v>
      </c>
      <c r="I177" s="331" t="s">
        <v>650</v>
      </c>
      <c r="J177" s="317" t="s">
        <v>651</v>
      </c>
      <c r="K177" s="321">
        <v>2270062</v>
      </c>
      <c r="L177" s="317" t="s">
        <v>4544</v>
      </c>
      <c r="M177" s="317"/>
      <c r="N177" s="323"/>
      <c r="O177" s="322" t="s">
        <v>651</v>
      </c>
      <c r="P177" s="324">
        <v>3</v>
      </c>
      <c r="Q177" s="326">
        <v>60</v>
      </c>
      <c r="R177" s="327">
        <v>500000</v>
      </c>
      <c r="S177" s="327">
        <v>250000</v>
      </c>
      <c r="T177" s="328">
        <v>300000</v>
      </c>
      <c r="U177" s="328" t="s">
        <v>347</v>
      </c>
      <c r="V177" s="328" t="s">
        <v>347</v>
      </c>
      <c r="W177" s="329" t="s">
        <v>377</v>
      </c>
      <c r="X177" s="325"/>
      <c r="Y177" s="325"/>
      <c r="Z177" s="325"/>
      <c r="AA177" s="325"/>
      <c r="AB177" s="325"/>
      <c r="AC177" s="325"/>
      <c r="AD177" s="325"/>
      <c r="AE177" s="325"/>
      <c r="AF177" s="325"/>
      <c r="AG177" s="325">
        <v>0</v>
      </c>
      <c r="AH177" s="325" t="s">
        <v>377</v>
      </c>
      <c r="AI177" s="325" t="s">
        <v>377</v>
      </c>
      <c r="AJ177" s="328">
        <v>1050000</v>
      </c>
      <c r="AK177" s="330">
        <v>1000000</v>
      </c>
    </row>
    <row r="178" spans="1:37" s="309" customFormat="1" ht="20.100000000000001" customHeight="1">
      <c r="A178" s="314">
        <v>1176</v>
      </c>
      <c r="B178" s="345">
        <v>1410051026466</v>
      </c>
      <c r="C178" s="318">
        <v>1310308100017</v>
      </c>
      <c r="D178" s="315" t="s">
        <v>6880</v>
      </c>
      <c r="E178" s="316" t="s">
        <v>649</v>
      </c>
      <c r="F178" s="340">
        <v>1080014</v>
      </c>
      <c r="G178" s="316" t="s">
        <v>652</v>
      </c>
      <c r="H178" s="316" t="s">
        <v>355</v>
      </c>
      <c r="I178" s="316" t="s">
        <v>650</v>
      </c>
      <c r="J178" s="317" t="s">
        <v>653</v>
      </c>
      <c r="K178" s="321">
        <v>2220037</v>
      </c>
      <c r="L178" s="317" t="s">
        <v>4545</v>
      </c>
      <c r="M178" s="317"/>
      <c r="N178" s="316"/>
      <c r="O178" s="334" t="s">
        <v>653</v>
      </c>
      <c r="P178" s="324">
        <v>3</v>
      </c>
      <c r="Q178" s="316">
        <v>60</v>
      </c>
      <c r="R178" s="327">
        <v>500000</v>
      </c>
      <c r="S178" s="327">
        <v>250000</v>
      </c>
      <c r="T178" s="328">
        <v>300000</v>
      </c>
      <c r="U178" s="328" t="s">
        <v>347</v>
      </c>
      <c r="V178" s="328" t="s">
        <v>347</v>
      </c>
      <c r="W178" s="329" t="s">
        <v>377</v>
      </c>
      <c r="X178" s="316"/>
      <c r="Y178" s="316"/>
      <c r="Z178" s="325"/>
      <c r="AA178" s="316"/>
      <c r="AB178" s="316"/>
      <c r="AC178" s="316"/>
      <c r="AD178" s="316"/>
      <c r="AE178" s="316"/>
      <c r="AF178" s="316"/>
      <c r="AG178" s="325">
        <v>0</v>
      </c>
      <c r="AH178" s="325" t="s">
        <v>377</v>
      </c>
      <c r="AI178" s="325" t="s">
        <v>377</v>
      </c>
      <c r="AJ178" s="328">
        <v>1050000</v>
      </c>
      <c r="AK178" s="330">
        <v>1000000</v>
      </c>
    </row>
    <row r="179" spans="1:37" s="309" customFormat="1" ht="20.100000000000001" customHeight="1">
      <c r="A179" s="314">
        <v>1177</v>
      </c>
      <c r="B179" s="315">
        <v>1410051026474</v>
      </c>
      <c r="C179" s="318">
        <v>1310308100017</v>
      </c>
      <c r="D179" s="315" t="s">
        <v>6880</v>
      </c>
      <c r="E179" s="316" t="s">
        <v>649</v>
      </c>
      <c r="F179" s="332">
        <v>1080014</v>
      </c>
      <c r="G179" s="333" t="s">
        <v>652</v>
      </c>
      <c r="H179" s="331" t="s">
        <v>355</v>
      </c>
      <c r="I179" s="331" t="s">
        <v>650</v>
      </c>
      <c r="J179" s="317" t="s">
        <v>654</v>
      </c>
      <c r="K179" s="321">
        <v>2360042</v>
      </c>
      <c r="L179" s="317" t="s">
        <v>4546</v>
      </c>
      <c r="M179" s="317"/>
      <c r="N179" s="322"/>
      <c r="O179" s="322" t="s">
        <v>654</v>
      </c>
      <c r="P179" s="324">
        <v>3</v>
      </c>
      <c r="Q179" s="326">
        <v>60</v>
      </c>
      <c r="R179" s="327">
        <v>500000</v>
      </c>
      <c r="S179" s="327">
        <v>250000</v>
      </c>
      <c r="T179" s="328">
        <v>300000</v>
      </c>
      <c r="U179" s="328" t="s">
        <v>347</v>
      </c>
      <c r="V179" s="328" t="s">
        <v>347</v>
      </c>
      <c r="W179" s="329" t="s">
        <v>377</v>
      </c>
      <c r="X179" s="329"/>
      <c r="Y179" s="329"/>
      <c r="Z179" s="325"/>
      <c r="AA179" s="329"/>
      <c r="AB179" s="329"/>
      <c r="AC179" s="329"/>
      <c r="AD179" s="329"/>
      <c r="AE179" s="329"/>
      <c r="AF179" s="329"/>
      <c r="AG179" s="325">
        <v>0</v>
      </c>
      <c r="AH179" s="325" t="s">
        <v>377</v>
      </c>
      <c r="AI179" s="325" t="s">
        <v>377</v>
      </c>
      <c r="AJ179" s="328">
        <v>1050000</v>
      </c>
      <c r="AK179" s="330">
        <v>1000000</v>
      </c>
    </row>
    <row r="180" spans="1:37" s="309" customFormat="1" ht="20.100000000000001" customHeight="1">
      <c r="A180" s="314">
        <v>1178</v>
      </c>
      <c r="B180" s="345">
        <v>1410051026482</v>
      </c>
      <c r="C180" s="318">
        <v>1310308100017</v>
      </c>
      <c r="D180" s="315" t="s">
        <v>6880</v>
      </c>
      <c r="E180" s="316" t="s">
        <v>649</v>
      </c>
      <c r="F180" s="340">
        <v>1080014</v>
      </c>
      <c r="G180" s="316" t="s">
        <v>652</v>
      </c>
      <c r="H180" s="316" t="s">
        <v>355</v>
      </c>
      <c r="I180" s="316" t="s">
        <v>650</v>
      </c>
      <c r="J180" s="317" t="s">
        <v>655</v>
      </c>
      <c r="K180" s="321">
        <v>2300071</v>
      </c>
      <c r="L180" s="317" t="s">
        <v>4547</v>
      </c>
      <c r="M180" s="317"/>
      <c r="N180" s="316"/>
      <c r="O180" s="334" t="s">
        <v>655</v>
      </c>
      <c r="P180" s="324">
        <v>3</v>
      </c>
      <c r="Q180" s="316">
        <v>60</v>
      </c>
      <c r="R180" s="327">
        <v>500000</v>
      </c>
      <c r="S180" s="327">
        <v>250000</v>
      </c>
      <c r="T180" s="328">
        <v>300000</v>
      </c>
      <c r="U180" s="328" t="s">
        <v>347</v>
      </c>
      <c r="V180" s="328" t="s">
        <v>347</v>
      </c>
      <c r="W180" s="329" t="s">
        <v>377</v>
      </c>
      <c r="X180" s="316"/>
      <c r="Y180" s="316"/>
      <c r="Z180" s="325"/>
      <c r="AA180" s="316"/>
      <c r="AB180" s="316"/>
      <c r="AC180" s="316"/>
      <c r="AD180" s="316"/>
      <c r="AE180" s="316"/>
      <c r="AF180" s="316"/>
      <c r="AG180" s="325">
        <v>0</v>
      </c>
      <c r="AH180" s="325" t="s">
        <v>377</v>
      </c>
      <c r="AI180" s="325" t="s">
        <v>377</v>
      </c>
      <c r="AJ180" s="328">
        <v>1050000</v>
      </c>
      <c r="AK180" s="330">
        <v>1000000</v>
      </c>
    </row>
    <row r="181" spans="1:37" s="309" customFormat="1" ht="20.100000000000001" customHeight="1">
      <c r="A181" s="314">
        <v>1179</v>
      </c>
      <c r="B181" s="315">
        <v>1410051026490</v>
      </c>
      <c r="C181" s="318">
        <v>1310308100017</v>
      </c>
      <c r="D181" s="315" t="s">
        <v>6880</v>
      </c>
      <c r="E181" s="316" t="s">
        <v>649</v>
      </c>
      <c r="F181" s="332">
        <v>1080014</v>
      </c>
      <c r="G181" s="333" t="s">
        <v>652</v>
      </c>
      <c r="H181" s="331" t="s">
        <v>355</v>
      </c>
      <c r="I181" s="331" t="s">
        <v>650</v>
      </c>
      <c r="J181" s="317" t="s">
        <v>656</v>
      </c>
      <c r="K181" s="321">
        <v>2440817</v>
      </c>
      <c r="L181" s="317" t="s">
        <v>4548</v>
      </c>
      <c r="M181" s="317"/>
      <c r="N181" s="322"/>
      <c r="O181" s="322" t="s">
        <v>656</v>
      </c>
      <c r="P181" s="324">
        <v>3</v>
      </c>
      <c r="Q181" s="326">
        <v>60</v>
      </c>
      <c r="R181" s="327">
        <v>500000</v>
      </c>
      <c r="S181" s="327">
        <v>250000</v>
      </c>
      <c r="T181" s="328">
        <v>300000</v>
      </c>
      <c r="U181" s="328" t="s">
        <v>347</v>
      </c>
      <c r="V181" s="328" t="s">
        <v>347</v>
      </c>
      <c r="W181" s="329" t="s">
        <v>377</v>
      </c>
      <c r="X181" s="329"/>
      <c r="Y181" s="329"/>
      <c r="Z181" s="325"/>
      <c r="AA181" s="329"/>
      <c r="AB181" s="329"/>
      <c r="AC181" s="329"/>
      <c r="AD181" s="329"/>
      <c r="AE181" s="329"/>
      <c r="AF181" s="329"/>
      <c r="AG181" s="325">
        <v>0</v>
      </c>
      <c r="AH181" s="325" t="s">
        <v>377</v>
      </c>
      <c r="AI181" s="325" t="s">
        <v>377</v>
      </c>
      <c r="AJ181" s="328">
        <v>1050000</v>
      </c>
      <c r="AK181" s="330">
        <v>1000000</v>
      </c>
    </row>
    <row r="182" spans="1:37" s="309" customFormat="1" ht="20.100000000000001" customHeight="1">
      <c r="A182" s="314">
        <v>1180</v>
      </c>
      <c r="B182" s="315">
        <v>1410051026508</v>
      </c>
      <c r="C182" s="318">
        <v>1310308100017</v>
      </c>
      <c r="D182" s="315" t="s">
        <v>6880</v>
      </c>
      <c r="E182" s="316" t="s">
        <v>649</v>
      </c>
      <c r="F182" s="332">
        <v>1080014</v>
      </c>
      <c r="G182" s="333" t="s">
        <v>652</v>
      </c>
      <c r="H182" s="331" t="s">
        <v>355</v>
      </c>
      <c r="I182" s="331" t="s">
        <v>650</v>
      </c>
      <c r="J182" s="317" t="s">
        <v>657</v>
      </c>
      <c r="K182" s="321">
        <v>2440817</v>
      </c>
      <c r="L182" s="317" t="s">
        <v>4549</v>
      </c>
      <c r="M182" s="317"/>
      <c r="N182" s="322"/>
      <c r="O182" s="322" t="s">
        <v>657</v>
      </c>
      <c r="P182" s="324">
        <v>3</v>
      </c>
      <c r="Q182" s="326">
        <v>70</v>
      </c>
      <c r="R182" s="327">
        <v>500000</v>
      </c>
      <c r="S182" s="327">
        <v>250000</v>
      </c>
      <c r="T182" s="328">
        <v>300000</v>
      </c>
      <c r="U182" s="328" t="s">
        <v>347</v>
      </c>
      <c r="V182" s="328" t="s">
        <v>347</v>
      </c>
      <c r="W182" s="329" t="s">
        <v>377</v>
      </c>
      <c r="X182" s="329"/>
      <c r="Y182" s="329"/>
      <c r="Z182" s="325"/>
      <c r="AA182" s="329"/>
      <c r="AB182" s="329"/>
      <c r="AC182" s="329"/>
      <c r="AD182" s="329"/>
      <c r="AE182" s="329"/>
      <c r="AF182" s="329"/>
      <c r="AG182" s="325">
        <v>0</v>
      </c>
      <c r="AH182" s="325" t="s">
        <v>377</v>
      </c>
      <c r="AI182" s="325" t="s">
        <v>377</v>
      </c>
      <c r="AJ182" s="328">
        <v>1050000</v>
      </c>
      <c r="AK182" s="330">
        <v>1000000</v>
      </c>
    </row>
    <row r="183" spans="1:37" s="309" customFormat="1" ht="20.100000000000001" customHeight="1">
      <c r="A183" s="314">
        <v>1181</v>
      </c>
      <c r="B183" s="315">
        <v>1410051026516</v>
      </c>
      <c r="C183" s="318">
        <v>1310308100017</v>
      </c>
      <c r="D183" s="315" t="s">
        <v>6880</v>
      </c>
      <c r="E183" s="316" t="s">
        <v>649</v>
      </c>
      <c r="F183" s="332">
        <v>1080014</v>
      </c>
      <c r="G183" s="333" t="s">
        <v>652</v>
      </c>
      <c r="H183" s="331" t="s">
        <v>355</v>
      </c>
      <c r="I183" s="331" t="s">
        <v>650</v>
      </c>
      <c r="J183" s="317" t="s">
        <v>658</v>
      </c>
      <c r="K183" s="321">
        <v>2230052</v>
      </c>
      <c r="L183" s="317" t="s">
        <v>4550</v>
      </c>
      <c r="M183" s="317"/>
      <c r="N183" s="322"/>
      <c r="O183" s="322" t="s">
        <v>658</v>
      </c>
      <c r="P183" s="324">
        <v>3</v>
      </c>
      <c r="Q183" s="326">
        <v>60</v>
      </c>
      <c r="R183" s="327">
        <v>500000</v>
      </c>
      <c r="S183" s="327">
        <v>250000</v>
      </c>
      <c r="T183" s="328">
        <v>300000</v>
      </c>
      <c r="U183" s="328" t="s">
        <v>347</v>
      </c>
      <c r="V183" s="328" t="s">
        <v>347</v>
      </c>
      <c r="W183" s="329" t="s">
        <v>377</v>
      </c>
      <c r="X183" s="329"/>
      <c r="Y183" s="329"/>
      <c r="Z183" s="325"/>
      <c r="AA183" s="329"/>
      <c r="AB183" s="329"/>
      <c r="AC183" s="329"/>
      <c r="AD183" s="329"/>
      <c r="AE183" s="329"/>
      <c r="AF183" s="329"/>
      <c r="AG183" s="325">
        <v>0</v>
      </c>
      <c r="AH183" s="325" t="s">
        <v>377</v>
      </c>
      <c r="AI183" s="325" t="s">
        <v>377</v>
      </c>
      <c r="AJ183" s="328">
        <v>1050000</v>
      </c>
      <c r="AK183" s="330">
        <v>1000000</v>
      </c>
    </row>
    <row r="184" spans="1:37" s="309" customFormat="1" ht="20.100000000000001" customHeight="1">
      <c r="A184" s="314">
        <v>1182</v>
      </c>
      <c r="B184" s="315">
        <v>1410051026524</v>
      </c>
      <c r="C184" s="318">
        <v>1310308100017</v>
      </c>
      <c r="D184" s="315" t="s">
        <v>6880</v>
      </c>
      <c r="E184" s="316" t="s">
        <v>649</v>
      </c>
      <c r="F184" s="332">
        <v>1080014</v>
      </c>
      <c r="G184" s="333" t="s">
        <v>652</v>
      </c>
      <c r="H184" s="331" t="s">
        <v>355</v>
      </c>
      <c r="I184" s="331" t="s">
        <v>650</v>
      </c>
      <c r="J184" s="317" t="s">
        <v>659</v>
      </c>
      <c r="K184" s="321">
        <v>2300024</v>
      </c>
      <c r="L184" s="317" t="s">
        <v>4551</v>
      </c>
      <c r="M184" s="317"/>
      <c r="N184" s="322"/>
      <c r="O184" s="322" t="s">
        <v>659</v>
      </c>
      <c r="P184" s="324">
        <v>3</v>
      </c>
      <c r="Q184" s="316">
        <v>60</v>
      </c>
      <c r="R184" s="327">
        <v>500000</v>
      </c>
      <c r="S184" s="327">
        <v>250000</v>
      </c>
      <c r="T184" s="328">
        <v>300000</v>
      </c>
      <c r="U184" s="328" t="s">
        <v>347</v>
      </c>
      <c r="V184" s="328" t="s">
        <v>347</v>
      </c>
      <c r="W184" s="329" t="s">
        <v>377</v>
      </c>
      <c r="X184" s="329"/>
      <c r="Y184" s="329"/>
      <c r="Z184" s="325"/>
      <c r="AA184" s="329"/>
      <c r="AB184" s="329"/>
      <c r="AC184" s="329"/>
      <c r="AD184" s="329"/>
      <c r="AE184" s="329"/>
      <c r="AF184" s="329"/>
      <c r="AG184" s="325">
        <v>0</v>
      </c>
      <c r="AH184" s="325" t="s">
        <v>377</v>
      </c>
      <c r="AI184" s="325" t="s">
        <v>377</v>
      </c>
      <c r="AJ184" s="328">
        <v>1050000</v>
      </c>
      <c r="AK184" s="330">
        <v>1000000</v>
      </c>
    </row>
    <row r="185" spans="1:37" s="309" customFormat="1" ht="20.100000000000001" customHeight="1">
      <c r="A185" s="314">
        <v>1183</v>
      </c>
      <c r="B185" s="315">
        <v>1410051026532</v>
      </c>
      <c r="C185" s="318">
        <v>1310308100017</v>
      </c>
      <c r="D185" s="315" t="s">
        <v>6880</v>
      </c>
      <c r="E185" s="316" t="s">
        <v>649</v>
      </c>
      <c r="F185" s="332">
        <v>1080014</v>
      </c>
      <c r="G185" s="333" t="s">
        <v>652</v>
      </c>
      <c r="H185" s="331" t="s">
        <v>355</v>
      </c>
      <c r="I185" s="331" t="s">
        <v>650</v>
      </c>
      <c r="J185" s="317" t="s">
        <v>660</v>
      </c>
      <c r="K185" s="321">
        <v>2260027</v>
      </c>
      <c r="L185" s="317" t="s">
        <v>4552</v>
      </c>
      <c r="M185" s="317"/>
      <c r="N185" s="322"/>
      <c r="O185" s="322" t="s">
        <v>660</v>
      </c>
      <c r="P185" s="324">
        <v>3</v>
      </c>
      <c r="Q185" s="326">
        <v>60</v>
      </c>
      <c r="R185" s="327">
        <v>500000</v>
      </c>
      <c r="S185" s="327">
        <v>250000</v>
      </c>
      <c r="T185" s="328">
        <v>300000</v>
      </c>
      <c r="U185" s="328" t="s">
        <v>347</v>
      </c>
      <c r="V185" s="328" t="s">
        <v>347</v>
      </c>
      <c r="W185" s="329" t="s">
        <v>377</v>
      </c>
      <c r="X185" s="329"/>
      <c r="Y185" s="329"/>
      <c r="Z185" s="325"/>
      <c r="AA185" s="329"/>
      <c r="AB185" s="329"/>
      <c r="AC185" s="329"/>
      <c r="AD185" s="329"/>
      <c r="AE185" s="329"/>
      <c r="AF185" s="329"/>
      <c r="AG185" s="325">
        <v>0</v>
      </c>
      <c r="AH185" s="325" t="s">
        <v>377</v>
      </c>
      <c r="AI185" s="325" t="s">
        <v>377</v>
      </c>
      <c r="AJ185" s="328">
        <v>1050000</v>
      </c>
      <c r="AK185" s="330">
        <v>1000000</v>
      </c>
    </row>
    <row r="186" spans="1:37" s="309" customFormat="1" ht="20.100000000000001" customHeight="1">
      <c r="A186" s="314">
        <v>1184</v>
      </c>
      <c r="B186" s="315">
        <v>1410051026540</v>
      </c>
      <c r="C186" s="318">
        <v>1310308100017</v>
      </c>
      <c r="D186" s="315" t="s">
        <v>6880</v>
      </c>
      <c r="E186" s="316" t="s">
        <v>649</v>
      </c>
      <c r="F186" s="332">
        <v>1080014</v>
      </c>
      <c r="G186" s="333" t="s">
        <v>652</v>
      </c>
      <c r="H186" s="331" t="s">
        <v>355</v>
      </c>
      <c r="I186" s="331" t="s">
        <v>650</v>
      </c>
      <c r="J186" s="317" t="s">
        <v>661</v>
      </c>
      <c r="K186" s="321">
        <v>2440801</v>
      </c>
      <c r="L186" s="317" t="s">
        <v>4553</v>
      </c>
      <c r="M186" s="317"/>
      <c r="N186" s="322"/>
      <c r="O186" s="322" t="s">
        <v>661</v>
      </c>
      <c r="P186" s="324">
        <v>3</v>
      </c>
      <c r="Q186" s="326">
        <v>70</v>
      </c>
      <c r="R186" s="327">
        <v>500000</v>
      </c>
      <c r="S186" s="327">
        <v>250000</v>
      </c>
      <c r="T186" s="328">
        <v>300000</v>
      </c>
      <c r="U186" s="328" t="s">
        <v>347</v>
      </c>
      <c r="V186" s="328" t="s">
        <v>347</v>
      </c>
      <c r="W186" s="329" t="s">
        <v>377</v>
      </c>
      <c r="X186" s="329"/>
      <c r="Y186" s="329"/>
      <c r="Z186" s="325"/>
      <c r="AA186" s="329"/>
      <c r="AB186" s="329"/>
      <c r="AC186" s="329"/>
      <c r="AD186" s="329"/>
      <c r="AE186" s="329"/>
      <c r="AF186" s="329"/>
      <c r="AG186" s="325">
        <v>0</v>
      </c>
      <c r="AH186" s="325" t="s">
        <v>377</v>
      </c>
      <c r="AI186" s="325" t="s">
        <v>377</v>
      </c>
      <c r="AJ186" s="328">
        <v>1050000</v>
      </c>
      <c r="AK186" s="330">
        <v>1000000</v>
      </c>
    </row>
    <row r="187" spans="1:37" s="309" customFormat="1" ht="20.100000000000001" customHeight="1">
      <c r="A187" s="314">
        <v>1185</v>
      </c>
      <c r="B187" s="315">
        <v>1410051027175</v>
      </c>
      <c r="C187" s="318">
        <v>1310308100017</v>
      </c>
      <c r="D187" s="315" t="s">
        <v>6880</v>
      </c>
      <c r="E187" s="316" t="s">
        <v>649</v>
      </c>
      <c r="F187" s="332">
        <v>1080014</v>
      </c>
      <c r="G187" s="333" t="s">
        <v>652</v>
      </c>
      <c r="H187" s="331" t="s">
        <v>355</v>
      </c>
      <c r="I187" s="331" t="s">
        <v>650</v>
      </c>
      <c r="J187" s="317" t="s">
        <v>662</v>
      </c>
      <c r="K187" s="321">
        <v>2440003</v>
      </c>
      <c r="L187" s="317" t="s">
        <v>4554</v>
      </c>
      <c r="M187" s="317"/>
      <c r="N187" s="322"/>
      <c r="O187" s="322" t="s">
        <v>662</v>
      </c>
      <c r="P187" s="324">
        <v>3</v>
      </c>
      <c r="Q187" s="326">
        <v>60</v>
      </c>
      <c r="R187" s="327">
        <v>500000</v>
      </c>
      <c r="S187" s="327">
        <v>250000</v>
      </c>
      <c r="T187" s="328">
        <v>300000</v>
      </c>
      <c r="U187" s="328" t="s">
        <v>347</v>
      </c>
      <c r="V187" s="328" t="s">
        <v>347</v>
      </c>
      <c r="W187" s="329" t="s">
        <v>377</v>
      </c>
      <c r="X187" s="325"/>
      <c r="Y187" s="325"/>
      <c r="Z187" s="325"/>
      <c r="AA187" s="325"/>
      <c r="AB187" s="325"/>
      <c r="AC187" s="325"/>
      <c r="AD187" s="325"/>
      <c r="AE187" s="325"/>
      <c r="AF187" s="325"/>
      <c r="AG187" s="325">
        <v>0</v>
      </c>
      <c r="AH187" s="325" t="s">
        <v>377</v>
      </c>
      <c r="AI187" s="325" t="s">
        <v>377</v>
      </c>
      <c r="AJ187" s="328">
        <v>1050000</v>
      </c>
      <c r="AK187" s="330">
        <v>1000000</v>
      </c>
    </row>
    <row r="188" spans="1:37" s="309" customFormat="1" ht="20.100000000000001" customHeight="1">
      <c r="A188" s="314">
        <v>1186</v>
      </c>
      <c r="B188" s="315">
        <v>1410051018372</v>
      </c>
      <c r="C188" s="318">
        <v>1311008000028</v>
      </c>
      <c r="D188" s="315" t="s">
        <v>6880</v>
      </c>
      <c r="E188" s="316" t="s">
        <v>663</v>
      </c>
      <c r="F188" s="349">
        <v>1520022</v>
      </c>
      <c r="G188" s="331" t="s">
        <v>666</v>
      </c>
      <c r="H188" s="331" t="s">
        <v>355</v>
      </c>
      <c r="I188" s="331" t="s">
        <v>664</v>
      </c>
      <c r="J188" s="317" t="s">
        <v>665</v>
      </c>
      <c r="K188" s="321">
        <v>2240062</v>
      </c>
      <c r="L188" s="317" t="s">
        <v>4555</v>
      </c>
      <c r="M188" s="317" t="s">
        <v>4556</v>
      </c>
      <c r="N188" s="338"/>
      <c r="O188" s="334" t="s">
        <v>665</v>
      </c>
      <c r="P188" s="324">
        <v>3</v>
      </c>
      <c r="Q188" s="316">
        <v>80</v>
      </c>
      <c r="R188" s="327">
        <v>500000</v>
      </c>
      <c r="S188" s="327">
        <v>250000</v>
      </c>
      <c r="T188" s="328" t="s">
        <v>347</v>
      </c>
      <c r="U188" s="328" t="s">
        <v>347</v>
      </c>
      <c r="V188" s="328" t="s">
        <v>347</v>
      </c>
      <c r="W188" s="329" t="s">
        <v>347</v>
      </c>
      <c r="X188" s="316"/>
      <c r="Y188" s="316"/>
      <c r="Z188" s="325"/>
      <c r="AA188" s="316"/>
      <c r="AB188" s="316"/>
      <c r="AC188" s="316"/>
      <c r="AD188" s="316"/>
      <c r="AE188" s="316"/>
      <c r="AF188" s="316"/>
      <c r="AG188" s="325">
        <v>0</v>
      </c>
      <c r="AH188" s="325" t="s">
        <v>377</v>
      </c>
      <c r="AI188" s="325" t="s">
        <v>377</v>
      </c>
      <c r="AJ188" s="328">
        <v>750000</v>
      </c>
      <c r="AK188" s="330">
        <v>1000000</v>
      </c>
    </row>
    <row r="189" spans="1:37" s="309" customFormat="1" ht="20.100000000000001" customHeight="1">
      <c r="A189" s="314">
        <v>1187</v>
      </c>
      <c r="B189" s="315">
        <v>1410051025948</v>
      </c>
      <c r="C189" s="318">
        <v>4013008000050</v>
      </c>
      <c r="D189" s="315" t="s">
        <v>6880</v>
      </c>
      <c r="E189" s="316" t="s">
        <v>667</v>
      </c>
      <c r="F189" s="332">
        <v>8100044</v>
      </c>
      <c r="G189" s="333" t="s">
        <v>670</v>
      </c>
      <c r="H189" s="331" t="s">
        <v>355</v>
      </c>
      <c r="I189" s="331" t="s">
        <v>668</v>
      </c>
      <c r="J189" s="317" t="s">
        <v>669</v>
      </c>
      <c r="K189" s="321">
        <v>2400023</v>
      </c>
      <c r="L189" s="317" t="s">
        <v>4557</v>
      </c>
      <c r="M189" s="317"/>
      <c r="N189" s="322"/>
      <c r="O189" s="322" t="s">
        <v>669</v>
      </c>
      <c r="P189" s="324">
        <v>3</v>
      </c>
      <c r="Q189" s="326">
        <v>80</v>
      </c>
      <c r="R189" s="327">
        <v>500000</v>
      </c>
      <c r="S189" s="327">
        <v>250000</v>
      </c>
      <c r="T189" s="328" t="s">
        <v>347</v>
      </c>
      <c r="U189" s="328" t="s">
        <v>347</v>
      </c>
      <c r="V189" s="328" t="s">
        <v>347</v>
      </c>
      <c r="W189" s="329" t="s">
        <v>347</v>
      </c>
      <c r="X189" s="329"/>
      <c r="Y189" s="329"/>
      <c r="Z189" s="325"/>
      <c r="AA189" s="329"/>
      <c r="AB189" s="329"/>
      <c r="AC189" s="329"/>
      <c r="AD189" s="329"/>
      <c r="AE189" s="329"/>
      <c r="AF189" s="329"/>
      <c r="AG189" s="325">
        <v>0</v>
      </c>
      <c r="AH189" s="325" t="s">
        <v>377</v>
      </c>
      <c r="AI189" s="325" t="s">
        <v>377</v>
      </c>
      <c r="AJ189" s="328">
        <v>750000</v>
      </c>
      <c r="AK189" s="330">
        <v>1000000</v>
      </c>
    </row>
    <row r="190" spans="1:37" s="309" customFormat="1" ht="20.100000000000001" customHeight="1">
      <c r="A190" s="314">
        <v>1188</v>
      </c>
      <c r="B190" s="345">
        <v>1410051026615</v>
      </c>
      <c r="C190" s="318">
        <v>4013008000050</v>
      </c>
      <c r="D190" s="315" t="s">
        <v>6880</v>
      </c>
      <c r="E190" s="316" t="s">
        <v>667</v>
      </c>
      <c r="F190" s="340">
        <v>8100044</v>
      </c>
      <c r="G190" s="316" t="s">
        <v>670</v>
      </c>
      <c r="H190" s="316" t="s">
        <v>355</v>
      </c>
      <c r="I190" s="316" t="s">
        <v>668</v>
      </c>
      <c r="J190" s="317" t="s">
        <v>671</v>
      </c>
      <c r="K190" s="321">
        <v>2300051</v>
      </c>
      <c r="L190" s="317" t="s">
        <v>4558</v>
      </c>
      <c r="M190" s="317"/>
      <c r="N190" s="316"/>
      <c r="O190" s="334" t="s">
        <v>671</v>
      </c>
      <c r="P190" s="324">
        <v>2</v>
      </c>
      <c r="Q190" s="316">
        <v>40</v>
      </c>
      <c r="R190" s="327">
        <v>400000</v>
      </c>
      <c r="S190" s="327">
        <v>200000</v>
      </c>
      <c r="T190" s="328">
        <v>300000</v>
      </c>
      <c r="U190" s="328" t="s">
        <v>347</v>
      </c>
      <c r="V190" s="328" t="s">
        <v>347</v>
      </c>
      <c r="W190" s="329" t="s">
        <v>347</v>
      </c>
      <c r="X190" s="316"/>
      <c r="Y190" s="316"/>
      <c r="Z190" s="325" t="s">
        <v>377</v>
      </c>
      <c r="AA190" s="316"/>
      <c r="AB190" s="316"/>
      <c r="AC190" s="316"/>
      <c r="AD190" s="316"/>
      <c r="AE190" s="316"/>
      <c r="AF190" s="316"/>
      <c r="AG190" s="325">
        <v>0</v>
      </c>
      <c r="AH190" s="325" t="s">
        <v>377</v>
      </c>
      <c r="AI190" s="325" t="s">
        <v>377</v>
      </c>
      <c r="AJ190" s="328">
        <v>900000</v>
      </c>
      <c r="AK190" s="330">
        <v>1000000</v>
      </c>
    </row>
    <row r="191" spans="1:37" s="309" customFormat="1" ht="20.100000000000001" customHeight="1">
      <c r="A191" s="314">
        <v>1189</v>
      </c>
      <c r="B191" s="315">
        <v>1410051027522</v>
      </c>
      <c r="C191" s="318">
        <v>4013008000050</v>
      </c>
      <c r="D191" s="315" t="s">
        <v>6880</v>
      </c>
      <c r="E191" s="316" t="s">
        <v>667</v>
      </c>
      <c r="F191" s="332">
        <v>8100044</v>
      </c>
      <c r="G191" s="333" t="s">
        <v>670</v>
      </c>
      <c r="H191" s="331" t="s">
        <v>355</v>
      </c>
      <c r="I191" s="331" t="s">
        <v>668</v>
      </c>
      <c r="J191" s="317" t="s">
        <v>4559</v>
      </c>
      <c r="K191" s="321">
        <v>2440817</v>
      </c>
      <c r="L191" s="317" t="s">
        <v>4560</v>
      </c>
      <c r="M191" s="317"/>
      <c r="N191" s="316"/>
      <c r="O191" s="334" t="s">
        <v>4559</v>
      </c>
      <c r="P191" s="324">
        <v>3</v>
      </c>
      <c r="Q191" s="326">
        <v>72</v>
      </c>
      <c r="R191" s="327">
        <v>500000</v>
      </c>
      <c r="S191" s="327">
        <v>250000</v>
      </c>
      <c r="T191" s="328" t="s">
        <v>347</v>
      </c>
      <c r="U191" s="328" t="s">
        <v>347</v>
      </c>
      <c r="V191" s="328" t="s">
        <v>347</v>
      </c>
      <c r="W191" s="329" t="s">
        <v>347</v>
      </c>
      <c r="X191" s="329"/>
      <c r="Y191" s="329"/>
      <c r="Z191" s="325"/>
      <c r="AA191" s="329"/>
      <c r="AB191" s="329"/>
      <c r="AC191" s="329"/>
      <c r="AD191" s="329"/>
      <c r="AE191" s="329"/>
      <c r="AF191" s="329"/>
      <c r="AG191" s="325">
        <v>0</v>
      </c>
      <c r="AH191" s="325" t="s">
        <v>377</v>
      </c>
      <c r="AI191" s="325" t="s">
        <v>377</v>
      </c>
      <c r="AJ191" s="328">
        <v>750000</v>
      </c>
      <c r="AK191" s="330">
        <v>1000000</v>
      </c>
    </row>
    <row r="192" spans="1:37" s="309" customFormat="1" ht="20.100000000000001" customHeight="1">
      <c r="A192" s="314">
        <v>1190</v>
      </c>
      <c r="B192" s="354">
        <v>1410051018125</v>
      </c>
      <c r="C192" s="318">
        <v>1310308000118</v>
      </c>
      <c r="D192" s="315" t="s">
        <v>6880</v>
      </c>
      <c r="E192" s="316" t="s">
        <v>672</v>
      </c>
      <c r="F192" s="332">
        <v>1050001</v>
      </c>
      <c r="G192" s="333" t="s">
        <v>675</v>
      </c>
      <c r="H192" s="331" t="s">
        <v>355</v>
      </c>
      <c r="I192" s="331" t="s">
        <v>673</v>
      </c>
      <c r="J192" s="317" t="s">
        <v>674</v>
      </c>
      <c r="K192" s="321">
        <v>2400061</v>
      </c>
      <c r="L192" s="317" t="s">
        <v>4561</v>
      </c>
      <c r="M192" s="317"/>
      <c r="N192" s="337"/>
      <c r="O192" s="342" t="s">
        <v>674</v>
      </c>
      <c r="P192" s="324">
        <v>3</v>
      </c>
      <c r="Q192" s="326">
        <v>60</v>
      </c>
      <c r="R192" s="327">
        <v>500000</v>
      </c>
      <c r="S192" s="327">
        <v>250000</v>
      </c>
      <c r="T192" s="328" t="s">
        <v>347</v>
      </c>
      <c r="U192" s="328" t="s">
        <v>347</v>
      </c>
      <c r="V192" s="328" t="s">
        <v>347</v>
      </c>
      <c r="W192" s="329" t="s">
        <v>347</v>
      </c>
      <c r="X192" s="325"/>
      <c r="Y192" s="325"/>
      <c r="Z192" s="325"/>
      <c r="AA192" s="325"/>
      <c r="AB192" s="325"/>
      <c r="AC192" s="325"/>
      <c r="AD192" s="325"/>
      <c r="AE192" s="325"/>
      <c r="AF192" s="325"/>
      <c r="AG192" s="325">
        <v>0</v>
      </c>
      <c r="AH192" s="325" t="s">
        <v>377</v>
      </c>
      <c r="AI192" s="325" t="s">
        <v>377</v>
      </c>
      <c r="AJ192" s="328">
        <v>750000</v>
      </c>
      <c r="AK192" s="330">
        <v>1000000</v>
      </c>
    </row>
    <row r="193" spans="1:37" s="309" customFormat="1" ht="20.100000000000001" customHeight="1">
      <c r="A193" s="314">
        <v>1191</v>
      </c>
      <c r="B193" s="315">
        <v>1410051025393</v>
      </c>
      <c r="C193" s="318">
        <v>1310308000118</v>
      </c>
      <c r="D193" s="315" t="s">
        <v>6880</v>
      </c>
      <c r="E193" s="316" t="s">
        <v>672</v>
      </c>
      <c r="F193" s="332">
        <v>1050001</v>
      </c>
      <c r="G193" s="333" t="s">
        <v>675</v>
      </c>
      <c r="H193" s="331" t="s">
        <v>355</v>
      </c>
      <c r="I193" s="331" t="s">
        <v>673</v>
      </c>
      <c r="J193" s="317" t="s">
        <v>676</v>
      </c>
      <c r="K193" s="321">
        <v>2200011</v>
      </c>
      <c r="L193" s="317" t="s">
        <v>4562</v>
      </c>
      <c r="M193" s="317" t="s">
        <v>4563</v>
      </c>
      <c r="N193" s="342"/>
      <c r="O193" s="342" t="s">
        <v>676</v>
      </c>
      <c r="P193" s="324">
        <v>2</v>
      </c>
      <c r="Q193" s="326">
        <v>40</v>
      </c>
      <c r="R193" s="327">
        <v>400000</v>
      </c>
      <c r="S193" s="327">
        <v>200000</v>
      </c>
      <c r="T193" s="328" t="s">
        <v>347</v>
      </c>
      <c r="U193" s="328" t="s">
        <v>347</v>
      </c>
      <c r="V193" s="328" t="s">
        <v>347</v>
      </c>
      <c r="W193" s="329" t="s">
        <v>347</v>
      </c>
      <c r="X193" s="329"/>
      <c r="Y193" s="329"/>
      <c r="Z193" s="325"/>
      <c r="AA193" s="329"/>
      <c r="AB193" s="329"/>
      <c r="AC193" s="329"/>
      <c r="AD193" s="329"/>
      <c r="AE193" s="329"/>
      <c r="AF193" s="329"/>
      <c r="AG193" s="325">
        <v>0</v>
      </c>
      <c r="AH193" s="325" t="s">
        <v>377</v>
      </c>
      <c r="AI193" s="325" t="s">
        <v>377</v>
      </c>
      <c r="AJ193" s="328">
        <v>600000</v>
      </c>
      <c r="AK193" s="330">
        <v>1000000</v>
      </c>
    </row>
    <row r="194" spans="1:37" s="309" customFormat="1" ht="20.100000000000001" customHeight="1">
      <c r="A194" s="314">
        <v>1192</v>
      </c>
      <c r="B194" s="315">
        <v>1410051027241</v>
      </c>
      <c r="C194" s="318">
        <v>1411811100013</v>
      </c>
      <c r="D194" s="315" t="s">
        <v>6880</v>
      </c>
      <c r="E194" s="316" t="s">
        <v>677</v>
      </c>
      <c r="F194" s="332">
        <v>2240061</v>
      </c>
      <c r="G194" s="333" t="s">
        <v>679</v>
      </c>
      <c r="H194" s="331" t="s">
        <v>355</v>
      </c>
      <c r="I194" s="331" t="s">
        <v>4564</v>
      </c>
      <c r="J194" s="317" t="s">
        <v>678</v>
      </c>
      <c r="K194" s="321">
        <v>2240061</v>
      </c>
      <c r="L194" s="317" t="s">
        <v>4565</v>
      </c>
      <c r="M194" s="317" t="s">
        <v>4566</v>
      </c>
      <c r="N194" s="323"/>
      <c r="O194" s="322" t="s">
        <v>678</v>
      </c>
      <c r="P194" s="324">
        <v>2</v>
      </c>
      <c r="Q194" s="326">
        <v>40</v>
      </c>
      <c r="R194" s="327">
        <v>400000</v>
      </c>
      <c r="S194" s="327">
        <v>200000</v>
      </c>
      <c r="T194" s="328" t="s">
        <v>347</v>
      </c>
      <c r="U194" s="328" t="s">
        <v>347</v>
      </c>
      <c r="V194" s="328" t="s">
        <v>347</v>
      </c>
      <c r="W194" s="329" t="s">
        <v>347</v>
      </c>
      <c r="X194" s="329"/>
      <c r="Y194" s="329"/>
      <c r="Z194" s="325"/>
      <c r="AA194" s="329"/>
      <c r="AB194" s="329"/>
      <c r="AC194" s="329"/>
      <c r="AD194" s="329"/>
      <c r="AE194" s="329"/>
      <c r="AF194" s="329"/>
      <c r="AG194" s="325">
        <v>0</v>
      </c>
      <c r="AH194" s="325" t="s">
        <v>377</v>
      </c>
      <c r="AI194" s="325" t="s">
        <v>377</v>
      </c>
      <c r="AJ194" s="328">
        <v>600000</v>
      </c>
      <c r="AK194" s="330">
        <v>1000000</v>
      </c>
    </row>
    <row r="195" spans="1:37" s="309" customFormat="1" ht="20.100000000000001" customHeight="1">
      <c r="A195" s="314">
        <v>1193</v>
      </c>
      <c r="B195" s="315">
        <v>1410051015709</v>
      </c>
      <c r="C195" s="318">
        <v>1410008001042</v>
      </c>
      <c r="D195" s="315" t="s">
        <v>6880</v>
      </c>
      <c r="E195" s="316" t="s">
        <v>680</v>
      </c>
      <c r="F195" s="319">
        <v>2220011</v>
      </c>
      <c r="G195" s="320" t="s">
        <v>683</v>
      </c>
      <c r="H195" s="316" t="s">
        <v>355</v>
      </c>
      <c r="I195" s="316" t="s">
        <v>681</v>
      </c>
      <c r="J195" s="317" t="s">
        <v>682</v>
      </c>
      <c r="K195" s="321">
        <v>2220021</v>
      </c>
      <c r="L195" s="317" t="s">
        <v>4567</v>
      </c>
      <c r="M195" s="317"/>
      <c r="N195" s="322"/>
      <c r="O195" s="322" t="s">
        <v>682</v>
      </c>
      <c r="P195" s="324">
        <v>2</v>
      </c>
      <c r="Q195" s="326">
        <v>33</v>
      </c>
      <c r="R195" s="327">
        <v>400000</v>
      </c>
      <c r="S195" s="327">
        <v>200000</v>
      </c>
      <c r="T195" s="328">
        <v>300000</v>
      </c>
      <c r="U195" s="328" t="s">
        <v>347</v>
      </c>
      <c r="V195" s="328" t="s">
        <v>347</v>
      </c>
      <c r="W195" s="329" t="s">
        <v>377</v>
      </c>
      <c r="X195" s="325"/>
      <c r="Y195" s="325"/>
      <c r="Z195" s="325"/>
      <c r="AA195" s="325"/>
      <c r="AB195" s="325"/>
      <c r="AC195" s="325"/>
      <c r="AD195" s="325"/>
      <c r="AE195" s="325"/>
      <c r="AF195" s="325"/>
      <c r="AG195" s="325">
        <v>117000</v>
      </c>
      <c r="AH195" s="325" t="s">
        <v>6833</v>
      </c>
      <c r="AI195" s="325" t="s">
        <v>377</v>
      </c>
      <c r="AJ195" s="328">
        <v>900000</v>
      </c>
      <c r="AK195" s="330">
        <v>1000000</v>
      </c>
    </row>
    <row r="196" spans="1:37" s="309" customFormat="1" ht="20.100000000000001" customHeight="1">
      <c r="A196" s="314">
        <v>1194</v>
      </c>
      <c r="B196" s="315">
        <v>1410051024230</v>
      </c>
      <c r="C196" s="318">
        <v>1410008001042</v>
      </c>
      <c r="D196" s="315" t="s">
        <v>6880</v>
      </c>
      <c r="E196" s="316" t="s">
        <v>680</v>
      </c>
      <c r="F196" s="319">
        <v>2220011</v>
      </c>
      <c r="G196" s="320" t="s">
        <v>683</v>
      </c>
      <c r="H196" s="316" t="s">
        <v>355</v>
      </c>
      <c r="I196" s="316" t="s">
        <v>681</v>
      </c>
      <c r="J196" s="317" t="s">
        <v>684</v>
      </c>
      <c r="K196" s="321">
        <v>2220011</v>
      </c>
      <c r="L196" s="317" t="s">
        <v>4568</v>
      </c>
      <c r="M196" s="317"/>
      <c r="N196" s="322"/>
      <c r="O196" s="322" t="s">
        <v>684</v>
      </c>
      <c r="P196" s="324">
        <v>2</v>
      </c>
      <c r="Q196" s="326">
        <v>52</v>
      </c>
      <c r="R196" s="327">
        <v>400000</v>
      </c>
      <c r="S196" s="327">
        <v>200000</v>
      </c>
      <c r="T196" s="328">
        <v>300000</v>
      </c>
      <c r="U196" s="328" t="s">
        <v>347</v>
      </c>
      <c r="V196" s="328" t="s">
        <v>347</v>
      </c>
      <c r="W196" s="329" t="s">
        <v>377</v>
      </c>
      <c r="X196" s="329"/>
      <c r="Y196" s="329"/>
      <c r="Z196" s="325" t="s">
        <v>377</v>
      </c>
      <c r="AA196" s="329"/>
      <c r="AB196" s="329"/>
      <c r="AC196" s="329"/>
      <c r="AD196" s="329"/>
      <c r="AE196" s="329"/>
      <c r="AF196" s="329"/>
      <c r="AG196" s="325">
        <v>219000</v>
      </c>
      <c r="AH196" s="325" t="s">
        <v>6833</v>
      </c>
      <c r="AI196" s="325" t="s">
        <v>377</v>
      </c>
      <c r="AJ196" s="328">
        <v>900000</v>
      </c>
      <c r="AK196" s="330">
        <v>1000000</v>
      </c>
    </row>
    <row r="197" spans="1:37" s="309" customFormat="1" ht="20.100000000000001" customHeight="1">
      <c r="A197" s="314">
        <v>1195</v>
      </c>
      <c r="B197" s="315">
        <v>1410051025476</v>
      </c>
      <c r="C197" s="318">
        <v>1410008001042</v>
      </c>
      <c r="D197" s="315" t="s">
        <v>6880</v>
      </c>
      <c r="E197" s="316" t="s">
        <v>680</v>
      </c>
      <c r="F197" s="332">
        <v>2220011</v>
      </c>
      <c r="G197" s="339" t="s">
        <v>683</v>
      </c>
      <c r="H197" s="331" t="s">
        <v>355</v>
      </c>
      <c r="I197" s="331" t="s">
        <v>681</v>
      </c>
      <c r="J197" s="317" t="s">
        <v>685</v>
      </c>
      <c r="K197" s="321">
        <v>2220011</v>
      </c>
      <c r="L197" s="317" t="s">
        <v>4569</v>
      </c>
      <c r="M197" s="317"/>
      <c r="N197" s="322"/>
      <c r="O197" s="322" t="s">
        <v>685</v>
      </c>
      <c r="P197" s="324">
        <v>2</v>
      </c>
      <c r="Q197" s="326">
        <v>54</v>
      </c>
      <c r="R197" s="327">
        <v>400000</v>
      </c>
      <c r="S197" s="327">
        <v>200000</v>
      </c>
      <c r="T197" s="328">
        <v>300000</v>
      </c>
      <c r="U197" s="328" t="s">
        <v>347</v>
      </c>
      <c r="V197" s="328" t="s">
        <v>347</v>
      </c>
      <c r="W197" s="329" t="s">
        <v>377</v>
      </c>
      <c r="X197" s="329"/>
      <c r="Y197" s="329"/>
      <c r="Z197" s="325" t="s">
        <v>377</v>
      </c>
      <c r="AA197" s="329"/>
      <c r="AB197" s="329"/>
      <c r="AC197" s="329"/>
      <c r="AD197" s="329"/>
      <c r="AE197" s="329"/>
      <c r="AF197" s="329"/>
      <c r="AG197" s="325">
        <v>222000</v>
      </c>
      <c r="AH197" s="325" t="s">
        <v>6833</v>
      </c>
      <c r="AI197" s="325" t="s">
        <v>377</v>
      </c>
      <c r="AJ197" s="328">
        <v>900000</v>
      </c>
      <c r="AK197" s="330">
        <v>1000000</v>
      </c>
    </row>
    <row r="198" spans="1:37" s="309" customFormat="1" ht="20.100000000000001" customHeight="1">
      <c r="A198" s="314">
        <v>1196</v>
      </c>
      <c r="B198" s="315">
        <v>1410051015717</v>
      </c>
      <c r="C198" s="347">
        <v>1410008001042</v>
      </c>
      <c r="D198" s="345" t="s">
        <v>4363</v>
      </c>
      <c r="E198" s="316" t="s">
        <v>680</v>
      </c>
      <c r="F198" s="332">
        <v>2220011</v>
      </c>
      <c r="G198" s="333" t="s">
        <v>683</v>
      </c>
      <c r="H198" s="331" t="s">
        <v>355</v>
      </c>
      <c r="I198" s="331" t="s">
        <v>681</v>
      </c>
      <c r="J198" s="331" t="s">
        <v>686</v>
      </c>
      <c r="K198" s="340" t="s">
        <v>4570</v>
      </c>
      <c r="L198" s="334" t="s">
        <v>4571</v>
      </c>
      <c r="M198" s="334"/>
      <c r="N198" s="316"/>
      <c r="O198" s="334" t="s">
        <v>686</v>
      </c>
      <c r="P198" s="324">
        <v>1</v>
      </c>
      <c r="Q198" s="326">
        <v>13</v>
      </c>
      <c r="R198" s="327">
        <v>300000</v>
      </c>
      <c r="S198" s="327">
        <v>150000</v>
      </c>
      <c r="T198" s="328" t="s">
        <v>347</v>
      </c>
      <c r="U198" s="328" t="s">
        <v>347</v>
      </c>
      <c r="V198" s="328" t="s">
        <v>347</v>
      </c>
      <c r="W198" s="329" t="s">
        <v>347</v>
      </c>
      <c r="X198" s="325"/>
      <c r="Y198" s="325"/>
      <c r="Z198" s="325"/>
      <c r="AA198" s="325"/>
      <c r="AB198" s="325"/>
      <c r="AC198" s="325"/>
      <c r="AD198" s="325"/>
      <c r="AE198" s="325"/>
      <c r="AF198" s="325"/>
      <c r="AG198" s="325">
        <v>75000</v>
      </c>
      <c r="AH198" s="325" t="s">
        <v>6833</v>
      </c>
      <c r="AI198" s="325" t="s">
        <v>377</v>
      </c>
      <c r="AJ198" s="328">
        <v>450000</v>
      </c>
      <c r="AK198" s="330">
        <v>1000000</v>
      </c>
    </row>
    <row r="199" spans="1:37" s="309" customFormat="1" ht="20.100000000000001" customHeight="1">
      <c r="A199" s="314">
        <v>1197</v>
      </c>
      <c r="B199" s="315">
        <v>1410051018646</v>
      </c>
      <c r="C199" s="347">
        <v>1410008001042</v>
      </c>
      <c r="D199" s="345" t="s">
        <v>4363</v>
      </c>
      <c r="E199" s="316" t="s">
        <v>680</v>
      </c>
      <c r="F199" s="332">
        <v>2220011</v>
      </c>
      <c r="G199" s="333" t="s">
        <v>683</v>
      </c>
      <c r="H199" s="331" t="s">
        <v>355</v>
      </c>
      <c r="I199" s="331" t="s">
        <v>681</v>
      </c>
      <c r="J199" s="331" t="s">
        <v>687</v>
      </c>
      <c r="K199" s="340" t="s">
        <v>2916</v>
      </c>
      <c r="L199" s="334" t="s">
        <v>4572</v>
      </c>
      <c r="M199" s="342"/>
      <c r="N199" s="322"/>
      <c r="O199" s="322" t="s">
        <v>687</v>
      </c>
      <c r="P199" s="324">
        <v>2</v>
      </c>
      <c r="Q199" s="326">
        <v>36</v>
      </c>
      <c r="R199" s="327">
        <v>400000</v>
      </c>
      <c r="S199" s="327">
        <v>200000</v>
      </c>
      <c r="T199" s="328" t="s">
        <v>347</v>
      </c>
      <c r="U199" s="328" t="s">
        <v>347</v>
      </c>
      <c r="V199" s="328" t="s">
        <v>347</v>
      </c>
      <c r="W199" s="329" t="s">
        <v>347</v>
      </c>
      <c r="X199" s="329"/>
      <c r="Y199" s="329"/>
      <c r="Z199" s="325"/>
      <c r="AA199" s="329"/>
      <c r="AB199" s="329"/>
      <c r="AC199" s="329"/>
      <c r="AD199" s="329"/>
      <c r="AE199" s="329"/>
      <c r="AF199" s="329"/>
      <c r="AG199" s="325">
        <v>167000</v>
      </c>
      <c r="AH199" s="325" t="s">
        <v>6833</v>
      </c>
      <c r="AI199" s="325" t="s">
        <v>377</v>
      </c>
      <c r="AJ199" s="328">
        <v>600000</v>
      </c>
      <c r="AK199" s="330">
        <v>1000000</v>
      </c>
    </row>
    <row r="200" spans="1:37" s="309" customFormat="1" ht="20.100000000000001" customHeight="1">
      <c r="A200" s="314">
        <v>1198</v>
      </c>
      <c r="B200" s="315">
        <v>1410051024289</v>
      </c>
      <c r="C200" s="347">
        <v>1410008001042</v>
      </c>
      <c r="D200" s="345" t="s">
        <v>4363</v>
      </c>
      <c r="E200" s="316" t="s">
        <v>680</v>
      </c>
      <c r="F200" s="332">
        <v>2220011</v>
      </c>
      <c r="G200" s="333" t="s">
        <v>683</v>
      </c>
      <c r="H200" s="331" t="s">
        <v>355</v>
      </c>
      <c r="I200" s="331" t="s">
        <v>681</v>
      </c>
      <c r="J200" s="331" t="s">
        <v>688</v>
      </c>
      <c r="K200" s="340" t="s">
        <v>2916</v>
      </c>
      <c r="L200" s="334" t="s">
        <v>4573</v>
      </c>
      <c r="M200" s="334"/>
      <c r="N200" s="316"/>
      <c r="O200" s="334" t="s">
        <v>688</v>
      </c>
      <c r="P200" s="324">
        <v>1</v>
      </c>
      <c r="Q200" s="326">
        <v>19</v>
      </c>
      <c r="R200" s="327">
        <v>300000</v>
      </c>
      <c r="S200" s="327">
        <v>150000</v>
      </c>
      <c r="T200" s="328" t="s">
        <v>347</v>
      </c>
      <c r="U200" s="328" t="s">
        <v>347</v>
      </c>
      <c r="V200" s="328" t="s">
        <v>347</v>
      </c>
      <c r="W200" s="329" t="s">
        <v>347</v>
      </c>
      <c r="X200" s="329"/>
      <c r="Y200" s="329"/>
      <c r="Z200" s="325"/>
      <c r="AA200" s="329"/>
      <c r="AB200" s="329"/>
      <c r="AC200" s="329"/>
      <c r="AD200" s="329"/>
      <c r="AE200" s="329"/>
      <c r="AF200" s="329"/>
      <c r="AG200" s="325">
        <v>77000</v>
      </c>
      <c r="AH200" s="325" t="s">
        <v>6833</v>
      </c>
      <c r="AI200" s="325" t="s">
        <v>377</v>
      </c>
      <c r="AJ200" s="328">
        <v>450000</v>
      </c>
      <c r="AK200" s="330">
        <v>1000000</v>
      </c>
    </row>
    <row r="201" spans="1:37" s="309" customFormat="1" ht="20.100000000000001" customHeight="1">
      <c r="A201" s="314">
        <v>1199</v>
      </c>
      <c r="B201" s="315">
        <v>1410051017275</v>
      </c>
      <c r="C201" s="318">
        <v>1410008001083</v>
      </c>
      <c r="D201" s="315" t="s">
        <v>6880</v>
      </c>
      <c r="E201" s="316" t="s">
        <v>689</v>
      </c>
      <c r="F201" s="319">
        <v>2220037</v>
      </c>
      <c r="G201" s="320" t="s">
        <v>692</v>
      </c>
      <c r="H201" s="316" t="s">
        <v>355</v>
      </c>
      <c r="I201" s="316" t="s">
        <v>690</v>
      </c>
      <c r="J201" s="317" t="s">
        <v>691</v>
      </c>
      <c r="K201" s="321">
        <v>2220037</v>
      </c>
      <c r="L201" s="317" t="s">
        <v>4574</v>
      </c>
      <c r="M201" s="317"/>
      <c r="N201" s="322"/>
      <c r="O201" s="322" t="s">
        <v>691</v>
      </c>
      <c r="P201" s="324">
        <v>2</v>
      </c>
      <c r="Q201" s="326">
        <v>30</v>
      </c>
      <c r="R201" s="327">
        <v>400000</v>
      </c>
      <c r="S201" s="327">
        <v>200000</v>
      </c>
      <c r="T201" s="328">
        <v>300000</v>
      </c>
      <c r="U201" s="328" t="s">
        <v>347</v>
      </c>
      <c r="V201" s="328" t="s">
        <v>347</v>
      </c>
      <c r="W201" s="329" t="s">
        <v>377</v>
      </c>
      <c r="X201" s="329"/>
      <c r="Y201" s="329"/>
      <c r="Z201" s="325" t="s">
        <v>377</v>
      </c>
      <c r="AA201" s="329"/>
      <c r="AB201" s="329"/>
      <c r="AC201" s="329"/>
      <c r="AD201" s="329"/>
      <c r="AE201" s="329"/>
      <c r="AF201" s="329"/>
      <c r="AG201" s="325">
        <v>584000</v>
      </c>
      <c r="AH201" s="325" t="s">
        <v>6833</v>
      </c>
      <c r="AI201" s="325" t="s">
        <v>377</v>
      </c>
      <c r="AJ201" s="328">
        <v>900000</v>
      </c>
      <c r="AK201" s="330">
        <v>1000000</v>
      </c>
    </row>
    <row r="202" spans="1:37" s="309" customFormat="1" ht="20.100000000000001" customHeight="1">
      <c r="A202" s="314">
        <v>1200</v>
      </c>
      <c r="B202" s="315">
        <v>1410051024321</v>
      </c>
      <c r="C202" s="347">
        <v>1410008001083</v>
      </c>
      <c r="D202" s="345" t="s">
        <v>4363</v>
      </c>
      <c r="E202" s="316" t="s">
        <v>689</v>
      </c>
      <c r="F202" s="332">
        <v>2220037</v>
      </c>
      <c r="G202" s="333" t="s">
        <v>692</v>
      </c>
      <c r="H202" s="331" t="s">
        <v>355</v>
      </c>
      <c r="I202" s="331" t="s">
        <v>690</v>
      </c>
      <c r="J202" s="331" t="s">
        <v>693</v>
      </c>
      <c r="K202" s="340" t="s">
        <v>2868</v>
      </c>
      <c r="L202" s="334" t="s">
        <v>4575</v>
      </c>
      <c r="M202" s="334"/>
      <c r="N202" s="334"/>
      <c r="O202" s="334" t="s">
        <v>693</v>
      </c>
      <c r="P202" s="324">
        <v>2</v>
      </c>
      <c r="Q202" s="326">
        <v>39</v>
      </c>
      <c r="R202" s="327">
        <v>400000</v>
      </c>
      <c r="S202" s="327">
        <v>200000</v>
      </c>
      <c r="T202" s="328" t="s">
        <v>347</v>
      </c>
      <c r="U202" s="328" t="s">
        <v>347</v>
      </c>
      <c r="V202" s="328" t="s">
        <v>347</v>
      </c>
      <c r="W202" s="329" t="s">
        <v>347</v>
      </c>
      <c r="X202" s="325"/>
      <c r="Y202" s="325"/>
      <c r="Z202" s="325"/>
      <c r="AA202" s="325"/>
      <c r="AB202" s="325"/>
      <c r="AC202" s="325"/>
      <c r="AD202" s="325"/>
      <c r="AE202" s="325"/>
      <c r="AF202" s="325"/>
      <c r="AG202" s="325">
        <v>0</v>
      </c>
      <c r="AH202" s="325" t="s">
        <v>377</v>
      </c>
      <c r="AI202" s="325" t="s">
        <v>377</v>
      </c>
      <c r="AJ202" s="328">
        <v>600000</v>
      </c>
      <c r="AK202" s="330">
        <v>1000000</v>
      </c>
    </row>
    <row r="203" spans="1:37" s="309" customFormat="1" ht="20.100000000000001" customHeight="1">
      <c r="A203" s="314">
        <v>1201</v>
      </c>
      <c r="B203" s="315">
        <v>1410051017408</v>
      </c>
      <c r="C203" s="318">
        <v>1410008000994</v>
      </c>
      <c r="D203" s="315" t="s">
        <v>6880</v>
      </c>
      <c r="E203" s="316" t="s">
        <v>694</v>
      </c>
      <c r="F203" s="319">
        <v>2250003</v>
      </c>
      <c r="G203" s="320" t="s">
        <v>697</v>
      </c>
      <c r="H203" s="316" t="s">
        <v>355</v>
      </c>
      <c r="I203" s="316" t="s">
        <v>695</v>
      </c>
      <c r="J203" s="317" t="s">
        <v>696</v>
      </c>
      <c r="K203" s="321">
        <v>2250003</v>
      </c>
      <c r="L203" s="317" t="s">
        <v>4576</v>
      </c>
      <c r="M203" s="317"/>
      <c r="N203" s="322"/>
      <c r="O203" s="322" t="s">
        <v>696</v>
      </c>
      <c r="P203" s="324">
        <v>2</v>
      </c>
      <c r="Q203" s="326">
        <v>54</v>
      </c>
      <c r="R203" s="327">
        <v>400000</v>
      </c>
      <c r="S203" s="327">
        <v>200000</v>
      </c>
      <c r="T203" s="328" t="s">
        <v>347</v>
      </c>
      <c r="U203" s="328" t="s">
        <v>347</v>
      </c>
      <c r="V203" s="328" t="s">
        <v>347</v>
      </c>
      <c r="W203" s="329" t="s">
        <v>347</v>
      </c>
      <c r="X203" s="325"/>
      <c r="Y203" s="325"/>
      <c r="Z203" s="325"/>
      <c r="AA203" s="325"/>
      <c r="AB203" s="325"/>
      <c r="AC203" s="325"/>
      <c r="AD203" s="325"/>
      <c r="AE203" s="325"/>
      <c r="AF203" s="325"/>
      <c r="AG203" s="325">
        <v>0</v>
      </c>
      <c r="AH203" s="325" t="s">
        <v>377</v>
      </c>
      <c r="AI203" s="325" t="s">
        <v>377</v>
      </c>
      <c r="AJ203" s="328">
        <v>600000</v>
      </c>
      <c r="AK203" s="330">
        <v>1000000</v>
      </c>
    </row>
    <row r="204" spans="1:37" s="309" customFormat="1" ht="20.100000000000001" customHeight="1">
      <c r="A204" s="314">
        <v>1202</v>
      </c>
      <c r="B204" s="315">
        <v>1410051023844</v>
      </c>
      <c r="C204" s="318">
        <v>1410008000994</v>
      </c>
      <c r="D204" s="315" t="s">
        <v>6880</v>
      </c>
      <c r="E204" s="316" t="s">
        <v>694</v>
      </c>
      <c r="F204" s="332">
        <v>2250003</v>
      </c>
      <c r="G204" s="333" t="s">
        <v>697</v>
      </c>
      <c r="H204" s="331" t="s">
        <v>355</v>
      </c>
      <c r="I204" s="331" t="s">
        <v>695</v>
      </c>
      <c r="J204" s="317" t="s">
        <v>698</v>
      </c>
      <c r="K204" s="321">
        <v>2270063</v>
      </c>
      <c r="L204" s="317" t="s">
        <v>4577</v>
      </c>
      <c r="M204" s="317" t="s">
        <v>4578</v>
      </c>
      <c r="N204" s="316"/>
      <c r="O204" s="334" t="s">
        <v>698</v>
      </c>
      <c r="P204" s="324">
        <v>3</v>
      </c>
      <c r="Q204" s="326">
        <v>60</v>
      </c>
      <c r="R204" s="327">
        <v>500000</v>
      </c>
      <c r="S204" s="327">
        <v>250000</v>
      </c>
      <c r="T204" s="328">
        <v>300000</v>
      </c>
      <c r="U204" s="328" t="s">
        <v>347</v>
      </c>
      <c r="V204" s="328" t="s">
        <v>347</v>
      </c>
      <c r="W204" s="329" t="s">
        <v>347</v>
      </c>
      <c r="X204" s="329"/>
      <c r="Y204" s="329"/>
      <c r="Z204" s="325" t="s">
        <v>377</v>
      </c>
      <c r="AA204" s="329"/>
      <c r="AB204" s="329"/>
      <c r="AC204" s="329"/>
      <c r="AD204" s="329"/>
      <c r="AE204" s="329"/>
      <c r="AF204" s="329"/>
      <c r="AG204" s="325">
        <v>0</v>
      </c>
      <c r="AH204" s="325" t="s">
        <v>377</v>
      </c>
      <c r="AI204" s="325" t="s">
        <v>377</v>
      </c>
      <c r="AJ204" s="328">
        <v>1050000</v>
      </c>
      <c r="AK204" s="330">
        <v>1000000</v>
      </c>
    </row>
    <row r="205" spans="1:37" s="309" customFormat="1" ht="19.5" customHeight="1">
      <c r="A205" s="314">
        <v>1203</v>
      </c>
      <c r="B205" s="315">
        <v>1410051025435</v>
      </c>
      <c r="C205" s="318">
        <v>1110008000347</v>
      </c>
      <c r="D205" s="315" t="s">
        <v>6880</v>
      </c>
      <c r="E205" s="316" t="s">
        <v>699</v>
      </c>
      <c r="F205" s="332">
        <v>3300063</v>
      </c>
      <c r="G205" s="333" t="s">
        <v>701</v>
      </c>
      <c r="H205" s="331" t="s">
        <v>355</v>
      </c>
      <c r="I205" s="331" t="s">
        <v>4579</v>
      </c>
      <c r="J205" s="317" t="s">
        <v>700</v>
      </c>
      <c r="K205" s="321">
        <v>2300015</v>
      </c>
      <c r="L205" s="317" t="s">
        <v>4580</v>
      </c>
      <c r="M205" s="317"/>
      <c r="N205" s="322"/>
      <c r="O205" s="322" t="s">
        <v>700</v>
      </c>
      <c r="P205" s="324">
        <v>2</v>
      </c>
      <c r="Q205" s="326">
        <v>28</v>
      </c>
      <c r="R205" s="327">
        <v>400000</v>
      </c>
      <c r="S205" s="327">
        <v>200000</v>
      </c>
      <c r="T205" s="328" t="s">
        <v>347</v>
      </c>
      <c r="U205" s="328" t="s">
        <v>347</v>
      </c>
      <c r="V205" s="328" t="s">
        <v>347</v>
      </c>
      <c r="W205" s="329" t="s">
        <v>347</v>
      </c>
      <c r="X205" s="329"/>
      <c r="Y205" s="329"/>
      <c r="Z205" s="325"/>
      <c r="AA205" s="329"/>
      <c r="AB205" s="329"/>
      <c r="AC205" s="329"/>
      <c r="AD205" s="329"/>
      <c r="AE205" s="329"/>
      <c r="AF205" s="329"/>
      <c r="AG205" s="325">
        <v>192000</v>
      </c>
      <c r="AH205" s="325" t="s">
        <v>6833</v>
      </c>
      <c r="AI205" s="325" t="s">
        <v>377</v>
      </c>
      <c r="AJ205" s="328">
        <v>600000</v>
      </c>
      <c r="AK205" s="330">
        <v>1000000</v>
      </c>
    </row>
    <row r="206" spans="1:37" s="309" customFormat="1" ht="20.100000000000001" customHeight="1">
      <c r="A206" s="314">
        <v>1204</v>
      </c>
      <c r="B206" s="315">
        <v>1410051026706</v>
      </c>
      <c r="C206" s="318">
        <v>1110008000347</v>
      </c>
      <c r="D206" s="315" t="s">
        <v>6880</v>
      </c>
      <c r="E206" s="316" t="s">
        <v>699</v>
      </c>
      <c r="F206" s="319">
        <v>3300063</v>
      </c>
      <c r="G206" s="320" t="s">
        <v>701</v>
      </c>
      <c r="H206" s="316" t="s">
        <v>355</v>
      </c>
      <c r="I206" s="316" t="s">
        <v>4579</v>
      </c>
      <c r="J206" s="317" t="s">
        <v>702</v>
      </c>
      <c r="K206" s="321">
        <v>2300015</v>
      </c>
      <c r="L206" s="317" t="s">
        <v>4581</v>
      </c>
      <c r="M206" s="317"/>
      <c r="N206" s="316"/>
      <c r="O206" s="334" t="s">
        <v>702</v>
      </c>
      <c r="P206" s="324">
        <v>3</v>
      </c>
      <c r="Q206" s="326">
        <v>61</v>
      </c>
      <c r="R206" s="327">
        <v>500000</v>
      </c>
      <c r="S206" s="327">
        <v>250000</v>
      </c>
      <c r="T206" s="328" t="s">
        <v>347</v>
      </c>
      <c r="U206" s="328" t="s">
        <v>347</v>
      </c>
      <c r="V206" s="328" t="s">
        <v>347</v>
      </c>
      <c r="W206" s="329" t="s">
        <v>347</v>
      </c>
      <c r="X206" s="325"/>
      <c r="Y206" s="325"/>
      <c r="Z206" s="325"/>
      <c r="AA206" s="325"/>
      <c r="AB206" s="325"/>
      <c r="AC206" s="325"/>
      <c r="AD206" s="325"/>
      <c r="AE206" s="325"/>
      <c r="AF206" s="325"/>
      <c r="AG206" s="325">
        <v>0</v>
      </c>
      <c r="AH206" s="325" t="s">
        <v>377</v>
      </c>
      <c r="AI206" s="325" t="s">
        <v>377</v>
      </c>
      <c r="AJ206" s="328">
        <v>750000</v>
      </c>
      <c r="AK206" s="330">
        <v>1000000</v>
      </c>
    </row>
    <row r="207" spans="1:37" s="309" customFormat="1" ht="20.100000000000001" customHeight="1">
      <c r="A207" s="314">
        <v>1205</v>
      </c>
      <c r="B207" s="315">
        <v>1410051025443</v>
      </c>
      <c r="C207" s="347">
        <v>1110008000347</v>
      </c>
      <c r="D207" s="345" t="s">
        <v>4363</v>
      </c>
      <c r="E207" s="316" t="s">
        <v>699</v>
      </c>
      <c r="F207" s="332">
        <v>3300063</v>
      </c>
      <c r="G207" s="333" t="s">
        <v>701</v>
      </c>
      <c r="H207" s="331" t="s">
        <v>355</v>
      </c>
      <c r="I207" s="331" t="s">
        <v>4579</v>
      </c>
      <c r="J207" s="331" t="s">
        <v>703</v>
      </c>
      <c r="K207" s="325" t="s">
        <v>4582</v>
      </c>
      <c r="L207" s="324" t="s">
        <v>4583</v>
      </c>
      <c r="M207" s="356" t="s">
        <v>4584</v>
      </c>
      <c r="N207" s="322"/>
      <c r="O207" s="316" t="s">
        <v>703</v>
      </c>
      <c r="P207" s="324">
        <v>2</v>
      </c>
      <c r="Q207" s="326">
        <v>42</v>
      </c>
      <c r="R207" s="327">
        <v>400000</v>
      </c>
      <c r="S207" s="327">
        <v>200000</v>
      </c>
      <c r="T207" s="328" t="s">
        <v>347</v>
      </c>
      <c r="U207" s="328" t="s">
        <v>347</v>
      </c>
      <c r="V207" s="328" t="s">
        <v>347</v>
      </c>
      <c r="W207" s="329" t="s">
        <v>347</v>
      </c>
      <c r="X207" s="329"/>
      <c r="Y207" s="329"/>
      <c r="Z207" s="325"/>
      <c r="AA207" s="329"/>
      <c r="AB207" s="329"/>
      <c r="AC207" s="329"/>
      <c r="AD207" s="329"/>
      <c r="AE207" s="329"/>
      <c r="AF207" s="329"/>
      <c r="AG207" s="325">
        <v>0</v>
      </c>
      <c r="AH207" s="325" t="s">
        <v>377</v>
      </c>
      <c r="AI207" s="325" t="s">
        <v>377</v>
      </c>
      <c r="AJ207" s="328">
        <v>600000</v>
      </c>
      <c r="AK207" s="330">
        <v>1000000</v>
      </c>
    </row>
    <row r="208" spans="1:37" s="309" customFormat="1" ht="20.100000000000001" customHeight="1">
      <c r="A208" s="314">
        <v>1206</v>
      </c>
      <c r="B208" s="315">
        <v>1410051017374</v>
      </c>
      <c r="C208" s="318">
        <v>1410008001026</v>
      </c>
      <c r="D208" s="315" t="s">
        <v>6880</v>
      </c>
      <c r="E208" s="316" t="s">
        <v>704</v>
      </c>
      <c r="F208" s="319">
        <v>2240003</v>
      </c>
      <c r="G208" s="320" t="s">
        <v>707</v>
      </c>
      <c r="H208" s="316" t="s">
        <v>355</v>
      </c>
      <c r="I208" s="316" t="s">
        <v>705</v>
      </c>
      <c r="J208" s="317" t="s">
        <v>706</v>
      </c>
      <c r="K208" s="321">
        <v>2260027</v>
      </c>
      <c r="L208" s="317" t="s">
        <v>4585</v>
      </c>
      <c r="M208" s="317"/>
      <c r="N208" s="322"/>
      <c r="O208" s="322" t="s">
        <v>706</v>
      </c>
      <c r="P208" s="324">
        <v>3</v>
      </c>
      <c r="Q208" s="326">
        <v>100</v>
      </c>
      <c r="R208" s="327">
        <v>500000</v>
      </c>
      <c r="S208" s="327">
        <v>250000</v>
      </c>
      <c r="T208" s="328">
        <v>300000</v>
      </c>
      <c r="U208" s="328" t="s">
        <v>347</v>
      </c>
      <c r="V208" s="328" t="s">
        <v>347</v>
      </c>
      <c r="W208" s="329" t="s">
        <v>377</v>
      </c>
      <c r="X208" s="329"/>
      <c r="Y208" s="329"/>
      <c r="Z208" s="325"/>
      <c r="AA208" s="329"/>
      <c r="AB208" s="329"/>
      <c r="AC208" s="329"/>
      <c r="AD208" s="329"/>
      <c r="AE208" s="329"/>
      <c r="AF208" s="329"/>
      <c r="AG208" s="325">
        <v>0</v>
      </c>
      <c r="AH208" s="325" t="s">
        <v>377</v>
      </c>
      <c r="AI208" s="325" t="s">
        <v>377</v>
      </c>
      <c r="AJ208" s="328">
        <v>1050000</v>
      </c>
      <c r="AK208" s="330">
        <v>1000000</v>
      </c>
    </row>
    <row r="209" spans="1:37" s="309" customFormat="1" ht="20.100000000000001" customHeight="1">
      <c r="A209" s="314">
        <v>1207</v>
      </c>
      <c r="B209" s="315">
        <v>1410051019768</v>
      </c>
      <c r="C209" s="318">
        <v>1410008001026</v>
      </c>
      <c r="D209" s="315" t="s">
        <v>6880</v>
      </c>
      <c r="E209" s="316" t="s">
        <v>704</v>
      </c>
      <c r="F209" s="319">
        <v>2240003</v>
      </c>
      <c r="G209" s="320" t="s">
        <v>707</v>
      </c>
      <c r="H209" s="316" t="s">
        <v>355</v>
      </c>
      <c r="I209" s="316" t="s">
        <v>705</v>
      </c>
      <c r="J209" s="317" t="s">
        <v>708</v>
      </c>
      <c r="K209" s="321">
        <v>2240024</v>
      </c>
      <c r="L209" s="317" t="s">
        <v>4586</v>
      </c>
      <c r="M209" s="317"/>
      <c r="N209" s="322"/>
      <c r="O209" s="322" t="s">
        <v>708</v>
      </c>
      <c r="P209" s="324">
        <v>3</v>
      </c>
      <c r="Q209" s="326">
        <v>60</v>
      </c>
      <c r="R209" s="327">
        <v>500000</v>
      </c>
      <c r="S209" s="327">
        <v>250000</v>
      </c>
      <c r="T209" s="328">
        <v>300000</v>
      </c>
      <c r="U209" s="328" t="s">
        <v>347</v>
      </c>
      <c r="V209" s="328" t="s">
        <v>347</v>
      </c>
      <c r="W209" s="329" t="s">
        <v>377</v>
      </c>
      <c r="X209" s="329"/>
      <c r="Y209" s="329"/>
      <c r="Z209" s="325"/>
      <c r="AA209" s="329"/>
      <c r="AB209" s="329"/>
      <c r="AC209" s="329"/>
      <c r="AD209" s="329"/>
      <c r="AE209" s="329"/>
      <c r="AF209" s="329"/>
      <c r="AG209" s="325">
        <v>822000</v>
      </c>
      <c r="AH209" s="325" t="s">
        <v>6833</v>
      </c>
      <c r="AI209" s="325" t="s">
        <v>377</v>
      </c>
      <c r="AJ209" s="328">
        <v>1050000</v>
      </c>
      <c r="AK209" s="330">
        <v>1000000</v>
      </c>
    </row>
    <row r="210" spans="1:37" s="309" customFormat="1" ht="20.100000000000001" customHeight="1">
      <c r="A210" s="314">
        <v>1208</v>
      </c>
      <c r="B210" s="345">
        <v>1410051025849</v>
      </c>
      <c r="C210" s="318">
        <v>1410008001026</v>
      </c>
      <c r="D210" s="315" t="s">
        <v>6880</v>
      </c>
      <c r="E210" s="316" t="s">
        <v>704</v>
      </c>
      <c r="F210" s="319">
        <v>2240003</v>
      </c>
      <c r="G210" s="316" t="s">
        <v>707</v>
      </c>
      <c r="H210" s="323" t="s">
        <v>355</v>
      </c>
      <c r="I210" s="323" t="s">
        <v>705</v>
      </c>
      <c r="J210" s="317" t="s">
        <v>709</v>
      </c>
      <c r="K210" s="321">
        <v>2240003</v>
      </c>
      <c r="L210" s="317" t="s">
        <v>4587</v>
      </c>
      <c r="M210" s="317"/>
      <c r="N210" s="343"/>
      <c r="O210" s="344" t="s">
        <v>709</v>
      </c>
      <c r="P210" s="324">
        <v>3</v>
      </c>
      <c r="Q210" s="316">
        <v>80</v>
      </c>
      <c r="R210" s="327">
        <v>500000</v>
      </c>
      <c r="S210" s="327">
        <v>250000</v>
      </c>
      <c r="T210" s="328">
        <v>300000</v>
      </c>
      <c r="U210" s="328" t="s">
        <v>347</v>
      </c>
      <c r="V210" s="328" t="s">
        <v>347</v>
      </c>
      <c r="W210" s="329" t="s">
        <v>377</v>
      </c>
      <c r="X210" s="316"/>
      <c r="Y210" s="316"/>
      <c r="Z210" s="325"/>
      <c r="AA210" s="316"/>
      <c r="AB210" s="316"/>
      <c r="AC210" s="316"/>
      <c r="AD210" s="316"/>
      <c r="AE210" s="316"/>
      <c r="AF210" s="316"/>
      <c r="AG210" s="325">
        <v>0</v>
      </c>
      <c r="AH210" s="325" t="s">
        <v>377</v>
      </c>
      <c r="AI210" s="325" t="s">
        <v>377</v>
      </c>
      <c r="AJ210" s="328">
        <v>1050000</v>
      </c>
      <c r="AK210" s="330">
        <v>1000000</v>
      </c>
    </row>
    <row r="211" spans="1:37" s="309" customFormat="1" ht="20.100000000000001" customHeight="1">
      <c r="A211" s="314">
        <v>1209</v>
      </c>
      <c r="B211" s="345">
        <v>1410051027258</v>
      </c>
      <c r="C211" s="318">
        <v>1410008001026</v>
      </c>
      <c r="D211" s="315" t="s">
        <v>6880</v>
      </c>
      <c r="E211" s="316" t="s">
        <v>704</v>
      </c>
      <c r="F211" s="340">
        <v>2240003</v>
      </c>
      <c r="G211" s="316" t="s">
        <v>707</v>
      </c>
      <c r="H211" s="316" t="s">
        <v>355</v>
      </c>
      <c r="I211" s="316" t="s">
        <v>705</v>
      </c>
      <c r="J211" s="317" t="s">
        <v>710</v>
      </c>
      <c r="K211" s="321">
        <v>2240003</v>
      </c>
      <c r="L211" s="317" t="s">
        <v>4588</v>
      </c>
      <c r="M211" s="317"/>
      <c r="N211" s="316"/>
      <c r="O211" s="334" t="s">
        <v>710</v>
      </c>
      <c r="P211" s="324">
        <v>3</v>
      </c>
      <c r="Q211" s="316">
        <v>80</v>
      </c>
      <c r="R211" s="327">
        <v>500000</v>
      </c>
      <c r="S211" s="327">
        <v>250000</v>
      </c>
      <c r="T211" s="328">
        <v>300000</v>
      </c>
      <c r="U211" s="328" t="s">
        <v>347</v>
      </c>
      <c r="V211" s="328" t="s">
        <v>347</v>
      </c>
      <c r="W211" s="329" t="s">
        <v>377</v>
      </c>
      <c r="X211" s="316"/>
      <c r="Y211" s="316"/>
      <c r="Z211" s="325"/>
      <c r="AA211" s="316"/>
      <c r="AB211" s="316"/>
      <c r="AC211" s="316"/>
      <c r="AD211" s="316"/>
      <c r="AE211" s="316"/>
      <c r="AF211" s="316"/>
      <c r="AG211" s="325">
        <v>0</v>
      </c>
      <c r="AH211" s="325" t="s">
        <v>377</v>
      </c>
      <c r="AI211" s="325" t="s">
        <v>377</v>
      </c>
      <c r="AJ211" s="328">
        <v>1050000</v>
      </c>
      <c r="AK211" s="330">
        <v>1000000</v>
      </c>
    </row>
    <row r="212" spans="1:37" s="309" customFormat="1" ht="20.100000000000001" customHeight="1">
      <c r="A212" s="314">
        <v>1210</v>
      </c>
      <c r="B212" s="315">
        <v>1410051027530</v>
      </c>
      <c r="C212" s="318">
        <v>1410008001026</v>
      </c>
      <c r="D212" s="315" t="s">
        <v>6880</v>
      </c>
      <c r="E212" s="316" t="s">
        <v>704</v>
      </c>
      <c r="F212" s="332">
        <v>2240003</v>
      </c>
      <c r="G212" s="333" t="s">
        <v>707</v>
      </c>
      <c r="H212" s="331" t="s">
        <v>355</v>
      </c>
      <c r="I212" s="331" t="s">
        <v>705</v>
      </c>
      <c r="J212" s="317" t="s">
        <v>4589</v>
      </c>
      <c r="K212" s="321">
        <v>2230053</v>
      </c>
      <c r="L212" s="317" t="s">
        <v>4590</v>
      </c>
      <c r="M212" s="317"/>
      <c r="N212" s="323"/>
      <c r="O212" s="322" t="s">
        <v>4589</v>
      </c>
      <c r="P212" s="324">
        <v>2</v>
      </c>
      <c r="Q212" s="326">
        <v>30</v>
      </c>
      <c r="R212" s="327">
        <v>400000</v>
      </c>
      <c r="S212" s="327">
        <v>200000</v>
      </c>
      <c r="T212" s="328">
        <v>300000</v>
      </c>
      <c r="U212" s="328" t="s">
        <v>347</v>
      </c>
      <c r="V212" s="328" t="s">
        <v>347</v>
      </c>
      <c r="W212" s="329" t="s">
        <v>377</v>
      </c>
      <c r="X212" s="325"/>
      <c r="Y212" s="325"/>
      <c r="Z212" s="325" t="s">
        <v>377</v>
      </c>
      <c r="AA212" s="325"/>
      <c r="AB212" s="325"/>
      <c r="AC212" s="325"/>
      <c r="AD212" s="325"/>
      <c r="AE212" s="325"/>
      <c r="AF212" s="325"/>
      <c r="AG212" s="325">
        <v>0</v>
      </c>
      <c r="AH212" s="325" t="s">
        <v>377</v>
      </c>
      <c r="AI212" s="325" t="s">
        <v>377</v>
      </c>
      <c r="AJ212" s="328">
        <v>900000</v>
      </c>
      <c r="AK212" s="330">
        <v>1000000</v>
      </c>
    </row>
    <row r="213" spans="1:37" s="309" customFormat="1" ht="20.100000000000001" customHeight="1">
      <c r="A213" s="314">
        <v>1211</v>
      </c>
      <c r="B213" s="315">
        <v>1410051018380</v>
      </c>
      <c r="C213" s="318">
        <v>2710008000038</v>
      </c>
      <c r="D213" s="315" t="s">
        <v>6880</v>
      </c>
      <c r="E213" s="316" t="s">
        <v>711</v>
      </c>
      <c r="F213" s="332">
        <v>5440014</v>
      </c>
      <c r="G213" s="333" t="s">
        <v>4591</v>
      </c>
      <c r="H213" s="331" t="s">
        <v>355</v>
      </c>
      <c r="I213" s="331" t="s">
        <v>712</v>
      </c>
      <c r="J213" s="317" t="s">
        <v>713</v>
      </c>
      <c r="K213" s="321">
        <v>2240053</v>
      </c>
      <c r="L213" s="317" t="s">
        <v>4592</v>
      </c>
      <c r="M213" s="317"/>
      <c r="N213" s="334"/>
      <c r="O213" s="316" t="s">
        <v>713</v>
      </c>
      <c r="P213" s="324">
        <v>3</v>
      </c>
      <c r="Q213" s="326">
        <v>60</v>
      </c>
      <c r="R213" s="327">
        <v>500000</v>
      </c>
      <c r="S213" s="327">
        <v>250000</v>
      </c>
      <c r="T213" s="328" t="s">
        <v>347</v>
      </c>
      <c r="U213" s="328" t="s">
        <v>347</v>
      </c>
      <c r="V213" s="328" t="s">
        <v>347</v>
      </c>
      <c r="W213" s="329" t="s">
        <v>347</v>
      </c>
      <c r="X213" s="329"/>
      <c r="Y213" s="329"/>
      <c r="Z213" s="325"/>
      <c r="AA213" s="329"/>
      <c r="AB213" s="329"/>
      <c r="AC213" s="329"/>
      <c r="AD213" s="329"/>
      <c r="AE213" s="329"/>
      <c r="AF213" s="329"/>
      <c r="AG213" s="325">
        <v>990000</v>
      </c>
      <c r="AH213" s="325" t="s">
        <v>6833</v>
      </c>
      <c r="AI213" s="325" t="s">
        <v>377</v>
      </c>
      <c r="AJ213" s="328">
        <v>750000</v>
      </c>
      <c r="AK213" s="330">
        <v>1000000</v>
      </c>
    </row>
    <row r="214" spans="1:37" s="309" customFormat="1" ht="20.100000000000001" customHeight="1">
      <c r="A214" s="314">
        <v>1212</v>
      </c>
      <c r="B214" s="315">
        <v>1410051019347</v>
      </c>
      <c r="C214" s="318">
        <v>2710008000038</v>
      </c>
      <c r="D214" s="315" t="s">
        <v>6880</v>
      </c>
      <c r="E214" s="316" t="s">
        <v>711</v>
      </c>
      <c r="F214" s="349">
        <v>5440014</v>
      </c>
      <c r="G214" s="331" t="s">
        <v>4591</v>
      </c>
      <c r="H214" s="331" t="s">
        <v>355</v>
      </c>
      <c r="I214" s="331" t="s">
        <v>712</v>
      </c>
      <c r="J214" s="317" t="s">
        <v>714</v>
      </c>
      <c r="K214" s="321">
        <v>2330003</v>
      </c>
      <c r="L214" s="317" t="s">
        <v>4593</v>
      </c>
      <c r="M214" s="317"/>
      <c r="N214" s="338"/>
      <c r="O214" s="334" t="s">
        <v>714</v>
      </c>
      <c r="P214" s="324">
        <v>3</v>
      </c>
      <c r="Q214" s="316">
        <v>90</v>
      </c>
      <c r="R214" s="327">
        <v>500000</v>
      </c>
      <c r="S214" s="327">
        <v>250000</v>
      </c>
      <c r="T214" s="328" t="s">
        <v>347</v>
      </c>
      <c r="U214" s="328" t="s">
        <v>347</v>
      </c>
      <c r="V214" s="328" t="s">
        <v>347</v>
      </c>
      <c r="W214" s="329" t="s">
        <v>347</v>
      </c>
      <c r="X214" s="316"/>
      <c r="Y214" s="316"/>
      <c r="Z214" s="325"/>
      <c r="AA214" s="316"/>
      <c r="AB214" s="316"/>
      <c r="AC214" s="316"/>
      <c r="AD214" s="316"/>
      <c r="AE214" s="316"/>
      <c r="AF214" s="316"/>
      <c r="AG214" s="325">
        <v>999000</v>
      </c>
      <c r="AH214" s="325" t="s">
        <v>6833</v>
      </c>
      <c r="AI214" s="325" t="s">
        <v>377</v>
      </c>
      <c r="AJ214" s="328">
        <v>750000</v>
      </c>
      <c r="AK214" s="330">
        <v>1000000</v>
      </c>
    </row>
    <row r="215" spans="1:37" s="309" customFormat="1" ht="20.100000000000001" customHeight="1">
      <c r="A215" s="314">
        <v>1213</v>
      </c>
      <c r="B215" s="315">
        <v>1410051023646</v>
      </c>
      <c r="C215" s="318">
        <v>2710008000038</v>
      </c>
      <c r="D215" s="315" t="s">
        <v>6880</v>
      </c>
      <c r="E215" s="316" t="s">
        <v>711</v>
      </c>
      <c r="F215" s="319">
        <v>5440014</v>
      </c>
      <c r="G215" s="320" t="s">
        <v>4591</v>
      </c>
      <c r="H215" s="316" t="s">
        <v>355</v>
      </c>
      <c r="I215" s="316" t="s">
        <v>712</v>
      </c>
      <c r="J215" s="317" t="s">
        <v>715</v>
      </c>
      <c r="K215" s="321">
        <v>2330001</v>
      </c>
      <c r="L215" s="317" t="s">
        <v>4594</v>
      </c>
      <c r="M215" s="317"/>
      <c r="N215" s="323"/>
      <c r="O215" s="322" t="s">
        <v>715</v>
      </c>
      <c r="P215" s="324">
        <v>2</v>
      </c>
      <c r="Q215" s="326">
        <v>32</v>
      </c>
      <c r="R215" s="327">
        <v>400000</v>
      </c>
      <c r="S215" s="327">
        <v>200000</v>
      </c>
      <c r="T215" s="328" t="s">
        <v>347</v>
      </c>
      <c r="U215" s="328" t="s">
        <v>347</v>
      </c>
      <c r="V215" s="328" t="s">
        <v>347</v>
      </c>
      <c r="W215" s="329" t="s">
        <v>347</v>
      </c>
      <c r="X215" s="325"/>
      <c r="Y215" s="325"/>
      <c r="Z215" s="325"/>
      <c r="AA215" s="325"/>
      <c r="AB215" s="325"/>
      <c r="AC215" s="325"/>
      <c r="AD215" s="325"/>
      <c r="AE215" s="325"/>
      <c r="AF215" s="325"/>
      <c r="AG215" s="325">
        <v>970000</v>
      </c>
      <c r="AH215" s="325" t="s">
        <v>6833</v>
      </c>
      <c r="AI215" s="325" t="s">
        <v>377</v>
      </c>
      <c r="AJ215" s="328">
        <v>600000</v>
      </c>
      <c r="AK215" s="330">
        <v>1000000</v>
      </c>
    </row>
    <row r="216" spans="1:37" s="309" customFormat="1" ht="20.100000000000001" customHeight="1">
      <c r="A216" s="314">
        <v>1214</v>
      </c>
      <c r="B216" s="315">
        <v>1410051015444</v>
      </c>
      <c r="C216" s="318">
        <v>1410008001109</v>
      </c>
      <c r="D216" s="315" t="s">
        <v>6880</v>
      </c>
      <c r="E216" s="316" t="s">
        <v>716</v>
      </c>
      <c r="F216" s="319">
        <v>2410023</v>
      </c>
      <c r="G216" s="320" t="s">
        <v>719</v>
      </c>
      <c r="H216" s="316" t="s">
        <v>355</v>
      </c>
      <c r="I216" s="316" t="s">
        <v>717</v>
      </c>
      <c r="J216" s="317" t="s">
        <v>718</v>
      </c>
      <c r="K216" s="321">
        <v>2410821</v>
      </c>
      <c r="L216" s="317" t="s">
        <v>4595</v>
      </c>
      <c r="M216" s="317"/>
      <c r="N216" s="322"/>
      <c r="O216" s="322" t="s">
        <v>718</v>
      </c>
      <c r="P216" s="324">
        <v>3</v>
      </c>
      <c r="Q216" s="326">
        <v>95</v>
      </c>
      <c r="R216" s="327">
        <v>500000</v>
      </c>
      <c r="S216" s="327">
        <v>250000</v>
      </c>
      <c r="T216" s="328">
        <v>300000</v>
      </c>
      <c r="U216" s="328" t="s">
        <v>347</v>
      </c>
      <c r="V216" s="328" t="s">
        <v>347</v>
      </c>
      <c r="W216" s="329" t="s">
        <v>377</v>
      </c>
      <c r="X216" s="325"/>
      <c r="Y216" s="325"/>
      <c r="Z216" s="325"/>
      <c r="AA216" s="325"/>
      <c r="AB216" s="325"/>
      <c r="AC216" s="325"/>
      <c r="AD216" s="325"/>
      <c r="AE216" s="325"/>
      <c r="AF216" s="325"/>
      <c r="AG216" s="325">
        <v>990000</v>
      </c>
      <c r="AH216" s="325" t="s">
        <v>6833</v>
      </c>
      <c r="AI216" s="325" t="s">
        <v>377</v>
      </c>
      <c r="AJ216" s="328">
        <v>1050000</v>
      </c>
      <c r="AK216" s="330">
        <v>1000000</v>
      </c>
    </row>
    <row r="217" spans="1:37" s="309" customFormat="1" ht="20.100000000000001" customHeight="1">
      <c r="A217" s="314">
        <v>1215</v>
      </c>
      <c r="B217" s="315">
        <v>1410051014660</v>
      </c>
      <c r="C217" s="318">
        <v>1310108000011</v>
      </c>
      <c r="D217" s="315" t="s">
        <v>6880</v>
      </c>
      <c r="E217" s="316" t="s">
        <v>720</v>
      </c>
      <c r="F217" s="332">
        <v>1020071</v>
      </c>
      <c r="G217" s="333" t="s">
        <v>723</v>
      </c>
      <c r="H217" s="331" t="s">
        <v>425</v>
      </c>
      <c r="I217" s="331" t="s">
        <v>721</v>
      </c>
      <c r="J217" s="317" t="s">
        <v>722</v>
      </c>
      <c r="K217" s="321">
        <v>2210082</v>
      </c>
      <c r="L217" s="317" t="s">
        <v>4596</v>
      </c>
      <c r="M217" s="317"/>
      <c r="N217" s="322"/>
      <c r="O217" s="322" t="s">
        <v>722</v>
      </c>
      <c r="P217" s="324">
        <v>3</v>
      </c>
      <c r="Q217" s="326">
        <v>60</v>
      </c>
      <c r="R217" s="327">
        <v>500000</v>
      </c>
      <c r="S217" s="327">
        <v>250000</v>
      </c>
      <c r="T217" s="328" t="s">
        <v>347</v>
      </c>
      <c r="U217" s="328" t="s">
        <v>347</v>
      </c>
      <c r="V217" s="328" t="s">
        <v>347</v>
      </c>
      <c r="W217" s="329" t="s">
        <v>347</v>
      </c>
      <c r="X217" s="325"/>
      <c r="Y217" s="325"/>
      <c r="Z217" s="325"/>
      <c r="AA217" s="325"/>
      <c r="AB217" s="325"/>
      <c r="AC217" s="325"/>
      <c r="AD217" s="325"/>
      <c r="AE217" s="325"/>
      <c r="AF217" s="325"/>
      <c r="AG217" s="325">
        <v>0</v>
      </c>
      <c r="AH217" s="325" t="s">
        <v>377</v>
      </c>
      <c r="AI217" s="325" t="s">
        <v>377</v>
      </c>
      <c r="AJ217" s="328">
        <v>750000</v>
      </c>
      <c r="AK217" s="330">
        <v>1000000</v>
      </c>
    </row>
    <row r="218" spans="1:37" s="309" customFormat="1" ht="20.100000000000001" customHeight="1">
      <c r="A218" s="314">
        <v>1216</v>
      </c>
      <c r="B218" s="315">
        <v>1410051015451</v>
      </c>
      <c r="C218" s="318">
        <v>1310108000011</v>
      </c>
      <c r="D218" s="315" t="s">
        <v>6880</v>
      </c>
      <c r="E218" s="316" t="s">
        <v>720</v>
      </c>
      <c r="F218" s="340">
        <v>1020071</v>
      </c>
      <c r="G218" s="316" t="s">
        <v>723</v>
      </c>
      <c r="H218" s="316" t="s">
        <v>425</v>
      </c>
      <c r="I218" s="316" t="s">
        <v>721</v>
      </c>
      <c r="J218" s="317" t="s">
        <v>724</v>
      </c>
      <c r="K218" s="321">
        <v>2410005</v>
      </c>
      <c r="L218" s="317" t="s">
        <v>4597</v>
      </c>
      <c r="M218" s="317"/>
      <c r="N218" s="338"/>
      <c r="O218" s="334" t="s">
        <v>724</v>
      </c>
      <c r="P218" s="324">
        <v>3</v>
      </c>
      <c r="Q218" s="316">
        <v>60</v>
      </c>
      <c r="R218" s="327">
        <v>500000</v>
      </c>
      <c r="S218" s="327">
        <v>250000</v>
      </c>
      <c r="T218" s="328" t="s">
        <v>347</v>
      </c>
      <c r="U218" s="328" t="s">
        <v>347</v>
      </c>
      <c r="V218" s="328" t="s">
        <v>347</v>
      </c>
      <c r="W218" s="329" t="s">
        <v>347</v>
      </c>
      <c r="X218" s="316"/>
      <c r="Y218" s="316"/>
      <c r="Z218" s="325"/>
      <c r="AA218" s="316"/>
      <c r="AB218" s="316"/>
      <c r="AC218" s="316"/>
      <c r="AD218" s="316"/>
      <c r="AE218" s="316"/>
      <c r="AF218" s="316"/>
      <c r="AG218" s="325">
        <v>0</v>
      </c>
      <c r="AH218" s="325" t="s">
        <v>377</v>
      </c>
      <c r="AI218" s="325" t="s">
        <v>377</v>
      </c>
      <c r="AJ218" s="328">
        <v>750000</v>
      </c>
      <c r="AK218" s="330">
        <v>1000000</v>
      </c>
    </row>
    <row r="219" spans="1:37" s="309" customFormat="1" ht="20.100000000000001" customHeight="1">
      <c r="A219" s="314">
        <v>1217</v>
      </c>
      <c r="B219" s="315">
        <v>1410051015659</v>
      </c>
      <c r="C219" s="318">
        <v>1310108000011</v>
      </c>
      <c r="D219" s="315" t="s">
        <v>6880</v>
      </c>
      <c r="E219" s="316" t="s">
        <v>720</v>
      </c>
      <c r="F219" s="319">
        <v>1020071</v>
      </c>
      <c r="G219" s="320" t="s">
        <v>723</v>
      </c>
      <c r="H219" s="316" t="s">
        <v>425</v>
      </c>
      <c r="I219" s="316" t="s">
        <v>721</v>
      </c>
      <c r="J219" s="317" t="s">
        <v>725</v>
      </c>
      <c r="K219" s="321">
        <v>2230064</v>
      </c>
      <c r="L219" s="317" t="s">
        <v>4598</v>
      </c>
      <c r="M219" s="317"/>
      <c r="N219" s="338"/>
      <c r="O219" s="334" t="s">
        <v>725</v>
      </c>
      <c r="P219" s="324">
        <v>2</v>
      </c>
      <c r="Q219" s="326">
        <v>40</v>
      </c>
      <c r="R219" s="327">
        <v>400000</v>
      </c>
      <c r="S219" s="327">
        <v>200000</v>
      </c>
      <c r="T219" s="328" t="s">
        <v>347</v>
      </c>
      <c r="U219" s="328" t="s">
        <v>347</v>
      </c>
      <c r="V219" s="328" t="s">
        <v>347</v>
      </c>
      <c r="W219" s="329" t="s">
        <v>347</v>
      </c>
      <c r="X219" s="329"/>
      <c r="Y219" s="329"/>
      <c r="Z219" s="325"/>
      <c r="AA219" s="329"/>
      <c r="AB219" s="329"/>
      <c r="AC219" s="329"/>
      <c r="AD219" s="329"/>
      <c r="AE219" s="329"/>
      <c r="AF219" s="329"/>
      <c r="AG219" s="325">
        <v>0</v>
      </c>
      <c r="AH219" s="325" t="s">
        <v>377</v>
      </c>
      <c r="AI219" s="325" t="s">
        <v>377</v>
      </c>
      <c r="AJ219" s="328">
        <v>600000</v>
      </c>
      <c r="AK219" s="330">
        <v>1000000</v>
      </c>
    </row>
    <row r="220" spans="1:37" s="309" customFormat="1" ht="20.100000000000001" customHeight="1">
      <c r="A220" s="314">
        <v>1218</v>
      </c>
      <c r="B220" s="315">
        <v>1410051015667</v>
      </c>
      <c r="C220" s="318">
        <v>1310108000011</v>
      </c>
      <c r="D220" s="315" t="s">
        <v>6880</v>
      </c>
      <c r="E220" s="316" t="s">
        <v>720</v>
      </c>
      <c r="F220" s="319">
        <v>1020071</v>
      </c>
      <c r="G220" s="320" t="s">
        <v>723</v>
      </c>
      <c r="H220" s="316" t="s">
        <v>425</v>
      </c>
      <c r="I220" s="316" t="s">
        <v>721</v>
      </c>
      <c r="J220" s="317" t="s">
        <v>726</v>
      </c>
      <c r="K220" s="321">
        <v>2230052</v>
      </c>
      <c r="L220" s="317" t="s">
        <v>4599</v>
      </c>
      <c r="M220" s="317"/>
      <c r="N220" s="316"/>
      <c r="O220" s="334" t="s">
        <v>726</v>
      </c>
      <c r="P220" s="324">
        <v>3</v>
      </c>
      <c r="Q220" s="326">
        <v>120</v>
      </c>
      <c r="R220" s="327">
        <v>500000</v>
      </c>
      <c r="S220" s="327">
        <v>250000</v>
      </c>
      <c r="T220" s="328" t="s">
        <v>347</v>
      </c>
      <c r="U220" s="328" t="s">
        <v>347</v>
      </c>
      <c r="V220" s="328" t="s">
        <v>347</v>
      </c>
      <c r="W220" s="329" t="s">
        <v>347</v>
      </c>
      <c r="X220" s="329"/>
      <c r="Y220" s="329"/>
      <c r="Z220" s="325"/>
      <c r="AA220" s="329"/>
      <c r="AB220" s="329"/>
      <c r="AC220" s="329"/>
      <c r="AD220" s="329"/>
      <c r="AE220" s="329"/>
      <c r="AF220" s="329"/>
      <c r="AG220" s="325">
        <v>0</v>
      </c>
      <c r="AH220" s="325" t="s">
        <v>377</v>
      </c>
      <c r="AI220" s="325" t="s">
        <v>377</v>
      </c>
      <c r="AJ220" s="328">
        <v>750000</v>
      </c>
      <c r="AK220" s="330">
        <v>1000000</v>
      </c>
    </row>
    <row r="221" spans="1:37" s="309" customFormat="1" ht="20.100000000000001" customHeight="1">
      <c r="A221" s="314">
        <v>1219</v>
      </c>
      <c r="B221" s="315">
        <v>1410051015675</v>
      </c>
      <c r="C221" s="318">
        <v>1310108000011</v>
      </c>
      <c r="D221" s="315" t="s">
        <v>6880</v>
      </c>
      <c r="E221" s="316" t="s">
        <v>720</v>
      </c>
      <c r="F221" s="340">
        <v>1020071</v>
      </c>
      <c r="G221" s="316" t="s">
        <v>723</v>
      </c>
      <c r="H221" s="316" t="s">
        <v>425</v>
      </c>
      <c r="I221" s="316" t="s">
        <v>721</v>
      </c>
      <c r="J221" s="317" t="s">
        <v>727</v>
      </c>
      <c r="K221" s="321">
        <v>2230061</v>
      </c>
      <c r="L221" s="317" t="s">
        <v>4600</v>
      </c>
      <c r="M221" s="317"/>
      <c r="N221" s="338"/>
      <c r="O221" s="334" t="s">
        <v>727</v>
      </c>
      <c r="P221" s="324">
        <v>3</v>
      </c>
      <c r="Q221" s="316">
        <v>63</v>
      </c>
      <c r="R221" s="327">
        <v>500000</v>
      </c>
      <c r="S221" s="327">
        <v>250000</v>
      </c>
      <c r="T221" s="328" t="s">
        <v>347</v>
      </c>
      <c r="U221" s="328" t="s">
        <v>347</v>
      </c>
      <c r="V221" s="328" t="s">
        <v>347</v>
      </c>
      <c r="W221" s="329" t="s">
        <v>347</v>
      </c>
      <c r="X221" s="316"/>
      <c r="Y221" s="316"/>
      <c r="Z221" s="325"/>
      <c r="AA221" s="316"/>
      <c r="AB221" s="316"/>
      <c r="AC221" s="316"/>
      <c r="AD221" s="316"/>
      <c r="AE221" s="316"/>
      <c r="AF221" s="316"/>
      <c r="AG221" s="325">
        <v>0</v>
      </c>
      <c r="AH221" s="325" t="s">
        <v>377</v>
      </c>
      <c r="AI221" s="325" t="s">
        <v>377</v>
      </c>
      <c r="AJ221" s="328">
        <v>750000</v>
      </c>
      <c r="AK221" s="330">
        <v>1000000</v>
      </c>
    </row>
    <row r="222" spans="1:37" s="309" customFormat="1" ht="20.100000000000001" customHeight="1">
      <c r="A222" s="314">
        <v>1220</v>
      </c>
      <c r="B222" s="315">
        <v>1410051015766</v>
      </c>
      <c r="C222" s="318">
        <v>1310108000011</v>
      </c>
      <c r="D222" s="315" t="s">
        <v>6880</v>
      </c>
      <c r="E222" s="316" t="s">
        <v>720</v>
      </c>
      <c r="F222" s="319">
        <v>1020071</v>
      </c>
      <c r="G222" s="320" t="s">
        <v>723</v>
      </c>
      <c r="H222" s="316" t="s">
        <v>425</v>
      </c>
      <c r="I222" s="316" t="s">
        <v>721</v>
      </c>
      <c r="J222" s="317" t="s">
        <v>728</v>
      </c>
      <c r="K222" s="321">
        <v>2260025</v>
      </c>
      <c r="L222" s="317" t="s">
        <v>4601</v>
      </c>
      <c r="M222" s="317"/>
      <c r="N222" s="322"/>
      <c r="O222" s="322" t="s">
        <v>728</v>
      </c>
      <c r="P222" s="324">
        <v>2</v>
      </c>
      <c r="Q222" s="326">
        <v>58</v>
      </c>
      <c r="R222" s="327">
        <v>400000</v>
      </c>
      <c r="S222" s="327">
        <v>200000</v>
      </c>
      <c r="T222" s="328" t="s">
        <v>347</v>
      </c>
      <c r="U222" s="328" t="s">
        <v>347</v>
      </c>
      <c r="V222" s="328" t="s">
        <v>347</v>
      </c>
      <c r="W222" s="329" t="s">
        <v>347</v>
      </c>
      <c r="X222" s="329"/>
      <c r="Y222" s="329"/>
      <c r="Z222" s="325"/>
      <c r="AA222" s="329"/>
      <c r="AB222" s="329"/>
      <c r="AC222" s="329"/>
      <c r="AD222" s="329"/>
      <c r="AE222" s="329"/>
      <c r="AF222" s="329"/>
      <c r="AG222" s="325">
        <v>0</v>
      </c>
      <c r="AH222" s="325" t="s">
        <v>377</v>
      </c>
      <c r="AI222" s="325" t="s">
        <v>377</v>
      </c>
      <c r="AJ222" s="328">
        <v>600000</v>
      </c>
      <c r="AK222" s="330">
        <v>1000000</v>
      </c>
    </row>
    <row r="223" spans="1:37" s="309" customFormat="1" ht="20.100000000000001" customHeight="1">
      <c r="A223" s="314">
        <v>1221</v>
      </c>
      <c r="B223" s="315">
        <v>1410051015808</v>
      </c>
      <c r="C223" s="318">
        <v>1310108000011</v>
      </c>
      <c r="D223" s="315" t="s">
        <v>6880</v>
      </c>
      <c r="E223" s="316" t="s">
        <v>720</v>
      </c>
      <c r="F223" s="319">
        <v>1020071</v>
      </c>
      <c r="G223" s="320" t="s">
        <v>723</v>
      </c>
      <c r="H223" s="316" t="s">
        <v>425</v>
      </c>
      <c r="I223" s="316" t="s">
        <v>721</v>
      </c>
      <c r="J223" s="317" t="s">
        <v>729</v>
      </c>
      <c r="K223" s="321">
        <v>2270043</v>
      </c>
      <c r="L223" s="317" t="s">
        <v>4602</v>
      </c>
      <c r="M223" s="317"/>
      <c r="N223" s="322"/>
      <c r="O223" s="322" t="s">
        <v>729</v>
      </c>
      <c r="P223" s="324">
        <v>3</v>
      </c>
      <c r="Q223" s="326">
        <v>60</v>
      </c>
      <c r="R223" s="327">
        <v>500000</v>
      </c>
      <c r="S223" s="327">
        <v>250000</v>
      </c>
      <c r="T223" s="328" t="s">
        <v>347</v>
      </c>
      <c r="U223" s="328" t="s">
        <v>347</v>
      </c>
      <c r="V223" s="328" t="s">
        <v>347</v>
      </c>
      <c r="W223" s="329" t="s">
        <v>347</v>
      </c>
      <c r="X223" s="329"/>
      <c r="Y223" s="329"/>
      <c r="Z223" s="325"/>
      <c r="AA223" s="329"/>
      <c r="AB223" s="329"/>
      <c r="AC223" s="329"/>
      <c r="AD223" s="329"/>
      <c r="AE223" s="329"/>
      <c r="AF223" s="329"/>
      <c r="AG223" s="325">
        <v>0</v>
      </c>
      <c r="AH223" s="325" t="s">
        <v>377</v>
      </c>
      <c r="AI223" s="325" t="s">
        <v>377</v>
      </c>
      <c r="AJ223" s="328">
        <v>750000</v>
      </c>
      <c r="AK223" s="330">
        <v>1000000</v>
      </c>
    </row>
    <row r="224" spans="1:37" s="309" customFormat="1" ht="20.100000000000001" customHeight="1">
      <c r="A224" s="314">
        <v>1222</v>
      </c>
      <c r="B224" s="315">
        <v>1410051015857</v>
      </c>
      <c r="C224" s="318">
        <v>1310108000011</v>
      </c>
      <c r="D224" s="315" t="s">
        <v>6880</v>
      </c>
      <c r="E224" s="316" t="s">
        <v>720</v>
      </c>
      <c r="F224" s="340">
        <v>1020071</v>
      </c>
      <c r="G224" s="316" t="s">
        <v>723</v>
      </c>
      <c r="H224" s="316" t="s">
        <v>425</v>
      </c>
      <c r="I224" s="316" t="s">
        <v>721</v>
      </c>
      <c r="J224" s="317" t="s">
        <v>730</v>
      </c>
      <c r="K224" s="321">
        <v>2250003</v>
      </c>
      <c r="L224" s="317" t="s">
        <v>4603</v>
      </c>
      <c r="M224" s="317"/>
      <c r="N224" s="338"/>
      <c r="O224" s="334" t="s">
        <v>730</v>
      </c>
      <c r="P224" s="324">
        <v>3</v>
      </c>
      <c r="Q224" s="316">
        <v>60</v>
      </c>
      <c r="R224" s="327">
        <v>500000</v>
      </c>
      <c r="S224" s="327">
        <v>250000</v>
      </c>
      <c r="T224" s="328" t="s">
        <v>347</v>
      </c>
      <c r="U224" s="328" t="s">
        <v>347</v>
      </c>
      <c r="V224" s="328" t="s">
        <v>347</v>
      </c>
      <c r="W224" s="329" t="s">
        <v>347</v>
      </c>
      <c r="X224" s="316"/>
      <c r="Y224" s="316"/>
      <c r="Z224" s="325"/>
      <c r="AA224" s="316"/>
      <c r="AB224" s="316"/>
      <c r="AC224" s="316"/>
      <c r="AD224" s="316"/>
      <c r="AE224" s="316"/>
      <c r="AF224" s="316"/>
      <c r="AG224" s="325">
        <v>0</v>
      </c>
      <c r="AH224" s="325" t="s">
        <v>377</v>
      </c>
      <c r="AI224" s="325" t="s">
        <v>377</v>
      </c>
      <c r="AJ224" s="328">
        <v>750000</v>
      </c>
      <c r="AK224" s="330">
        <v>1000000</v>
      </c>
    </row>
    <row r="225" spans="1:37" s="309" customFormat="1" ht="20.100000000000001" customHeight="1">
      <c r="A225" s="314">
        <v>1223</v>
      </c>
      <c r="B225" s="315">
        <v>1410051015865</v>
      </c>
      <c r="C225" s="318">
        <v>1310108000011</v>
      </c>
      <c r="D225" s="315" t="s">
        <v>6880</v>
      </c>
      <c r="E225" s="316" t="s">
        <v>720</v>
      </c>
      <c r="F225" s="340">
        <v>1020071</v>
      </c>
      <c r="G225" s="316" t="s">
        <v>723</v>
      </c>
      <c r="H225" s="316" t="s">
        <v>425</v>
      </c>
      <c r="I225" s="316" t="s">
        <v>721</v>
      </c>
      <c r="J225" s="317" t="s">
        <v>731</v>
      </c>
      <c r="K225" s="321">
        <v>2240061</v>
      </c>
      <c r="L225" s="317" t="s">
        <v>4604</v>
      </c>
      <c r="M225" s="317"/>
      <c r="N225" s="338"/>
      <c r="O225" s="334" t="s">
        <v>731</v>
      </c>
      <c r="P225" s="324">
        <v>3</v>
      </c>
      <c r="Q225" s="316">
        <v>80</v>
      </c>
      <c r="R225" s="327">
        <v>500000</v>
      </c>
      <c r="S225" s="327">
        <v>250000</v>
      </c>
      <c r="T225" s="328" t="s">
        <v>347</v>
      </c>
      <c r="U225" s="328" t="s">
        <v>347</v>
      </c>
      <c r="V225" s="328" t="s">
        <v>347</v>
      </c>
      <c r="W225" s="329" t="s">
        <v>347</v>
      </c>
      <c r="X225" s="316"/>
      <c r="Y225" s="316"/>
      <c r="Z225" s="325"/>
      <c r="AA225" s="316"/>
      <c r="AB225" s="316"/>
      <c r="AC225" s="316"/>
      <c r="AD225" s="316"/>
      <c r="AE225" s="316"/>
      <c r="AF225" s="316"/>
      <c r="AG225" s="325">
        <v>0</v>
      </c>
      <c r="AH225" s="325" t="s">
        <v>377</v>
      </c>
      <c r="AI225" s="325" t="s">
        <v>377</v>
      </c>
      <c r="AJ225" s="328">
        <v>750000</v>
      </c>
      <c r="AK225" s="330">
        <v>1000000</v>
      </c>
    </row>
    <row r="226" spans="1:37" s="309" customFormat="1" ht="20.100000000000001" customHeight="1">
      <c r="A226" s="314">
        <v>1224</v>
      </c>
      <c r="B226" s="315">
        <v>1410051015949</v>
      </c>
      <c r="C226" s="318">
        <v>1310108000011</v>
      </c>
      <c r="D226" s="315" t="s">
        <v>6880</v>
      </c>
      <c r="E226" s="316" t="s">
        <v>720</v>
      </c>
      <c r="F226" s="332">
        <v>1020071</v>
      </c>
      <c r="G226" s="333" t="s">
        <v>723</v>
      </c>
      <c r="H226" s="331" t="s">
        <v>425</v>
      </c>
      <c r="I226" s="331" t="s">
        <v>721</v>
      </c>
      <c r="J226" s="317" t="s">
        <v>732</v>
      </c>
      <c r="K226" s="321">
        <v>2440003</v>
      </c>
      <c r="L226" s="317" t="s">
        <v>4605</v>
      </c>
      <c r="M226" s="317" t="s">
        <v>4606</v>
      </c>
      <c r="N226" s="322"/>
      <c r="O226" s="322" t="s">
        <v>732</v>
      </c>
      <c r="P226" s="324">
        <v>3</v>
      </c>
      <c r="Q226" s="326">
        <v>60</v>
      </c>
      <c r="R226" s="327">
        <v>500000</v>
      </c>
      <c r="S226" s="327">
        <v>250000</v>
      </c>
      <c r="T226" s="328" t="s">
        <v>347</v>
      </c>
      <c r="U226" s="328" t="s">
        <v>347</v>
      </c>
      <c r="V226" s="328" t="s">
        <v>347</v>
      </c>
      <c r="W226" s="329" t="s">
        <v>347</v>
      </c>
      <c r="X226" s="329"/>
      <c r="Y226" s="329"/>
      <c r="Z226" s="325"/>
      <c r="AA226" s="329"/>
      <c r="AB226" s="329"/>
      <c r="AC226" s="329"/>
      <c r="AD226" s="329"/>
      <c r="AE226" s="329"/>
      <c r="AF226" s="329"/>
      <c r="AG226" s="325">
        <v>0</v>
      </c>
      <c r="AH226" s="325" t="s">
        <v>377</v>
      </c>
      <c r="AI226" s="325" t="s">
        <v>377</v>
      </c>
      <c r="AJ226" s="328">
        <v>750000</v>
      </c>
      <c r="AK226" s="330">
        <v>1000000</v>
      </c>
    </row>
    <row r="227" spans="1:37" s="309" customFormat="1" ht="20.100000000000001" customHeight="1">
      <c r="A227" s="314">
        <v>1225</v>
      </c>
      <c r="B227" s="315">
        <v>1410051015956</v>
      </c>
      <c r="C227" s="318">
        <v>1310108000011</v>
      </c>
      <c r="D227" s="315" t="s">
        <v>6880</v>
      </c>
      <c r="E227" s="316" t="s">
        <v>720</v>
      </c>
      <c r="F227" s="332">
        <v>1020071</v>
      </c>
      <c r="G227" s="333" t="s">
        <v>723</v>
      </c>
      <c r="H227" s="331" t="s">
        <v>425</v>
      </c>
      <c r="I227" s="331" t="s">
        <v>721</v>
      </c>
      <c r="J227" s="317" t="s">
        <v>733</v>
      </c>
      <c r="K227" s="321">
        <v>2440003</v>
      </c>
      <c r="L227" s="317" t="s">
        <v>4607</v>
      </c>
      <c r="M227" s="317" t="s">
        <v>4608</v>
      </c>
      <c r="N227" s="316"/>
      <c r="O227" s="334" t="s">
        <v>733</v>
      </c>
      <c r="P227" s="324">
        <v>3</v>
      </c>
      <c r="Q227" s="326">
        <v>110</v>
      </c>
      <c r="R227" s="327">
        <v>500000</v>
      </c>
      <c r="S227" s="327">
        <v>250000</v>
      </c>
      <c r="T227" s="328" t="s">
        <v>347</v>
      </c>
      <c r="U227" s="328" t="s">
        <v>347</v>
      </c>
      <c r="V227" s="328" t="s">
        <v>347</v>
      </c>
      <c r="W227" s="329" t="s">
        <v>347</v>
      </c>
      <c r="X227" s="325"/>
      <c r="Y227" s="325"/>
      <c r="Z227" s="325"/>
      <c r="AA227" s="325"/>
      <c r="AB227" s="325"/>
      <c r="AC227" s="325"/>
      <c r="AD227" s="325"/>
      <c r="AE227" s="325"/>
      <c r="AF227" s="325"/>
      <c r="AG227" s="325">
        <v>0</v>
      </c>
      <c r="AH227" s="325" t="s">
        <v>377</v>
      </c>
      <c r="AI227" s="325" t="s">
        <v>377</v>
      </c>
      <c r="AJ227" s="328">
        <v>750000</v>
      </c>
      <c r="AK227" s="330">
        <v>1000000</v>
      </c>
    </row>
    <row r="228" spans="1:37" s="309" customFormat="1" ht="20.100000000000001" customHeight="1">
      <c r="A228" s="314">
        <v>1226</v>
      </c>
      <c r="B228" s="315">
        <v>1410051016053</v>
      </c>
      <c r="C228" s="318">
        <v>1310108000011</v>
      </c>
      <c r="D228" s="315" t="s">
        <v>6880</v>
      </c>
      <c r="E228" s="316" t="s">
        <v>720</v>
      </c>
      <c r="F228" s="332">
        <v>1020071</v>
      </c>
      <c r="G228" s="333" t="s">
        <v>723</v>
      </c>
      <c r="H228" s="331" t="s">
        <v>425</v>
      </c>
      <c r="I228" s="331" t="s">
        <v>721</v>
      </c>
      <c r="J228" s="317" t="s">
        <v>734</v>
      </c>
      <c r="K228" s="321">
        <v>2440817</v>
      </c>
      <c r="L228" s="317" t="s">
        <v>4609</v>
      </c>
      <c r="M228" s="317" t="s">
        <v>4610</v>
      </c>
      <c r="N228" s="322"/>
      <c r="O228" s="322" t="s">
        <v>734</v>
      </c>
      <c r="P228" s="324">
        <v>3</v>
      </c>
      <c r="Q228" s="326">
        <v>120</v>
      </c>
      <c r="R228" s="327">
        <v>500000</v>
      </c>
      <c r="S228" s="327">
        <v>250000</v>
      </c>
      <c r="T228" s="328" t="s">
        <v>347</v>
      </c>
      <c r="U228" s="328" t="s">
        <v>347</v>
      </c>
      <c r="V228" s="328" t="s">
        <v>347</v>
      </c>
      <c r="W228" s="329" t="s">
        <v>347</v>
      </c>
      <c r="X228" s="329"/>
      <c r="Y228" s="329"/>
      <c r="Z228" s="325"/>
      <c r="AA228" s="329"/>
      <c r="AB228" s="329"/>
      <c r="AC228" s="329"/>
      <c r="AD228" s="329"/>
      <c r="AE228" s="329"/>
      <c r="AF228" s="329"/>
      <c r="AG228" s="325">
        <v>0</v>
      </c>
      <c r="AH228" s="325" t="s">
        <v>377</v>
      </c>
      <c r="AI228" s="325" t="s">
        <v>377</v>
      </c>
      <c r="AJ228" s="328">
        <v>750000</v>
      </c>
      <c r="AK228" s="330">
        <v>1000000</v>
      </c>
    </row>
    <row r="229" spans="1:37" s="309" customFormat="1" ht="20.100000000000001" customHeight="1">
      <c r="A229" s="314">
        <v>1227</v>
      </c>
      <c r="B229" s="315">
        <v>1410051019529</v>
      </c>
      <c r="C229" s="318">
        <v>1310108000011</v>
      </c>
      <c r="D229" s="315" t="s">
        <v>6880</v>
      </c>
      <c r="E229" s="316" t="s">
        <v>720</v>
      </c>
      <c r="F229" s="332">
        <v>1020071</v>
      </c>
      <c r="G229" s="333" t="s">
        <v>723</v>
      </c>
      <c r="H229" s="331" t="s">
        <v>425</v>
      </c>
      <c r="I229" s="331" t="s">
        <v>721</v>
      </c>
      <c r="J229" s="317" t="s">
        <v>735</v>
      </c>
      <c r="K229" s="321">
        <v>2210013</v>
      </c>
      <c r="L229" s="317" t="s">
        <v>4611</v>
      </c>
      <c r="M229" s="317" t="s">
        <v>4612</v>
      </c>
      <c r="N229" s="334"/>
      <c r="O229" s="334" t="s">
        <v>735</v>
      </c>
      <c r="P229" s="324">
        <v>3</v>
      </c>
      <c r="Q229" s="326">
        <v>60</v>
      </c>
      <c r="R229" s="327">
        <v>500000</v>
      </c>
      <c r="S229" s="327">
        <v>250000</v>
      </c>
      <c r="T229" s="328" t="s">
        <v>347</v>
      </c>
      <c r="U229" s="328" t="s">
        <v>347</v>
      </c>
      <c r="V229" s="328" t="s">
        <v>347</v>
      </c>
      <c r="W229" s="329" t="s">
        <v>347</v>
      </c>
      <c r="X229" s="325"/>
      <c r="Y229" s="325"/>
      <c r="Z229" s="325"/>
      <c r="AA229" s="325"/>
      <c r="AB229" s="325"/>
      <c r="AC229" s="325"/>
      <c r="AD229" s="325"/>
      <c r="AE229" s="325"/>
      <c r="AF229" s="325"/>
      <c r="AG229" s="325">
        <v>0</v>
      </c>
      <c r="AH229" s="325" t="s">
        <v>377</v>
      </c>
      <c r="AI229" s="325" t="s">
        <v>377</v>
      </c>
      <c r="AJ229" s="328">
        <v>750000</v>
      </c>
      <c r="AK229" s="330">
        <v>1000000</v>
      </c>
    </row>
    <row r="230" spans="1:37" s="309" customFormat="1" ht="20.100000000000001" customHeight="1">
      <c r="A230" s="314">
        <v>1228</v>
      </c>
      <c r="B230" s="315">
        <v>1410051019701</v>
      </c>
      <c r="C230" s="318">
        <v>1310108000011</v>
      </c>
      <c r="D230" s="315" t="s">
        <v>6880</v>
      </c>
      <c r="E230" s="316" t="s">
        <v>720</v>
      </c>
      <c r="F230" s="340">
        <v>1020071</v>
      </c>
      <c r="G230" s="316" t="s">
        <v>723</v>
      </c>
      <c r="H230" s="316" t="s">
        <v>425</v>
      </c>
      <c r="I230" s="316" t="s">
        <v>721</v>
      </c>
      <c r="J230" s="317" t="s">
        <v>736</v>
      </c>
      <c r="K230" s="321">
        <v>2250002</v>
      </c>
      <c r="L230" s="317" t="s">
        <v>4613</v>
      </c>
      <c r="M230" s="317"/>
      <c r="N230" s="338"/>
      <c r="O230" s="334" t="s">
        <v>736</v>
      </c>
      <c r="P230" s="324">
        <v>3</v>
      </c>
      <c r="Q230" s="316">
        <v>60</v>
      </c>
      <c r="R230" s="327">
        <v>500000</v>
      </c>
      <c r="S230" s="327">
        <v>250000</v>
      </c>
      <c r="T230" s="328" t="s">
        <v>347</v>
      </c>
      <c r="U230" s="328" t="s">
        <v>347</v>
      </c>
      <c r="V230" s="328" t="s">
        <v>347</v>
      </c>
      <c r="W230" s="329" t="s">
        <v>347</v>
      </c>
      <c r="X230" s="325"/>
      <c r="Y230" s="325"/>
      <c r="Z230" s="325"/>
      <c r="AA230" s="325"/>
      <c r="AB230" s="325"/>
      <c r="AC230" s="325"/>
      <c r="AD230" s="325"/>
      <c r="AE230" s="325"/>
      <c r="AF230" s="325"/>
      <c r="AG230" s="325">
        <v>0</v>
      </c>
      <c r="AH230" s="325" t="s">
        <v>377</v>
      </c>
      <c r="AI230" s="325" t="s">
        <v>377</v>
      </c>
      <c r="AJ230" s="328">
        <v>750000</v>
      </c>
      <c r="AK230" s="330">
        <v>1000000</v>
      </c>
    </row>
    <row r="231" spans="1:37" s="309" customFormat="1" ht="20.100000000000001" customHeight="1">
      <c r="A231" s="314">
        <v>1229</v>
      </c>
      <c r="B231" s="315">
        <v>1410051019727</v>
      </c>
      <c r="C231" s="318">
        <v>1310108000011</v>
      </c>
      <c r="D231" s="315" t="s">
        <v>6880</v>
      </c>
      <c r="E231" s="316" t="s">
        <v>720</v>
      </c>
      <c r="F231" s="340">
        <v>1020071</v>
      </c>
      <c r="G231" s="316" t="s">
        <v>723</v>
      </c>
      <c r="H231" s="316" t="s">
        <v>425</v>
      </c>
      <c r="I231" s="316" t="s">
        <v>721</v>
      </c>
      <c r="J231" s="317" t="s">
        <v>737</v>
      </c>
      <c r="K231" s="321">
        <v>2250024</v>
      </c>
      <c r="L231" s="317" t="s">
        <v>4614</v>
      </c>
      <c r="M231" s="317" t="s">
        <v>4615</v>
      </c>
      <c r="N231" s="346"/>
      <c r="O231" s="322" t="s">
        <v>737</v>
      </c>
      <c r="P231" s="324">
        <v>3</v>
      </c>
      <c r="Q231" s="316">
        <v>60</v>
      </c>
      <c r="R231" s="327">
        <v>500000</v>
      </c>
      <c r="S231" s="327">
        <v>250000</v>
      </c>
      <c r="T231" s="328" t="s">
        <v>347</v>
      </c>
      <c r="U231" s="328" t="s">
        <v>347</v>
      </c>
      <c r="V231" s="328" t="s">
        <v>347</v>
      </c>
      <c r="W231" s="329" t="s">
        <v>347</v>
      </c>
      <c r="X231" s="316"/>
      <c r="Y231" s="316"/>
      <c r="Z231" s="325"/>
      <c r="AA231" s="316"/>
      <c r="AB231" s="316"/>
      <c r="AC231" s="316"/>
      <c r="AD231" s="316"/>
      <c r="AE231" s="316"/>
      <c r="AF231" s="316"/>
      <c r="AG231" s="325">
        <v>0</v>
      </c>
      <c r="AH231" s="325" t="s">
        <v>377</v>
      </c>
      <c r="AI231" s="325" t="s">
        <v>377</v>
      </c>
      <c r="AJ231" s="328">
        <v>750000</v>
      </c>
      <c r="AK231" s="330">
        <v>1000000</v>
      </c>
    </row>
    <row r="232" spans="1:37" s="309" customFormat="1" ht="20.100000000000001" customHeight="1">
      <c r="A232" s="314">
        <v>1230</v>
      </c>
      <c r="B232" s="315">
        <v>1410051023521</v>
      </c>
      <c r="C232" s="318">
        <v>1310108000011</v>
      </c>
      <c r="D232" s="315" t="s">
        <v>6880</v>
      </c>
      <c r="E232" s="316" t="s">
        <v>720</v>
      </c>
      <c r="F232" s="332">
        <v>1020071</v>
      </c>
      <c r="G232" s="333" t="s">
        <v>723</v>
      </c>
      <c r="H232" s="331" t="s">
        <v>425</v>
      </c>
      <c r="I232" s="331" t="s">
        <v>721</v>
      </c>
      <c r="J232" s="317" t="s">
        <v>738</v>
      </c>
      <c r="K232" s="321">
        <v>2210015</v>
      </c>
      <c r="L232" s="317" t="s">
        <v>4616</v>
      </c>
      <c r="M232" s="317"/>
      <c r="N232" s="322"/>
      <c r="O232" s="322" t="s">
        <v>738</v>
      </c>
      <c r="P232" s="324">
        <v>3</v>
      </c>
      <c r="Q232" s="326">
        <v>65</v>
      </c>
      <c r="R232" s="327">
        <v>500000</v>
      </c>
      <c r="S232" s="327">
        <v>250000</v>
      </c>
      <c r="T232" s="328" t="s">
        <v>347</v>
      </c>
      <c r="U232" s="328" t="s">
        <v>347</v>
      </c>
      <c r="V232" s="328" t="s">
        <v>347</v>
      </c>
      <c r="W232" s="329" t="s">
        <v>347</v>
      </c>
      <c r="X232" s="329"/>
      <c r="Y232" s="329"/>
      <c r="Z232" s="325"/>
      <c r="AA232" s="329"/>
      <c r="AB232" s="329"/>
      <c r="AC232" s="329"/>
      <c r="AD232" s="329"/>
      <c r="AE232" s="329"/>
      <c r="AF232" s="329"/>
      <c r="AG232" s="325">
        <v>0</v>
      </c>
      <c r="AH232" s="325" t="s">
        <v>377</v>
      </c>
      <c r="AI232" s="325" t="s">
        <v>377</v>
      </c>
      <c r="AJ232" s="328">
        <v>750000</v>
      </c>
      <c r="AK232" s="330">
        <v>1000000</v>
      </c>
    </row>
    <row r="233" spans="1:37" s="309" customFormat="1" ht="20.100000000000001" customHeight="1">
      <c r="A233" s="314">
        <v>1231</v>
      </c>
      <c r="B233" s="315">
        <v>1410051023968</v>
      </c>
      <c r="C233" s="318">
        <v>1310108000011</v>
      </c>
      <c r="D233" s="315" t="s">
        <v>6880</v>
      </c>
      <c r="E233" s="316" t="s">
        <v>720</v>
      </c>
      <c r="F233" s="332">
        <v>1020071</v>
      </c>
      <c r="G233" s="333" t="s">
        <v>723</v>
      </c>
      <c r="H233" s="331" t="s">
        <v>425</v>
      </c>
      <c r="I233" s="331" t="s">
        <v>721</v>
      </c>
      <c r="J233" s="317" t="s">
        <v>739</v>
      </c>
      <c r="K233" s="321">
        <v>2410835</v>
      </c>
      <c r="L233" s="317" t="s">
        <v>4617</v>
      </c>
      <c r="M233" s="317" t="s">
        <v>4618</v>
      </c>
      <c r="N233" s="334"/>
      <c r="O233" s="334" t="s">
        <v>739</v>
      </c>
      <c r="P233" s="324">
        <v>3</v>
      </c>
      <c r="Q233" s="326">
        <v>60</v>
      </c>
      <c r="R233" s="327">
        <v>500000</v>
      </c>
      <c r="S233" s="327">
        <v>250000</v>
      </c>
      <c r="T233" s="328" t="s">
        <v>347</v>
      </c>
      <c r="U233" s="328" t="s">
        <v>347</v>
      </c>
      <c r="V233" s="328" t="s">
        <v>347</v>
      </c>
      <c r="W233" s="329" t="s">
        <v>347</v>
      </c>
      <c r="X233" s="329"/>
      <c r="Y233" s="329"/>
      <c r="Z233" s="325"/>
      <c r="AA233" s="329"/>
      <c r="AB233" s="329"/>
      <c r="AC233" s="329"/>
      <c r="AD233" s="329"/>
      <c r="AE233" s="329"/>
      <c r="AF233" s="329"/>
      <c r="AG233" s="325">
        <v>0</v>
      </c>
      <c r="AH233" s="325" t="s">
        <v>377</v>
      </c>
      <c r="AI233" s="325" t="s">
        <v>377</v>
      </c>
      <c r="AJ233" s="328">
        <v>750000</v>
      </c>
      <c r="AK233" s="330">
        <v>1000000</v>
      </c>
    </row>
    <row r="234" spans="1:37" s="309" customFormat="1" ht="20.100000000000001" customHeight="1">
      <c r="A234" s="314">
        <v>1232</v>
      </c>
      <c r="B234" s="315">
        <v>1410051024198</v>
      </c>
      <c r="C234" s="318">
        <v>1310108000011</v>
      </c>
      <c r="D234" s="315" t="s">
        <v>6880</v>
      </c>
      <c r="E234" s="316" t="s">
        <v>720</v>
      </c>
      <c r="F234" s="319">
        <v>1020071</v>
      </c>
      <c r="G234" s="320" t="s">
        <v>723</v>
      </c>
      <c r="H234" s="316" t="s">
        <v>425</v>
      </c>
      <c r="I234" s="316" t="s">
        <v>721</v>
      </c>
      <c r="J234" s="317" t="s">
        <v>740</v>
      </c>
      <c r="K234" s="321">
        <v>2220011</v>
      </c>
      <c r="L234" s="317" t="s">
        <v>4619</v>
      </c>
      <c r="M234" s="317"/>
      <c r="N234" s="323"/>
      <c r="O234" s="322" t="s">
        <v>740</v>
      </c>
      <c r="P234" s="324">
        <v>3</v>
      </c>
      <c r="Q234" s="326">
        <v>90</v>
      </c>
      <c r="R234" s="327">
        <v>500000</v>
      </c>
      <c r="S234" s="327">
        <v>250000</v>
      </c>
      <c r="T234" s="328" t="s">
        <v>347</v>
      </c>
      <c r="U234" s="328" t="s">
        <v>347</v>
      </c>
      <c r="V234" s="328" t="s">
        <v>347</v>
      </c>
      <c r="W234" s="329" t="s">
        <v>347</v>
      </c>
      <c r="X234" s="329"/>
      <c r="Y234" s="329"/>
      <c r="Z234" s="325"/>
      <c r="AA234" s="329"/>
      <c r="AB234" s="329"/>
      <c r="AC234" s="329"/>
      <c r="AD234" s="329"/>
      <c r="AE234" s="329"/>
      <c r="AF234" s="329"/>
      <c r="AG234" s="325">
        <v>0</v>
      </c>
      <c r="AH234" s="325" t="s">
        <v>377</v>
      </c>
      <c r="AI234" s="325" t="s">
        <v>377</v>
      </c>
      <c r="AJ234" s="328">
        <v>750000</v>
      </c>
      <c r="AK234" s="330">
        <v>1000000</v>
      </c>
    </row>
    <row r="235" spans="1:37" s="309" customFormat="1" ht="20.100000000000001" customHeight="1">
      <c r="A235" s="314">
        <v>1233</v>
      </c>
      <c r="B235" s="315">
        <v>1410051024917</v>
      </c>
      <c r="C235" s="318">
        <v>1310108000151</v>
      </c>
      <c r="D235" s="315" t="s">
        <v>6880</v>
      </c>
      <c r="E235" s="316" t="s">
        <v>720</v>
      </c>
      <c r="F235" s="340">
        <v>1020071</v>
      </c>
      <c r="G235" s="316" t="s">
        <v>746</v>
      </c>
      <c r="H235" s="316" t="s">
        <v>425</v>
      </c>
      <c r="I235" s="316" t="s">
        <v>721</v>
      </c>
      <c r="J235" s="317" t="s">
        <v>745</v>
      </c>
      <c r="K235" s="321">
        <v>2210042</v>
      </c>
      <c r="L235" s="317" t="s">
        <v>4620</v>
      </c>
      <c r="M235" s="317"/>
      <c r="N235" s="316"/>
      <c r="O235" s="334" t="s">
        <v>745</v>
      </c>
      <c r="P235" s="324">
        <v>2</v>
      </c>
      <c r="Q235" s="316">
        <v>50</v>
      </c>
      <c r="R235" s="327">
        <v>400000</v>
      </c>
      <c r="S235" s="327">
        <v>200000</v>
      </c>
      <c r="T235" s="328">
        <v>300000</v>
      </c>
      <c r="U235" s="328" t="s">
        <v>347</v>
      </c>
      <c r="V235" s="328" t="s">
        <v>347</v>
      </c>
      <c r="W235" s="329" t="s">
        <v>377</v>
      </c>
      <c r="X235" s="316"/>
      <c r="Y235" s="316"/>
      <c r="Z235" s="325"/>
      <c r="AA235" s="316"/>
      <c r="AB235" s="316"/>
      <c r="AC235" s="316"/>
      <c r="AD235" s="316"/>
      <c r="AE235" s="316"/>
      <c r="AF235" s="316"/>
      <c r="AG235" s="325">
        <v>0</v>
      </c>
      <c r="AH235" s="325" t="s">
        <v>377</v>
      </c>
      <c r="AI235" s="325" t="s">
        <v>377</v>
      </c>
      <c r="AJ235" s="328">
        <v>900000</v>
      </c>
      <c r="AK235" s="330">
        <v>1000000</v>
      </c>
    </row>
    <row r="236" spans="1:37" s="309" customFormat="1" ht="20.100000000000001" customHeight="1">
      <c r="A236" s="314">
        <v>1234</v>
      </c>
      <c r="B236" s="345">
        <v>1410051025567</v>
      </c>
      <c r="C236" s="318">
        <v>1310108000011</v>
      </c>
      <c r="D236" s="315" t="s">
        <v>6880</v>
      </c>
      <c r="E236" s="316" t="s">
        <v>720</v>
      </c>
      <c r="F236" s="319">
        <v>1020071</v>
      </c>
      <c r="G236" s="316" t="s">
        <v>723</v>
      </c>
      <c r="H236" s="323" t="s">
        <v>425</v>
      </c>
      <c r="I236" s="323" t="s">
        <v>721</v>
      </c>
      <c r="J236" s="317" t="s">
        <v>741</v>
      </c>
      <c r="K236" s="321">
        <v>2330002</v>
      </c>
      <c r="L236" s="317" t="s">
        <v>4621</v>
      </c>
      <c r="M236" s="317"/>
      <c r="N236" s="343"/>
      <c r="O236" s="344" t="s">
        <v>741</v>
      </c>
      <c r="P236" s="324">
        <v>3</v>
      </c>
      <c r="Q236" s="316">
        <v>69</v>
      </c>
      <c r="R236" s="327">
        <v>500000</v>
      </c>
      <c r="S236" s="327">
        <v>250000</v>
      </c>
      <c r="T236" s="328" t="s">
        <v>347</v>
      </c>
      <c r="U236" s="328" t="s">
        <v>347</v>
      </c>
      <c r="V236" s="328" t="s">
        <v>347</v>
      </c>
      <c r="W236" s="329" t="s">
        <v>347</v>
      </c>
      <c r="X236" s="316"/>
      <c r="Y236" s="316"/>
      <c r="Z236" s="325"/>
      <c r="AA236" s="316"/>
      <c r="AB236" s="316"/>
      <c r="AC236" s="316"/>
      <c r="AD236" s="316"/>
      <c r="AE236" s="316"/>
      <c r="AF236" s="316"/>
      <c r="AG236" s="325">
        <v>0</v>
      </c>
      <c r="AH236" s="325" t="s">
        <v>377</v>
      </c>
      <c r="AI236" s="325" t="s">
        <v>377</v>
      </c>
      <c r="AJ236" s="328">
        <v>750000</v>
      </c>
      <c r="AK236" s="330">
        <v>1000000</v>
      </c>
    </row>
    <row r="237" spans="1:37" s="309" customFormat="1" ht="20.100000000000001" customHeight="1">
      <c r="A237" s="314">
        <v>1235</v>
      </c>
      <c r="B237" s="315">
        <v>1410051025575</v>
      </c>
      <c r="C237" s="318">
        <v>1310108000011</v>
      </c>
      <c r="D237" s="315" t="s">
        <v>6880</v>
      </c>
      <c r="E237" s="316" t="s">
        <v>720</v>
      </c>
      <c r="F237" s="332">
        <v>1020071</v>
      </c>
      <c r="G237" s="333" t="s">
        <v>723</v>
      </c>
      <c r="H237" s="350" t="s">
        <v>425</v>
      </c>
      <c r="I237" s="350" t="s">
        <v>721</v>
      </c>
      <c r="J237" s="317" t="s">
        <v>742</v>
      </c>
      <c r="K237" s="321">
        <v>2350023</v>
      </c>
      <c r="L237" s="317" t="s">
        <v>4622</v>
      </c>
      <c r="M237" s="317"/>
      <c r="N237" s="343"/>
      <c r="O237" s="344" t="s">
        <v>742</v>
      </c>
      <c r="P237" s="324">
        <v>3</v>
      </c>
      <c r="Q237" s="326">
        <v>73</v>
      </c>
      <c r="R237" s="327">
        <v>500000</v>
      </c>
      <c r="S237" s="327">
        <v>250000</v>
      </c>
      <c r="T237" s="328" t="s">
        <v>347</v>
      </c>
      <c r="U237" s="328" t="s">
        <v>347</v>
      </c>
      <c r="V237" s="328" t="s">
        <v>347</v>
      </c>
      <c r="W237" s="329" t="s">
        <v>347</v>
      </c>
      <c r="X237" s="325"/>
      <c r="Y237" s="325"/>
      <c r="Z237" s="325"/>
      <c r="AA237" s="325"/>
      <c r="AB237" s="325"/>
      <c r="AC237" s="325"/>
      <c r="AD237" s="325"/>
      <c r="AE237" s="325"/>
      <c r="AF237" s="325"/>
      <c r="AG237" s="325">
        <v>0</v>
      </c>
      <c r="AH237" s="325" t="s">
        <v>377</v>
      </c>
      <c r="AI237" s="325" t="s">
        <v>377</v>
      </c>
      <c r="AJ237" s="328">
        <v>750000</v>
      </c>
      <c r="AK237" s="330">
        <v>1000000</v>
      </c>
    </row>
    <row r="238" spans="1:37" s="309" customFormat="1" ht="20.100000000000001" customHeight="1">
      <c r="A238" s="314">
        <v>1236</v>
      </c>
      <c r="B238" s="315">
        <v>1410051025658</v>
      </c>
      <c r="C238" s="318">
        <v>1310108000011</v>
      </c>
      <c r="D238" s="315" t="s">
        <v>6880</v>
      </c>
      <c r="E238" s="316" t="s">
        <v>720</v>
      </c>
      <c r="F238" s="332">
        <v>1020071</v>
      </c>
      <c r="G238" s="333" t="s">
        <v>723</v>
      </c>
      <c r="H238" s="331" t="s">
        <v>425</v>
      </c>
      <c r="I238" s="331" t="s">
        <v>721</v>
      </c>
      <c r="J238" s="317" t="s">
        <v>743</v>
      </c>
      <c r="K238" s="321">
        <v>2250002</v>
      </c>
      <c r="L238" s="317" t="s">
        <v>4623</v>
      </c>
      <c r="M238" s="317" t="s">
        <v>4624</v>
      </c>
      <c r="N238" s="316"/>
      <c r="O238" s="334" t="s">
        <v>743</v>
      </c>
      <c r="P238" s="324">
        <v>3</v>
      </c>
      <c r="Q238" s="326">
        <v>63</v>
      </c>
      <c r="R238" s="327">
        <v>500000</v>
      </c>
      <c r="S238" s="327">
        <v>250000</v>
      </c>
      <c r="T238" s="328">
        <v>300000</v>
      </c>
      <c r="U238" s="328" t="s">
        <v>347</v>
      </c>
      <c r="V238" s="328" t="s">
        <v>347</v>
      </c>
      <c r="W238" s="329" t="s">
        <v>377</v>
      </c>
      <c r="X238" s="329"/>
      <c r="Y238" s="329"/>
      <c r="Z238" s="325"/>
      <c r="AA238" s="329"/>
      <c r="AB238" s="329"/>
      <c r="AC238" s="329"/>
      <c r="AD238" s="329"/>
      <c r="AE238" s="329"/>
      <c r="AF238" s="329"/>
      <c r="AG238" s="325">
        <v>0</v>
      </c>
      <c r="AH238" s="325" t="s">
        <v>377</v>
      </c>
      <c r="AI238" s="325" t="s">
        <v>377</v>
      </c>
      <c r="AJ238" s="328">
        <v>1050000</v>
      </c>
      <c r="AK238" s="330">
        <v>1000000</v>
      </c>
    </row>
    <row r="239" spans="1:37" s="309" customFormat="1" ht="20.100000000000001" customHeight="1">
      <c r="A239" s="314">
        <v>1237</v>
      </c>
      <c r="B239" s="315">
        <v>1410051026037</v>
      </c>
      <c r="C239" s="318">
        <v>1310108000151</v>
      </c>
      <c r="D239" s="315" t="s">
        <v>6880</v>
      </c>
      <c r="E239" s="316" t="s">
        <v>720</v>
      </c>
      <c r="F239" s="332">
        <v>1020071</v>
      </c>
      <c r="G239" s="333" t="s">
        <v>746</v>
      </c>
      <c r="H239" s="331" t="s">
        <v>425</v>
      </c>
      <c r="I239" s="331" t="s">
        <v>721</v>
      </c>
      <c r="J239" s="317" t="s">
        <v>747</v>
      </c>
      <c r="K239" s="321">
        <v>2220037</v>
      </c>
      <c r="L239" s="317" t="s">
        <v>4625</v>
      </c>
      <c r="M239" s="317"/>
      <c r="N239" s="316"/>
      <c r="O239" s="334" t="s">
        <v>747</v>
      </c>
      <c r="P239" s="324">
        <v>3</v>
      </c>
      <c r="Q239" s="326">
        <v>72</v>
      </c>
      <c r="R239" s="327">
        <v>500000</v>
      </c>
      <c r="S239" s="327">
        <v>250000</v>
      </c>
      <c r="T239" s="328">
        <v>300000</v>
      </c>
      <c r="U239" s="328" t="s">
        <v>347</v>
      </c>
      <c r="V239" s="328" t="s">
        <v>347</v>
      </c>
      <c r="W239" s="329" t="s">
        <v>377</v>
      </c>
      <c r="X239" s="329"/>
      <c r="Y239" s="329"/>
      <c r="Z239" s="325"/>
      <c r="AA239" s="329"/>
      <c r="AB239" s="329"/>
      <c r="AC239" s="329"/>
      <c r="AD239" s="329"/>
      <c r="AE239" s="329"/>
      <c r="AF239" s="329"/>
      <c r="AG239" s="325">
        <v>0</v>
      </c>
      <c r="AH239" s="325" t="s">
        <v>377</v>
      </c>
      <c r="AI239" s="325" t="s">
        <v>377</v>
      </c>
      <c r="AJ239" s="328">
        <v>1050000</v>
      </c>
      <c r="AK239" s="330">
        <v>1000000</v>
      </c>
    </row>
    <row r="240" spans="1:37" s="309" customFormat="1" ht="20.100000000000001" customHeight="1">
      <c r="A240" s="314">
        <v>1238</v>
      </c>
      <c r="B240" s="345">
        <v>1410051027043</v>
      </c>
      <c r="C240" s="318">
        <v>1310108000151</v>
      </c>
      <c r="D240" s="315" t="s">
        <v>6880</v>
      </c>
      <c r="E240" s="316" t="s">
        <v>720</v>
      </c>
      <c r="F240" s="340">
        <v>1020071</v>
      </c>
      <c r="G240" s="316" t="s">
        <v>746</v>
      </c>
      <c r="H240" s="316" t="s">
        <v>425</v>
      </c>
      <c r="I240" s="316" t="s">
        <v>721</v>
      </c>
      <c r="J240" s="317" t="s">
        <v>748</v>
      </c>
      <c r="K240" s="321">
        <v>2230061</v>
      </c>
      <c r="L240" s="317" t="s">
        <v>4626</v>
      </c>
      <c r="M240" s="317"/>
      <c r="N240" s="316"/>
      <c r="O240" s="334" t="s">
        <v>748</v>
      </c>
      <c r="P240" s="324">
        <v>3</v>
      </c>
      <c r="Q240" s="316">
        <v>70</v>
      </c>
      <c r="R240" s="327">
        <v>500000</v>
      </c>
      <c r="S240" s="327">
        <v>250000</v>
      </c>
      <c r="T240" s="328">
        <v>300000</v>
      </c>
      <c r="U240" s="328" t="s">
        <v>347</v>
      </c>
      <c r="V240" s="328" t="s">
        <v>347</v>
      </c>
      <c r="W240" s="329" t="s">
        <v>377</v>
      </c>
      <c r="X240" s="316"/>
      <c r="Y240" s="316"/>
      <c r="Z240" s="325"/>
      <c r="AA240" s="316"/>
      <c r="AB240" s="316"/>
      <c r="AC240" s="316"/>
      <c r="AD240" s="316"/>
      <c r="AE240" s="316"/>
      <c r="AF240" s="316"/>
      <c r="AG240" s="325">
        <v>0</v>
      </c>
      <c r="AH240" s="325" t="s">
        <v>377</v>
      </c>
      <c r="AI240" s="325" t="s">
        <v>377</v>
      </c>
      <c r="AJ240" s="328">
        <v>1050000</v>
      </c>
      <c r="AK240" s="330">
        <v>1000000</v>
      </c>
    </row>
    <row r="241" spans="1:37" s="309" customFormat="1" ht="20.100000000000001" customHeight="1">
      <c r="A241" s="314">
        <v>1239</v>
      </c>
      <c r="B241" s="345">
        <v>1410051027050</v>
      </c>
      <c r="C241" s="318">
        <v>1310108000151</v>
      </c>
      <c r="D241" s="315" t="s">
        <v>6880</v>
      </c>
      <c r="E241" s="316" t="s">
        <v>720</v>
      </c>
      <c r="F241" s="340">
        <v>1020071</v>
      </c>
      <c r="G241" s="316" t="s">
        <v>746</v>
      </c>
      <c r="H241" s="316" t="s">
        <v>425</v>
      </c>
      <c r="I241" s="316" t="s">
        <v>721</v>
      </c>
      <c r="J241" s="317" t="s">
        <v>749</v>
      </c>
      <c r="K241" s="321">
        <v>2460021</v>
      </c>
      <c r="L241" s="317" t="s">
        <v>4627</v>
      </c>
      <c r="M241" s="317"/>
      <c r="N241" s="316"/>
      <c r="O241" s="334" t="s">
        <v>749</v>
      </c>
      <c r="P241" s="324">
        <v>3</v>
      </c>
      <c r="Q241" s="316">
        <v>60</v>
      </c>
      <c r="R241" s="327">
        <v>500000</v>
      </c>
      <c r="S241" s="327">
        <v>250000</v>
      </c>
      <c r="T241" s="328" t="s">
        <v>347</v>
      </c>
      <c r="U241" s="328" t="s">
        <v>347</v>
      </c>
      <c r="V241" s="328" t="s">
        <v>347</v>
      </c>
      <c r="W241" s="329" t="s">
        <v>347</v>
      </c>
      <c r="X241" s="316"/>
      <c r="Y241" s="316"/>
      <c r="Z241" s="325"/>
      <c r="AA241" s="316"/>
      <c r="AB241" s="316"/>
      <c r="AC241" s="316"/>
      <c r="AD241" s="316"/>
      <c r="AE241" s="316"/>
      <c r="AF241" s="316"/>
      <c r="AG241" s="325">
        <v>0</v>
      </c>
      <c r="AH241" s="325" t="s">
        <v>377</v>
      </c>
      <c r="AI241" s="325" t="s">
        <v>377</v>
      </c>
      <c r="AJ241" s="328">
        <v>750000</v>
      </c>
      <c r="AK241" s="330">
        <v>1000000</v>
      </c>
    </row>
    <row r="242" spans="1:37" s="309" customFormat="1" ht="20.100000000000001" customHeight="1">
      <c r="A242" s="314">
        <v>1240</v>
      </c>
      <c r="B242" s="345">
        <v>1410051027209</v>
      </c>
      <c r="C242" s="318">
        <v>1310108000011</v>
      </c>
      <c r="D242" s="315" t="s">
        <v>6880</v>
      </c>
      <c r="E242" s="316" t="s">
        <v>720</v>
      </c>
      <c r="F242" s="340">
        <v>1020071</v>
      </c>
      <c r="G242" s="316" t="s">
        <v>723</v>
      </c>
      <c r="H242" s="316" t="s">
        <v>425</v>
      </c>
      <c r="I242" s="316" t="s">
        <v>721</v>
      </c>
      <c r="J242" s="317" t="s">
        <v>744</v>
      </c>
      <c r="K242" s="321">
        <v>2210013</v>
      </c>
      <c r="L242" s="317" t="s">
        <v>4628</v>
      </c>
      <c r="M242" s="317" t="s">
        <v>4629</v>
      </c>
      <c r="N242" s="316"/>
      <c r="O242" s="334" t="s">
        <v>744</v>
      </c>
      <c r="P242" s="324">
        <v>3</v>
      </c>
      <c r="Q242" s="316">
        <v>60</v>
      </c>
      <c r="R242" s="327">
        <v>500000</v>
      </c>
      <c r="S242" s="327">
        <v>250000</v>
      </c>
      <c r="T242" s="328" t="s">
        <v>347</v>
      </c>
      <c r="U242" s="328" t="s">
        <v>347</v>
      </c>
      <c r="V242" s="328" t="s">
        <v>347</v>
      </c>
      <c r="W242" s="329" t="s">
        <v>347</v>
      </c>
      <c r="X242" s="316"/>
      <c r="Y242" s="316"/>
      <c r="Z242" s="325"/>
      <c r="AA242" s="316"/>
      <c r="AB242" s="316"/>
      <c r="AC242" s="316"/>
      <c r="AD242" s="316"/>
      <c r="AE242" s="316"/>
      <c r="AF242" s="316"/>
      <c r="AG242" s="325">
        <v>0</v>
      </c>
      <c r="AH242" s="325" t="s">
        <v>377</v>
      </c>
      <c r="AI242" s="325" t="s">
        <v>377</v>
      </c>
      <c r="AJ242" s="328">
        <v>750000</v>
      </c>
      <c r="AK242" s="330">
        <v>1000000</v>
      </c>
    </row>
    <row r="243" spans="1:37" s="309" customFormat="1" ht="20.100000000000001" customHeight="1">
      <c r="A243" s="314">
        <v>1241</v>
      </c>
      <c r="B243" s="315">
        <v>1410051027548</v>
      </c>
      <c r="C243" s="318">
        <v>2310308100016</v>
      </c>
      <c r="D243" s="315" t="s">
        <v>6880</v>
      </c>
      <c r="E243" s="316" t="s">
        <v>4630</v>
      </c>
      <c r="F243" s="332">
        <v>4620825</v>
      </c>
      <c r="G243" s="333" t="s">
        <v>4633</v>
      </c>
      <c r="H243" s="331" t="s">
        <v>355</v>
      </c>
      <c r="I243" s="331" t="s">
        <v>4631</v>
      </c>
      <c r="J243" s="317" t="s">
        <v>4632</v>
      </c>
      <c r="K243" s="321">
        <v>2230053</v>
      </c>
      <c r="L243" s="317" t="s">
        <v>4634</v>
      </c>
      <c r="M243" s="317"/>
      <c r="N243" s="323"/>
      <c r="O243" s="334" t="s">
        <v>4632</v>
      </c>
      <c r="P243" s="324">
        <v>2</v>
      </c>
      <c r="Q243" s="326">
        <v>38</v>
      </c>
      <c r="R243" s="327">
        <v>400000</v>
      </c>
      <c r="S243" s="327">
        <v>200000</v>
      </c>
      <c r="T243" s="328">
        <v>300000</v>
      </c>
      <c r="U243" s="328" t="s">
        <v>347</v>
      </c>
      <c r="V243" s="328" t="s">
        <v>347</v>
      </c>
      <c r="W243" s="329" t="s">
        <v>377</v>
      </c>
      <c r="X243" s="329"/>
      <c r="Y243" s="329"/>
      <c r="Z243" s="325" t="s">
        <v>377</v>
      </c>
      <c r="AA243" s="329"/>
      <c r="AB243" s="329"/>
      <c r="AC243" s="329"/>
      <c r="AD243" s="329"/>
      <c r="AE243" s="329"/>
      <c r="AF243" s="329"/>
      <c r="AG243" s="325">
        <v>0</v>
      </c>
      <c r="AH243" s="325" t="s">
        <v>377</v>
      </c>
      <c r="AI243" s="325" t="s">
        <v>377</v>
      </c>
      <c r="AJ243" s="328">
        <v>900000</v>
      </c>
      <c r="AK243" s="330">
        <v>1000000</v>
      </c>
    </row>
    <row r="244" spans="1:37" s="309" customFormat="1" ht="20.100000000000001" customHeight="1">
      <c r="A244" s="314">
        <v>1242</v>
      </c>
      <c r="B244" s="315">
        <v>1410051024602</v>
      </c>
      <c r="C244" s="318">
        <v>1410008001547</v>
      </c>
      <c r="D244" s="315" t="s">
        <v>6880</v>
      </c>
      <c r="E244" s="316" t="s">
        <v>750</v>
      </c>
      <c r="F244" s="319">
        <v>2230052</v>
      </c>
      <c r="G244" s="320" t="s">
        <v>753</v>
      </c>
      <c r="H244" s="316" t="s">
        <v>355</v>
      </c>
      <c r="I244" s="316" t="s">
        <v>751</v>
      </c>
      <c r="J244" s="317" t="s">
        <v>752</v>
      </c>
      <c r="K244" s="321">
        <v>2230052</v>
      </c>
      <c r="L244" s="317" t="s">
        <v>4635</v>
      </c>
      <c r="M244" s="317"/>
      <c r="N244" s="322"/>
      <c r="O244" s="322" t="s">
        <v>752</v>
      </c>
      <c r="P244" s="324">
        <v>2</v>
      </c>
      <c r="Q244" s="326">
        <v>54</v>
      </c>
      <c r="R244" s="327">
        <v>400000</v>
      </c>
      <c r="S244" s="327">
        <v>200000</v>
      </c>
      <c r="T244" s="328">
        <v>300000</v>
      </c>
      <c r="U244" s="328" t="s">
        <v>347</v>
      </c>
      <c r="V244" s="328" t="s">
        <v>347</v>
      </c>
      <c r="W244" s="329" t="s">
        <v>377</v>
      </c>
      <c r="X244" s="329"/>
      <c r="Y244" s="329"/>
      <c r="Z244" s="325"/>
      <c r="AA244" s="329"/>
      <c r="AB244" s="329"/>
      <c r="AC244" s="329"/>
      <c r="AD244" s="329"/>
      <c r="AE244" s="329"/>
      <c r="AF244" s="329"/>
      <c r="AG244" s="325">
        <v>0</v>
      </c>
      <c r="AH244" s="325" t="s">
        <v>377</v>
      </c>
      <c r="AI244" s="325" t="s">
        <v>377</v>
      </c>
      <c r="AJ244" s="328">
        <v>900000</v>
      </c>
      <c r="AK244" s="330">
        <v>1000000</v>
      </c>
    </row>
    <row r="245" spans="1:37" s="309" customFormat="1" ht="20.100000000000001" customHeight="1">
      <c r="A245" s="314">
        <v>1243</v>
      </c>
      <c r="B245" s="345">
        <v>1410051026607</v>
      </c>
      <c r="C245" s="318">
        <v>1321108000026</v>
      </c>
      <c r="D245" s="315" t="s">
        <v>6880</v>
      </c>
      <c r="E245" s="316" t="s">
        <v>754</v>
      </c>
      <c r="F245" s="340">
        <v>1870011</v>
      </c>
      <c r="G245" s="316" t="s">
        <v>757</v>
      </c>
      <c r="H245" s="316" t="s">
        <v>355</v>
      </c>
      <c r="I245" s="316" t="s">
        <v>755</v>
      </c>
      <c r="J245" s="317" t="s">
        <v>756</v>
      </c>
      <c r="K245" s="321">
        <v>2210865</v>
      </c>
      <c r="L245" s="317" t="s">
        <v>4636</v>
      </c>
      <c r="M245" s="317"/>
      <c r="N245" s="316"/>
      <c r="O245" s="334" t="s">
        <v>756</v>
      </c>
      <c r="P245" s="324">
        <v>2</v>
      </c>
      <c r="Q245" s="316">
        <v>58</v>
      </c>
      <c r="R245" s="327">
        <v>400000</v>
      </c>
      <c r="S245" s="327">
        <v>200000</v>
      </c>
      <c r="T245" s="328">
        <v>300000</v>
      </c>
      <c r="U245" s="328" t="s">
        <v>347</v>
      </c>
      <c r="V245" s="328" t="s">
        <v>347</v>
      </c>
      <c r="W245" s="329" t="s">
        <v>377</v>
      </c>
      <c r="X245" s="316"/>
      <c r="Y245" s="316"/>
      <c r="Z245" s="325" t="s">
        <v>377</v>
      </c>
      <c r="AA245" s="316"/>
      <c r="AB245" s="316"/>
      <c r="AC245" s="316"/>
      <c r="AD245" s="316"/>
      <c r="AE245" s="316"/>
      <c r="AF245" s="316"/>
      <c r="AG245" s="325">
        <v>517000</v>
      </c>
      <c r="AH245" s="325" t="s">
        <v>6833</v>
      </c>
      <c r="AI245" s="325" t="s">
        <v>377</v>
      </c>
      <c r="AJ245" s="328">
        <v>900000</v>
      </c>
      <c r="AK245" s="330">
        <v>1000000</v>
      </c>
    </row>
    <row r="246" spans="1:37" s="309" customFormat="1" ht="20.100000000000001" customHeight="1">
      <c r="A246" s="314">
        <v>1244</v>
      </c>
      <c r="B246" s="315">
        <v>1410051016350</v>
      </c>
      <c r="C246" s="318">
        <v>1311308000173</v>
      </c>
      <c r="D246" s="315" t="s">
        <v>6880</v>
      </c>
      <c r="E246" s="316" t="s">
        <v>758</v>
      </c>
      <c r="F246" s="332">
        <v>1500002</v>
      </c>
      <c r="G246" s="333" t="s">
        <v>761</v>
      </c>
      <c r="H246" s="331" t="s">
        <v>355</v>
      </c>
      <c r="I246" s="331" t="s">
        <v>759</v>
      </c>
      <c r="J246" s="317" t="s">
        <v>760</v>
      </c>
      <c r="K246" s="321">
        <v>2210044</v>
      </c>
      <c r="L246" s="317" t="s">
        <v>4637</v>
      </c>
      <c r="M246" s="317" t="s">
        <v>4638</v>
      </c>
      <c r="N246" s="322"/>
      <c r="O246" s="334" t="s">
        <v>760</v>
      </c>
      <c r="P246" s="324">
        <v>2</v>
      </c>
      <c r="Q246" s="326">
        <v>35</v>
      </c>
      <c r="R246" s="327">
        <v>400000</v>
      </c>
      <c r="S246" s="327">
        <v>200000</v>
      </c>
      <c r="T246" s="328">
        <v>300000</v>
      </c>
      <c r="U246" s="328" t="s">
        <v>347</v>
      </c>
      <c r="V246" s="328" t="s">
        <v>347</v>
      </c>
      <c r="W246" s="329" t="s">
        <v>377</v>
      </c>
      <c r="X246" s="325"/>
      <c r="Y246" s="325"/>
      <c r="Z246" s="325"/>
      <c r="AA246" s="325"/>
      <c r="AB246" s="325"/>
      <c r="AC246" s="325"/>
      <c r="AD246" s="325"/>
      <c r="AE246" s="325"/>
      <c r="AF246" s="325"/>
      <c r="AG246" s="325">
        <v>0</v>
      </c>
      <c r="AH246" s="325" t="s">
        <v>377</v>
      </c>
      <c r="AI246" s="325" t="s">
        <v>377</v>
      </c>
      <c r="AJ246" s="328">
        <v>900000</v>
      </c>
      <c r="AK246" s="330">
        <v>1000000</v>
      </c>
    </row>
    <row r="247" spans="1:37" s="309" customFormat="1" ht="20.100000000000001" customHeight="1">
      <c r="A247" s="314">
        <v>1245</v>
      </c>
      <c r="B247" s="315">
        <v>1410051017200</v>
      </c>
      <c r="C247" s="318">
        <v>1311308000173</v>
      </c>
      <c r="D247" s="315" t="s">
        <v>6880</v>
      </c>
      <c r="E247" s="316" t="s">
        <v>758</v>
      </c>
      <c r="F247" s="319">
        <v>1500002</v>
      </c>
      <c r="G247" s="320" t="s">
        <v>761</v>
      </c>
      <c r="H247" s="316" t="s">
        <v>355</v>
      </c>
      <c r="I247" s="316" t="s">
        <v>759</v>
      </c>
      <c r="J247" s="317" t="s">
        <v>762</v>
      </c>
      <c r="K247" s="321">
        <v>2220032</v>
      </c>
      <c r="L247" s="317" t="s">
        <v>4639</v>
      </c>
      <c r="M247" s="317"/>
      <c r="N247" s="316"/>
      <c r="O247" s="334" t="s">
        <v>762</v>
      </c>
      <c r="P247" s="324">
        <v>2</v>
      </c>
      <c r="Q247" s="326">
        <v>54</v>
      </c>
      <c r="R247" s="327">
        <v>400000</v>
      </c>
      <c r="S247" s="327">
        <v>200000</v>
      </c>
      <c r="T247" s="328">
        <v>300000</v>
      </c>
      <c r="U247" s="328" t="s">
        <v>347</v>
      </c>
      <c r="V247" s="328" t="s">
        <v>347</v>
      </c>
      <c r="W247" s="329" t="s">
        <v>377</v>
      </c>
      <c r="X247" s="329"/>
      <c r="Y247" s="329"/>
      <c r="Z247" s="325"/>
      <c r="AA247" s="329"/>
      <c r="AB247" s="329"/>
      <c r="AC247" s="329"/>
      <c r="AD247" s="329"/>
      <c r="AE247" s="329"/>
      <c r="AF247" s="329"/>
      <c r="AG247" s="325">
        <v>0</v>
      </c>
      <c r="AH247" s="325" t="s">
        <v>377</v>
      </c>
      <c r="AI247" s="325" t="s">
        <v>377</v>
      </c>
      <c r="AJ247" s="328">
        <v>900000</v>
      </c>
      <c r="AK247" s="330">
        <v>1000000</v>
      </c>
    </row>
    <row r="248" spans="1:37" s="309" customFormat="1" ht="20.100000000000001" customHeight="1">
      <c r="A248" s="314">
        <v>1246</v>
      </c>
      <c r="B248" s="315">
        <v>1410051013969</v>
      </c>
      <c r="C248" s="318">
        <v>1410008000903</v>
      </c>
      <c r="D248" s="315" t="s">
        <v>6880</v>
      </c>
      <c r="E248" s="316" t="s">
        <v>763</v>
      </c>
      <c r="F248" s="319">
        <v>2320032</v>
      </c>
      <c r="G248" s="320" t="s">
        <v>766</v>
      </c>
      <c r="H248" s="316" t="s">
        <v>355</v>
      </c>
      <c r="I248" s="316" t="s">
        <v>764</v>
      </c>
      <c r="J248" s="317" t="s">
        <v>765</v>
      </c>
      <c r="K248" s="321">
        <v>2320032</v>
      </c>
      <c r="L248" s="317" t="s">
        <v>4640</v>
      </c>
      <c r="M248" s="317"/>
      <c r="N248" s="322"/>
      <c r="O248" s="322" t="s">
        <v>765</v>
      </c>
      <c r="P248" s="324">
        <v>3</v>
      </c>
      <c r="Q248" s="326">
        <v>68</v>
      </c>
      <c r="R248" s="327">
        <v>500000</v>
      </c>
      <c r="S248" s="327">
        <v>250000</v>
      </c>
      <c r="T248" s="328" t="s">
        <v>347</v>
      </c>
      <c r="U248" s="328" t="s">
        <v>347</v>
      </c>
      <c r="V248" s="328" t="s">
        <v>347</v>
      </c>
      <c r="W248" s="329" t="s">
        <v>347</v>
      </c>
      <c r="X248" s="329"/>
      <c r="Y248" s="329"/>
      <c r="Z248" s="325"/>
      <c r="AA248" s="329"/>
      <c r="AB248" s="329"/>
      <c r="AC248" s="329"/>
      <c r="AD248" s="329"/>
      <c r="AE248" s="329"/>
      <c r="AF248" s="329"/>
      <c r="AG248" s="325">
        <v>1000000</v>
      </c>
      <c r="AH248" s="325" t="s">
        <v>6833</v>
      </c>
      <c r="AI248" s="325" t="s">
        <v>377</v>
      </c>
      <c r="AJ248" s="328">
        <v>750000</v>
      </c>
      <c r="AK248" s="330">
        <v>1000000</v>
      </c>
    </row>
    <row r="249" spans="1:37" s="309" customFormat="1" ht="20.100000000000001" customHeight="1">
      <c r="A249" s="314">
        <v>1247</v>
      </c>
      <c r="B249" s="315">
        <v>1410051018539</v>
      </c>
      <c r="C249" s="318">
        <v>1321408000015</v>
      </c>
      <c r="D249" s="315" t="s">
        <v>6880</v>
      </c>
      <c r="E249" s="316" t="s">
        <v>767</v>
      </c>
      <c r="F249" s="332">
        <v>1850034</v>
      </c>
      <c r="G249" s="333" t="s">
        <v>770</v>
      </c>
      <c r="H249" s="331" t="s">
        <v>355</v>
      </c>
      <c r="I249" s="331" t="s">
        <v>768</v>
      </c>
      <c r="J249" s="317" t="s">
        <v>769</v>
      </c>
      <c r="K249" s="321">
        <v>2300071</v>
      </c>
      <c r="L249" s="317" t="s">
        <v>4641</v>
      </c>
      <c r="M249" s="317" t="s">
        <v>4642</v>
      </c>
      <c r="N249" s="334"/>
      <c r="O249" s="334" t="s">
        <v>769</v>
      </c>
      <c r="P249" s="324">
        <v>2</v>
      </c>
      <c r="Q249" s="326">
        <v>30</v>
      </c>
      <c r="R249" s="327">
        <v>400000</v>
      </c>
      <c r="S249" s="327">
        <v>200000</v>
      </c>
      <c r="T249" s="328">
        <v>300000</v>
      </c>
      <c r="U249" s="328" t="s">
        <v>347</v>
      </c>
      <c r="V249" s="328" t="s">
        <v>347</v>
      </c>
      <c r="W249" s="329" t="s">
        <v>377</v>
      </c>
      <c r="X249" s="325"/>
      <c r="Y249" s="325"/>
      <c r="Z249" s="325"/>
      <c r="AA249" s="325"/>
      <c r="AB249" s="325"/>
      <c r="AC249" s="325"/>
      <c r="AD249" s="325"/>
      <c r="AE249" s="325"/>
      <c r="AF249" s="325"/>
      <c r="AG249" s="325">
        <v>891000</v>
      </c>
      <c r="AH249" s="325" t="s">
        <v>6833</v>
      </c>
      <c r="AI249" s="325" t="s">
        <v>377</v>
      </c>
      <c r="AJ249" s="328">
        <v>900000</v>
      </c>
      <c r="AK249" s="330">
        <v>1000000</v>
      </c>
    </row>
    <row r="250" spans="1:37" s="309" customFormat="1" ht="20.100000000000001" customHeight="1">
      <c r="A250" s="314">
        <v>1248</v>
      </c>
      <c r="B250" s="315">
        <v>1410051018638</v>
      </c>
      <c r="C250" s="318">
        <v>1321408000015</v>
      </c>
      <c r="D250" s="315" t="s">
        <v>6880</v>
      </c>
      <c r="E250" s="316" t="s">
        <v>767</v>
      </c>
      <c r="F250" s="332">
        <v>1850034</v>
      </c>
      <c r="G250" s="333" t="s">
        <v>770</v>
      </c>
      <c r="H250" s="331" t="s">
        <v>355</v>
      </c>
      <c r="I250" s="331" t="s">
        <v>768</v>
      </c>
      <c r="J250" s="317" t="s">
        <v>771</v>
      </c>
      <c r="K250" s="321">
        <v>2230061</v>
      </c>
      <c r="L250" s="317" t="s">
        <v>4643</v>
      </c>
      <c r="M250" s="317"/>
      <c r="N250" s="334"/>
      <c r="O250" s="334" t="s">
        <v>771</v>
      </c>
      <c r="P250" s="324">
        <v>3</v>
      </c>
      <c r="Q250" s="326">
        <v>60</v>
      </c>
      <c r="R250" s="327">
        <v>500000</v>
      </c>
      <c r="S250" s="327">
        <v>250000</v>
      </c>
      <c r="T250" s="328">
        <v>300000</v>
      </c>
      <c r="U250" s="328" t="s">
        <v>347</v>
      </c>
      <c r="V250" s="328" t="s">
        <v>347</v>
      </c>
      <c r="W250" s="329" t="s">
        <v>377</v>
      </c>
      <c r="X250" s="325"/>
      <c r="Y250" s="325"/>
      <c r="Z250" s="325"/>
      <c r="AA250" s="325"/>
      <c r="AB250" s="325"/>
      <c r="AC250" s="325"/>
      <c r="AD250" s="325"/>
      <c r="AE250" s="325"/>
      <c r="AF250" s="325"/>
      <c r="AG250" s="325">
        <v>660000</v>
      </c>
      <c r="AH250" s="325" t="s">
        <v>6833</v>
      </c>
      <c r="AI250" s="325" t="s">
        <v>377</v>
      </c>
      <c r="AJ250" s="328">
        <v>1050000</v>
      </c>
      <c r="AK250" s="330">
        <v>1000000</v>
      </c>
    </row>
    <row r="251" spans="1:37" s="309" customFormat="1" ht="20.100000000000001" customHeight="1">
      <c r="A251" s="314">
        <v>1249</v>
      </c>
      <c r="B251" s="315">
        <v>1410051018653</v>
      </c>
      <c r="C251" s="318">
        <v>1321408000015</v>
      </c>
      <c r="D251" s="315" t="s">
        <v>6880</v>
      </c>
      <c r="E251" s="316" t="s">
        <v>767</v>
      </c>
      <c r="F251" s="332">
        <v>1850034</v>
      </c>
      <c r="G251" s="333" t="s">
        <v>770</v>
      </c>
      <c r="H251" s="331" t="s">
        <v>355</v>
      </c>
      <c r="I251" s="331" t="s">
        <v>768</v>
      </c>
      <c r="J251" s="317" t="s">
        <v>772</v>
      </c>
      <c r="K251" s="321">
        <v>2260003</v>
      </c>
      <c r="L251" s="317" t="s">
        <v>4644</v>
      </c>
      <c r="M251" s="317" t="s">
        <v>4645</v>
      </c>
      <c r="N251" s="334"/>
      <c r="O251" s="334" t="s">
        <v>772</v>
      </c>
      <c r="P251" s="324">
        <v>3</v>
      </c>
      <c r="Q251" s="326">
        <v>90</v>
      </c>
      <c r="R251" s="327">
        <v>500000</v>
      </c>
      <c r="S251" s="327">
        <v>250000</v>
      </c>
      <c r="T251" s="328">
        <v>300000</v>
      </c>
      <c r="U251" s="328" t="s">
        <v>347</v>
      </c>
      <c r="V251" s="328" t="s">
        <v>347</v>
      </c>
      <c r="W251" s="329" t="s">
        <v>377</v>
      </c>
      <c r="X251" s="325"/>
      <c r="Y251" s="325"/>
      <c r="Z251" s="325"/>
      <c r="AA251" s="325"/>
      <c r="AB251" s="325"/>
      <c r="AC251" s="325"/>
      <c r="AD251" s="325"/>
      <c r="AE251" s="325"/>
      <c r="AF251" s="325"/>
      <c r="AG251" s="325">
        <v>981000</v>
      </c>
      <c r="AH251" s="325" t="s">
        <v>6833</v>
      </c>
      <c r="AI251" s="325" t="s">
        <v>377</v>
      </c>
      <c r="AJ251" s="328">
        <v>1050000</v>
      </c>
      <c r="AK251" s="330">
        <v>1000000</v>
      </c>
    </row>
    <row r="252" spans="1:37" s="309" customFormat="1" ht="20.100000000000001" customHeight="1">
      <c r="A252" s="314">
        <v>1250</v>
      </c>
      <c r="B252" s="315">
        <v>1410051018661</v>
      </c>
      <c r="C252" s="318">
        <v>1321408000015</v>
      </c>
      <c r="D252" s="315" t="s">
        <v>6880</v>
      </c>
      <c r="E252" s="316" t="s">
        <v>767</v>
      </c>
      <c r="F252" s="332">
        <v>1850034</v>
      </c>
      <c r="G252" s="333" t="s">
        <v>770</v>
      </c>
      <c r="H252" s="331" t="s">
        <v>355</v>
      </c>
      <c r="I252" s="331" t="s">
        <v>768</v>
      </c>
      <c r="J252" s="317" t="s">
        <v>773</v>
      </c>
      <c r="K252" s="321">
        <v>2260025</v>
      </c>
      <c r="L252" s="317" t="s">
        <v>4646</v>
      </c>
      <c r="M252" s="317"/>
      <c r="N252" s="334"/>
      <c r="O252" s="334" t="s">
        <v>773</v>
      </c>
      <c r="P252" s="324">
        <v>3</v>
      </c>
      <c r="Q252" s="326">
        <v>60</v>
      </c>
      <c r="R252" s="327">
        <v>500000</v>
      </c>
      <c r="S252" s="327">
        <v>250000</v>
      </c>
      <c r="T252" s="328">
        <v>300000</v>
      </c>
      <c r="U252" s="328" t="s">
        <v>347</v>
      </c>
      <c r="V252" s="328" t="s">
        <v>347</v>
      </c>
      <c r="W252" s="329" t="s">
        <v>377</v>
      </c>
      <c r="X252" s="325"/>
      <c r="Y252" s="325"/>
      <c r="Z252" s="325"/>
      <c r="AA252" s="325"/>
      <c r="AB252" s="325"/>
      <c r="AC252" s="325"/>
      <c r="AD252" s="325"/>
      <c r="AE252" s="325"/>
      <c r="AF252" s="325"/>
      <c r="AG252" s="325">
        <v>541000</v>
      </c>
      <c r="AH252" s="325" t="s">
        <v>6833</v>
      </c>
      <c r="AI252" s="325" t="s">
        <v>377</v>
      </c>
      <c r="AJ252" s="328">
        <v>1050000</v>
      </c>
      <c r="AK252" s="330">
        <v>1000000</v>
      </c>
    </row>
    <row r="253" spans="1:37" s="309" customFormat="1" ht="20.100000000000001" customHeight="1">
      <c r="A253" s="314">
        <v>1251</v>
      </c>
      <c r="B253" s="315">
        <v>1410051018679</v>
      </c>
      <c r="C253" s="318">
        <v>1321408000015</v>
      </c>
      <c r="D253" s="315" t="s">
        <v>6880</v>
      </c>
      <c r="E253" s="316" t="s">
        <v>767</v>
      </c>
      <c r="F253" s="332">
        <v>1850034</v>
      </c>
      <c r="G253" s="333" t="s">
        <v>770</v>
      </c>
      <c r="H253" s="331" t="s">
        <v>355</v>
      </c>
      <c r="I253" s="331" t="s">
        <v>768</v>
      </c>
      <c r="J253" s="317" t="s">
        <v>774</v>
      </c>
      <c r="K253" s="321">
        <v>2260025</v>
      </c>
      <c r="L253" s="317" t="s">
        <v>4647</v>
      </c>
      <c r="M253" s="317"/>
      <c r="N253" s="334"/>
      <c r="O253" s="334" t="s">
        <v>774</v>
      </c>
      <c r="P253" s="324">
        <v>3</v>
      </c>
      <c r="Q253" s="326">
        <v>60</v>
      </c>
      <c r="R253" s="327">
        <v>500000</v>
      </c>
      <c r="S253" s="327">
        <v>250000</v>
      </c>
      <c r="T253" s="328">
        <v>300000</v>
      </c>
      <c r="U253" s="328" t="s">
        <v>347</v>
      </c>
      <c r="V253" s="328" t="s">
        <v>347</v>
      </c>
      <c r="W253" s="329" t="s">
        <v>377</v>
      </c>
      <c r="X253" s="325"/>
      <c r="Y253" s="325"/>
      <c r="Z253" s="325"/>
      <c r="AA253" s="325"/>
      <c r="AB253" s="325"/>
      <c r="AC253" s="325"/>
      <c r="AD253" s="325"/>
      <c r="AE253" s="325"/>
      <c r="AF253" s="325"/>
      <c r="AG253" s="325">
        <v>0</v>
      </c>
      <c r="AH253" s="325" t="s">
        <v>377</v>
      </c>
      <c r="AI253" s="325" t="s">
        <v>377</v>
      </c>
      <c r="AJ253" s="328">
        <v>1050000</v>
      </c>
      <c r="AK253" s="330">
        <v>1000000</v>
      </c>
    </row>
    <row r="254" spans="1:37" s="309" customFormat="1" ht="20.100000000000001" customHeight="1">
      <c r="A254" s="314">
        <v>1252</v>
      </c>
      <c r="B254" s="315">
        <v>1410051018687</v>
      </c>
      <c r="C254" s="318">
        <v>1321408000015</v>
      </c>
      <c r="D254" s="315" t="s">
        <v>6880</v>
      </c>
      <c r="E254" s="316" t="s">
        <v>767</v>
      </c>
      <c r="F254" s="332">
        <v>1850034</v>
      </c>
      <c r="G254" s="333" t="s">
        <v>770</v>
      </c>
      <c r="H254" s="331" t="s">
        <v>355</v>
      </c>
      <c r="I254" s="331" t="s">
        <v>768</v>
      </c>
      <c r="J254" s="317" t="s">
        <v>775</v>
      </c>
      <c r="K254" s="321">
        <v>2260028</v>
      </c>
      <c r="L254" s="317" t="s">
        <v>4648</v>
      </c>
      <c r="M254" s="317" t="s">
        <v>4649</v>
      </c>
      <c r="N254" s="334"/>
      <c r="O254" s="334" t="s">
        <v>775</v>
      </c>
      <c r="P254" s="324">
        <v>3</v>
      </c>
      <c r="Q254" s="326">
        <v>60</v>
      </c>
      <c r="R254" s="327">
        <v>500000</v>
      </c>
      <c r="S254" s="327">
        <v>250000</v>
      </c>
      <c r="T254" s="328">
        <v>300000</v>
      </c>
      <c r="U254" s="328" t="s">
        <v>347</v>
      </c>
      <c r="V254" s="328" t="s">
        <v>347</v>
      </c>
      <c r="W254" s="329" t="s">
        <v>377</v>
      </c>
      <c r="X254" s="325"/>
      <c r="Y254" s="325"/>
      <c r="Z254" s="325"/>
      <c r="AA254" s="325"/>
      <c r="AB254" s="325"/>
      <c r="AC254" s="325"/>
      <c r="AD254" s="325"/>
      <c r="AE254" s="325"/>
      <c r="AF254" s="325"/>
      <c r="AG254" s="325">
        <v>0</v>
      </c>
      <c r="AH254" s="325" t="s">
        <v>377</v>
      </c>
      <c r="AI254" s="325" t="s">
        <v>377</v>
      </c>
      <c r="AJ254" s="328">
        <v>1050000</v>
      </c>
      <c r="AK254" s="330">
        <v>1000000</v>
      </c>
    </row>
    <row r="255" spans="1:37" s="309" customFormat="1" ht="20.100000000000001" customHeight="1">
      <c r="A255" s="314">
        <v>1253</v>
      </c>
      <c r="B255" s="315">
        <v>1410051018695</v>
      </c>
      <c r="C255" s="318">
        <v>1321408000015</v>
      </c>
      <c r="D255" s="315" t="s">
        <v>6880</v>
      </c>
      <c r="E255" s="316" t="s">
        <v>767</v>
      </c>
      <c r="F255" s="332">
        <v>1850034</v>
      </c>
      <c r="G255" s="333" t="s">
        <v>770</v>
      </c>
      <c r="H255" s="331" t="s">
        <v>355</v>
      </c>
      <c r="I255" s="331" t="s">
        <v>768</v>
      </c>
      <c r="J255" s="317" t="s">
        <v>776</v>
      </c>
      <c r="K255" s="321">
        <v>2260022</v>
      </c>
      <c r="L255" s="317" t="s">
        <v>4650</v>
      </c>
      <c r="M255" s="317" t="s">
        <v>4651</v>
      </c>
      <c r="N255" s="334"/>
      <c r="O255" s="334" t="s">
        <v>776</v>
      </c>
      <c r="P255" s="324">
        <v>3</v>
      </c>
      <c r="Q255" s="326">
        <v>60</v>
      </c>
      <c r="R255" s="327">
        <v>500000</v>
      </c>
      <c r="S255" s="327">
        <v>250000</v>
      </c>
      <c r="T255" s="328">
        <v>300000</v>
      </c>
      <c r="U255" s="328" t="s">
        <v>347</v>
      </c>
      <c r="V255" s="328" t="s">
        <v>347</v>
      </c>
      <c r="W255" s="329" t="s">
        <v>377</v>
      </c>
      <c r="X255" s="325"/>
      <c r="Y255" s="325"/>
      <c r="Z255" s="325"/>
      <c r="AA255" s="325"/>
      <c r="AB255" s="325"/>
      <c r="AC255" s="325"/>
      <c r="AD255" s="325"/>
      <c r="AE255" s="325"/>
      <c r="AF255" s="325"/>
      <c r="AG255" s="325">
        <v>0</v>
      </c>
      <c r="AH255" s="325" t="s">
        <v>377</v>
      </c>
      <c r="AI255" s="325" t="s">
        <v>377</v>
      </c>
      <c r="AJ255" s="328">
        <v>1050000</v>
      </c>
      <c r="AK255" s="330">
        <v>1000000</v>
      </c>
    </row>
    <row r="256" spans="1:37" s="309" customFormat="1" ht="20.100000000000001" customHeight="1">
      <c r="A256" s="314">
        <v>1254</v>
      </c>
      <c r="B256" s="315">
        <v>1410051018711</v>
      </c>
      <c r="C256" s="318">
        <v>1321408000015</v>
      </c>
      <c r="D256" s="315" t="s">
        <v>6880</v>
      </c>
      <c r="E256" s="316" t="s">
        <v>767</v>
      </c>
      <c r="F256" s="332">
        <v>1850034</v>
      </c>
      <c r="G256" s="333" t="s">
        <v>770</v>
      </c>
      <c r="H256" s="331" t="s">
        <v>355</v>
      </c>
      <c r="I256" s="331" t="s">
        <v>768</v>
      </c>
      <c r="J256" s="317" t="s">
        <v>777</v>
      </c>
      <c r="K256" s="321">
        <v>2240053</v>
      </c>
      <c r="L256" s="317" t="s">
        <v>4652</v>
      </c>
      <c r="M256" s="317"/>
      <c r="N256" s="334"/>
      <c r="O256" s="334" t="s">
        <v>777</v>
      </c>
      <c r="P256" s="324">
        <v>3</v>
      </c>
      <c r="Q256" s="326">
        <v>120</v>
      </c>
      <c r="R256" s="327">
        <v>500000</v>
      </c>
      <c r="S256" s="327">
        <v>250000</v>
      </c>
      <c r="T256" s="328">
        <v>300000</v>
      </c>
      <c r="U256" s="328" t="s">
        <v>347</v>
      </c>
      <c r="V256" s="328" t="s">
        <v>347</v>
      </c>
      <c r="W256" s="329" t="s">
        <v>377</v>
      </c>
      <c r="X256" s="325"/>
      <c r="Y256" s="325"/>
      <c r="Z256" s="325"/>
      <c r="AA256" s="325"/>
      <c r="AB256" s="325"/>
      <c r="AC256" s="325"/>
      <c r="AD256" s="325"/>
      <c r="AE256" s="325"/>
      <c r="AF256" s="325"/>
      <c r="AG256" s="325">
        <v>0</v>
      </c>
      <c r="AH256" s="325" t="s">
        <v>377</v>
      </c>
      <c r="AI256" s="325" t="s">
        <v>377</v>
      </c>
      <c r="AJ256" s="328">
        <v>1050000</v>
      </c>
      <c r="AK256" s="330">
        <v>1000000</v>
      </c>
    </row>
    <row r="257" spans="1:37" s="309" customFormat="1" ht="20.100000000000001" customHeight="1">
      <c r="A257" s="314">
        <v>1255</v>
      </c>
      <c r="B257" s="315">
        <v>1410051018752</v>
      </c>
      <c r="C257" s="318">
        <v>1321408000015</v>
      </c>
      <c r="D257" s="315" t="s">
        <v>6880</v>
      </c>
      <c r="E257" s="316" t="s">
        <v>767</v>
      </c>
      <c r="F257" s="332">
        <v>1850034</v>
      </c>
      <c r="G257" s="333" t="s">
        <v>770</v>
      </c>
      <c r="H257" s="331" t="s">
        <v>355</v>
      </c>
      <c r="I257" s="331" t="s">
        <v>768</v>
      </c>
      <c r="J257" s="317" t="s">
        <v>778</v>
      </c>
      <c r="K257" s="321">
        <v>2440801</v>
      </c>
      <c r="L257" s="317" t="s">
        <v>4653</v>
      </c>
      <c r="M257" s="317"/>
      <c r="N257" s="322"/>
      <c r="O257" s="322" t="s">
        <v>778</v>
      </c>
      <c r="P257" s="324">
        <v>3</v>
      </c>
      <c r="Q257" s="326">
        <v>60</v>
      </c>
      <c r="R257" s="327">
        <v>500000</v>
      </c>
      <c r="S257" s="327">
        <v>250000</v>
      </c>
      <c r="T257" s="328">
        <v>300000</v>
      </c>
      <c r="U257" s="328" t="s">
        <v>347</v>
      </c>
      <c r="V257" s="328" t="s">
        <v>347</v>
      </c>
      <c r="W257" s="329" t="s">
        <v>377</v>
      </c>
      <c r="X257" s="329"/>
      <c r="Y257" s="329"/>
      <c r="Z257" s="325"/>
      <c r="AA257" s="329"/>
      <c r="AB257" s="329"/>
      <c r="AC257" s="329"/>
      <c r="AD257" s="329"/>
      <c r="AE257" s="329"/>
      <c r="AF257" s="329"/>
      <c r="AG257" s="325">
        <v>84000</v>
      </c>
      <c r="AH257" s="325" t="s">
        <v>6833</v>
      </c>
      <c r="AI257" s="325" t="s">
        <v>377</v>
      </c>
      <c r="AJ257" s="328">
        <v>1050000</v>
      </c>
      <c r="AK257" s="330">
        <v>1000000</v>
      </c>
    </row>
    <row r="258" spans="1:37" s="309" customFormat="1" ht="20.100000000000001" customHeight="1">
      <c r="A258" s="314">
        <v>1256</v>
      </c>
      <c r="B258" s="315">
        <v>1410051019388</v>
      </c>
      <c r="C258" s="318">
        <v>1321408000015</v>
      </c>
      <c r="D258" s="315" t="s">
        <v>6880</v>
      </c>
      <c r="E258" s="316" t="s">
        <v>767</v>
      </c>
      <c r="F258" s="332">
        <v>1850034</v>
      </c>
      <c r="G258" s="333" t="s">
        <v>770</v>
      </c>
      <c r="H258" s="331" t="s">
        <v>355</v>
      </c>
      <c r="I258" s="331" t="s">
        <v>768</v>
      </c>
      <c r="J258" s="317" t="s">
        <v>779</v>
      </c>
      <c r="K258" s="321">
        <v>2240001</v>
      </c>
      <c r="L258" s="317" t="s">
        <v>4654</v>
      </c>
      <c r="M258" s="317" t="s">
        <v>4655</v>
      </c>
      <c r="N258" s="337"/>
      <c r="O258" s="334" t="s">
        <v>779</v>
      </c>
      <c r="P258" s="324">
        <v>3</v>
      </c>
      <c r="Q258" s="326">
        <v>80</v>
      </c>
      <c r="R258" s="327">
        <v>500000</v>
      </c>
      <c r="S258" s="327">
        <v>250000</v>
      </c>
      <c r="T258" s="328">
        <v>300000</v>
      </c>
      <c r="U258" s="328" t="s">
        <v>347</v>
      </c>
      <c r="V258" s="328" t="s">
        <v>347</v>
      </c>
      <c r="W258" s="329" t="s">
        <v>377</v>
      </c>
      <c r="X258" s="325"/>
      <c r="Y258" s="325"/>
      <c r="Z258" s="325"/>
      <c r="AA258" s="325"/>
      <c r="AB258" s="325"/>
      <c r="AC258" s="325"/>
      <c r="AD258" s="325"/>
      <c r="AE258" s="325"/>
      <c r="AF258" s="325"/>
      <c r="AG258" s="325">
        <v>0</v>
      </c>
      <c r="AH258" s="325" t="s">
        <v>377</v>
      </c>
      <c r="AI258" s="325" t="s">
        <v>377</v>
      </c>
      <c r="AJ258" s="328">
        <v>1050000</v>
      </c>
      <c r="AK258" s="330">
        <v>1000000</v>
      </c>
    </row>
    <row r="259" spans="1:37" s="309" customFormat="1" ht="20.100000000000001" customHeight="1">
      <c r="A259" s="314">
        <v>1257</v>
      </c>
      <c r="B259" s="315">
        <v>1410051024362</v>
      </c>
      <c r="C259" s="318">
        <v>1321408000015</v>
      </c>
      <c r="D259" s="315" t="s">
        <v>6880</v>
      </c>
      <c r="E259" s="316" t="s">
        <v>767</v>
      </c>
      <c r="F259" s="319">
        <v>1850034</v>
      </c>
      <c r="G259" s="320" t="s">
        <v>770</v>
      </c>
      <c r="H259" s="316" t="s">
        <v>355</v>
      </c>
      <c r="I259" s="316" t="s">
        <v>768</v>
      </c>
      <c r="J259" s="317" t="s">
        <v>780</v>
      </c>
      <c r="K259" s="321">
        <v>2400006</v>
      </c>
      <c r="L259" s="317" t="s">
        <v>4656</v>
      </c>
      <c r="M259" s="317"/>
      <c r="N259" s="334"/>
      <c r="O259" s="334" t="s">
        <v>780</v>
      </c>
      <c r="P259" s="324">
        <v>3</v>
      </c>
      <c r="Q259" s="326">
        <v>100</v>
      </c>
      <c r="R259" s="327">
        <v>500000</v>
      </c>
      <c r="S259" s="327">
        <v>250000</v>
      </c>
      <c r="T259" s="328">
        <v>300000</v>
      </c>
      <c r="U259" s="328" t="s">
        <v>347</v>
      </c>
      <c r="V259" s="328" t="s">
        <v>347</v>
      </c>
      <c r="W259" s="329" t="s">
        <v>377</v>
      </c>
      <c r="X259" s="325"/>
      <c r="Y259" s="325"/>
      <c r="Z259" s="325"/>
      <c r="AA259" s="325"/>
      <c r="AB259" s="325"/>
      <c r="AC259" s="325"/>
      <c r="AD259" s="325"/>
      <c r="AE259" s="325"/>
      <c r="AF259" s="325"/>
      <c r="AG259" s="325">
        <v>0</v>
      </c>
      <c r="AH259" s="325" t="s">
        <v>377</v>
      </c>
      <c r="AI259" s="325" t="s">
        <v>377</v>
      </c>
      <c r="AJ259" s="328">
        <v>1050000</v>
      </c>
      <c r="AK259" s="330">
        <v>1000000</v>
      </c>
    </row>
    <row r="260" spans="1:37" s="309" customFormat="1" ht="20.100000000000001" customHeight="1">
      <c r="A260" s="314">
        <v>1258</v>
      </c>
      <c r="B260" s="315">
        <v>1410051024842</v>
      </c>
      <c r="C260" s="318">
        <v>1321408000056</v>
      </c>
      <c r="D260" s="315" t="s">
        <v>6880</v>
      </c>
      <c r="E260" s="316" t="s">
        <v>767</v>
      </c>
      <c r="F260" s="340">
        <v>1850034</v>
      </c>
      <c r="G260" s="316" t="s">
        <v>770</v>
      </c>
      <c r="H260" s="316" t="s">
        <v>355</v>
      </c>
      <c r="I260" s="316" t="s">
        <v>768</v>
      </c>
      <c r="J260" s="317" t="s">
        <v>784</v>
      </c>
      <c r="K260" s="321">
        <v>2230052</v>
      </c>
      <c r="L260" s="317" t="s">
        <v>4657</v>
      </c>
      <c r="M260" s="317"/>
      <c r="N260" s="316"/>
      <c r="O260" s="334" t="s">
        <v>784</v>
      </c>
      <c r="P260" s="324">
        <v>3</v>
      </c>
      <c r="Q260" s="316">
        <v>60</v>
      </c>
      <c r="R260" s="327">
        <v>500000</v>
      </c>
      <c r="S260" s="327">
        <v>250000</v>
      </c>
      <c r="T260" s="328">
        <v>300000</v>
      </c>
      <c r="U260" s="328" t="s">
        <v>347</v>
      </c>
      <c r="V260" s="328" t="s">
        <v>347</v>
      </c>
      <c r="W260" s="329" t="s">
        <v>377</v>
      </c>
      <c r="X260" s="316"/>
      <c r="Y260" s="316"/>
      <c r="Z260" s="325"/>
      <c r="AA260" s="316"/>
      <c r="AB260" s="316"/>
      <c r="AC260" s="316"/>
      <c r="AD260" s="316"/>
      <c r="AE260" s="316"/>
      <c r="AF260" s="316"/>
      <c r="AG260" s="325">
        <v>0</v>
      </c>
      <c r="AH260" s="325" t="s">
        <v>377</v>
      </c>
      <c r="AI260" s="325" t="s">
        <v>377</v>
      </c>
      <c r="AJ260" s="328">
        <v>1050000</v>
      </c>
      <c r="AK260" s="330">
        <v>1000000</v>
      </c>
    </row>
    <row r="261" spans="1:37" s="309" customFormat="1" ht="20.100000000000001" customHeight="1">
      <c r="A261" s="314">
        <v>1259</v>
      </c>
      <c r="B261" s="315">
        <v>1410051026011</v>
      </c>
      <c r="C261" s="318">
        <v>1321408000015</v>
      </c>
      <c r="D261" s="315" t="s">
        <v>6880</v>
      </c>
      <c r="E261" s="316" t="s">
        <v>767</v>
      </c>
      <c r="F261" s="332">
        <v>1850034</v>
      </c>
      <c r="G261" s="333" t="s">
        <v>770</v>
      </c>
      <c r="H261" s="331" t="s">
        <v>355</v>
      </c>
      <c r="I261" s="331" t="s">
        <v>768</v>
      </c>
      <c r="J261" s="317" t="s">
        <v>781</v>
      </c>
      <c r="K261" s="321">
        <v>2200013</v>
      </c>
      <c r="L261" s="317" t="s">
        <v>4658</v>
      </c>
      <c r="M261" s="317"/>
      <c r="N261" s="316"/>
      <c r="O261" s="334" t="s">
        <v>781</v>
      </c>
      <c r="P261" s="324">
        <v>3</v>
      </c>
      <c r="Q261" s="326">
        <v>60</v>
      </c>
      <c r="R261" s="327">
        <v>500000</v>
      </c>
      <c r="S261" s="327">
        <v>250000</v>
      </c>
      <c r="T261" s="328">
        <v>300000</v>
      </c>
      <c r="U261" s="328" t="s">
        <v>347</v>
      </c>
      <c r="V261" s="328" t="s">
        <v>347</v>
      </c>
      <c r="W261" s="329" t="s">
        <v>377</v>
      </c>
      <c r="X261" s="329"/>
      <c r="Y261" s="329"/>
      <c r="Z261" s="325"/>
      <c r="AA261" s="329"/>
      <c r="AB261" s="329"/>
      <c r="AC261" s="329"/>
      <c r="AD261" s="329"/>
      <c r="AE261" s="329"/>
      <c r="AF261" s="329"/>
      <c r="AG261" s="325">
        <v>0</v>
      </c>
      <c r="AH261" s="325" t="s">
        <v>377</v>
      </c>
      <c r="AI261" s="325" t="s">
        <v>377</v>
      </c>
      <c r="AJ261" s="328">
        <v>1050000</v>
      </c>
      <c r="AK261" s="330">
        <v>1000000</v>
      </c>
    </row>
    <row r="262" spans="1:37" s="309" customFormat="1" ht="20.100000000000001" customHeight="1">
      <c r="A262" s="314">
        <v>1260</v>
      </c>
      <c r="B262" s="345">
        <v>1410051026144</v>
      </c>
      <c r="C262" s="318">
        <v>1321408000015</v>
      </c>
      <c r="D262" s="315" t="s">
        <v>6880</v>
      </c>
      <c r="E262" s="316" t="s">
        <v>767</v>
      </c>
      <c r="F262" s="340">
        <v>1850034</v>
      </c>
      <c r="G262" s="316" t="s">
        <v>770</v>
      </c>
      <c r="H262" s="316" t="s">
        <v>355</v>
      </c>
      <c r="I262" s="316" t="s">
        <v>768</v>
      </c>
      <c r="J262" s="317" t="s">
        <v>782</v>
      </c>
      <c r="K262" s="321">
        <v>2440803</v>
      </c>
      <c r="L262" s="317" t="s">
        <v>4659</v>
      </c>
      <c r="M262" s="317"/>
      <c r="N262" s="316"/>
      <c r="O262" s="334" t="s">
        <v>782</v>
      </c>
      <c r="P262" s="324">
        <v>3</v>
      </c>
      <c r="Q262" s="316">
        <v>70</v>
      </c>
      <c r="R262" s="327">
        <v>500000</v>
      </c>
      <c r="S262" s="327">
        <v>250000</v>
      </c>
      <c r="T262" s="328">
        <v>300000</v>
      </c>
      <c r="U262" s="328" t="s">
        <v>347</v>
      </c>
      <c r="V262" s="328" t="s">
        <v>347</v>
      </c>
      <c r="W262" s="329" t="s">
        <v>377</v>
      </c>
      <c r="X262" s="316"/>
      <c r="Y262" s="316"/>
      <c r="Z262" s="325"/>
      <c r="AA262" s="316"/>
      <c r="AB262" s="316"/>
      <c r="AC262" s="316"/>
      <c r="AD262" s="316"/>
      <c r="AE262" s="316"/>
      <c r="AF262" s="316"/>
      <c r="AG262" s="325">
        <v>0</v>
      </c>
      <c r="AH262" s="325" t="s">
        <v>377</v>
      </c>
      <c r="AI262" s="325" t="s">
        <v>377</v>
      </c>
      <c r="AJ262" s="328">
        <v>1050000</v>
      </c>
      <c r="AK262" s="330">
        <v>1000000</v>
      </c>
    </row>
    <row r="263" spans="1:37" s="309" customFormat="1" ht="20.100000000000001" customHeight="1">
      <c r="A263" s="314">
        <v>1261</v>
      </c>
      <c r="B263" s="345">
        <v>1410051027134</v>
      </c>
      <c r="C263" s="318">
        <v>1321408000015</v>
      </c>
      <c r="D263" s="315" t="s">
        <v>6880</v>
      </c>
      <c r="E263" s="316" t="s">
        <v>767</v>
      </c>
      <c r="F263" s="340">
        <v>1850034</v>
      </c>
      <c r="G263" s="316" t="s">
        <v>770</v>
      </c>
      <c r="H263" s="316" t="s">
        <v>355</v>
      </c>
      <c r="I263" s="316" t="s">
        <v>768</v>
      </c>
      <c r="J263" s="317" t="s">
        <v>783</v>
      </c>
      <c r="K263" s="321">
        <v>2230051</v>
      </c>
      <c r="L263" s="317" t="s">
        <v>4660</v>
      </c>
      <c r="M263" s="317"/>
      <c r="N263" s="316"/>
      <c r="O263" s="334" t="s">
        <v>783</v>
      </c>
      <c r="P263" s="324">
        <v>2</v>
      </c>
      <c r="Q263" s="316">
        <v>50</v>
      </c>
      <c r="R263" s="327">
        <v>400000</v>
      </c>
      <c r="S263" s="327">
        <v>200000</v>
      </c>
      <c r="T263" s="328">
        <v>300000</v>
      </c>
      <c r="U263" s="328" t="s">
        <v>347</v>
      </c>
      <c r="V263" s="328" t="s">
        <v>347</v>
      </c>
      <c r="W263" s="329" t="s">
        <v>377</v>
      </c>
      <c r="X263" s="316"/>
      <c r="Y263" s="316"/>
      <c r="Z263" s="325" t="s">
        <v>377</v>
      </c>
      <c r="AA263" s="316"/>
      <c r="AB263" s="316"/>
      <c r="AC263" s="316"/>
      <c r="AD263" s="316"/>
      <c r="AE263" s="316"/>
      <c r="AF263" s="316"/>
      <c r="AG263" s="325">
        <v>0</v>
      </c>
      <c r="AH263" s="325" t="s">
        <v>377</v>
      </c>
      <c r="AI263" s="325" t="s">
        <v>377</v>
      </c>
      <c r="AJ263" s="328">
        <v>900000</v>
      </c>
      <c r="AK263" s="330">
        <v>1000000</v>
      </c>
    </row>
    <row r="264" spans="1:37" s="309" customFormat="1" ht="20.100000000000001" customHeight="1">
      <c r="A264" s="314">
        <v>1262</v>
      </c>
      <c r="B264" s="315">
        <v>1410051023562</v>
      </c>
      <c r="C264" s="318">
        <v>1220808000023</v>
      </c>
      <c r="D264" s="315" t="s">
        <v>6880</v>
      </c>
      <c r="E264" s="316" t="s">
        <v>785</v>
      </c>
      <c r="F264" s="332">
        <v>2780035</v>
      </c>
      <c r="G264" s="333" t="s">
        <v>787</v>
      </c>
      <c r="H264" s="331" t="s">
        <v>355</v>
      </c>
      <c r="I264" s="331" t="s">
        <v>4661</v>
      </c>
      <c r="J264" s="317" t="s">
        <v>786</v>
      </c>
      <c r="K264" s="321">
        <v>2240034</v>
      </c>
      <c r="L264" s="317" t="s">
        <v>4662</v>
      </c>
      <c r="M264" s="317"/>
      <c r="N264" s="316"/>
      <c r="O264" s="334" t="s">
        <v>786</v>
      </c>
      <c r="P264" s="324">
        <v>3</v>
      </c>
      <c r="Q264" s="326">
        <v>70</v>
      </c>
      <c r="R264" s="327">
        <v>500000</v>
      </c>
      <c r="S264" s="327">
        <v>250000</v>
      </c>
      <c r="T264" s="328" t="s">
        <v>347</v>
      </c>
      <c r="U264" s="328" t="s">
        <v>347</v>
      </c>
      <c r="V264" s="328" t="s">
        <v>347</v>
      </c>
      <c r="W264" s="329" t="s">
        <v>347</v>
      </c>
      <c r="X264" s="329"/>
      <c r="Y264" s="329"/>
      <c r="Z264" s="325"/>
      <c r="AA264" s="329"/>
      <c r="AB264" s="329"/>
      <c r="AC264" s="329"/>
      <c r="AD264" s="329"/>
      <c r="AE264" s="329"/>
      <c r="AF264" s="329"/>
      <c r="AG264" s="325">
        <v>0</v>
      </c>
      <c r="AH264" s="325" t="s">
        <v>377</v>
      </c>
      <c r="AI264" s="325" t="s">
        <v>377</v>
      </c>
      <c r="AJ264" s="328">
        <v>750000</v>
      </c>
      <c r="AK264" s="330">
        <v>1000000</v>
      </c>
    </row>
    <row r="265" spans="1:37" s="309" customFormat="1" ht="20.100000000000001" customHeight="1">
      <c r="A265" s="314">
        <v>1263</v>
      </c>
      <c r="B265" s="315">
        <v>1410051024016</v>
      </c>
      <c r="C265" s="318">
        <v>1220808000023</v>
      </c>
      <c r="D265" s="315" t="s">
        <v>6880</v>
      </c>
      <c r="E265" s="316" t="s">
        <v>785</v>
      </c>
      <c r="F265" s="332">
        <v>2780035</v>
      </c>
      <c r="G265" s="333" t="s">
        <v>787</v>
      </c>
      <c r="H265" s="331" t="s">
        <v>355</v>
      </c>
      <c r="I265" s="331" t="s">
        <v>4661</v>
      </c>
      <c r="J265" s="317" t="s">
        <v>788</v>
      </c>
      <c r="K265" s="321">
        <v>2230055</v>
      </c>
      <c r="L265" s="317" t="s">
        <v>4663</v>
      </c>
      <c r="M265" s="317"/>
      <c r="N265" s="334"/>
      <c r="O265" s="334" t="s">
        <v>788</v>
      </c>
      <c r="P265" s="324">
        <v>3</v>
      </c>
      <c r="Q265" s="326">
        <v>80</v>
      </c>
      <c r="R265" s="327">
        <v>500000</v>
      </c>
      <c r="S265" s="327">
        <v>250000</v>
      </c>
      <c r="T265" s="328" t="s">
        <v>347</v>
      </c>
      <c r="U265" s="328" t="s">
        <v>347</v>
      </c>
      <c r="V265" s="328" t="s">
        <v>347</v>
      </c>
      <c r="W265" s="329" t="s">
        <v>347</v>
      </c>
      <c r="X265" s="325"/>
      <c r="Y265" s="325"/>
      <c r="Z265" s="325"/>
      <c r="AA265" s="325"/>
      <c r="AB265" s="325"/>
      <c r="AC265" s="325"/>
      <c r="AD265" s="325"/>
      <c r="AE265" s="325"/>
      <c r="AF265" s="325"/>
      <c r="AG265" s="325">
        <v>0</v>
      </c>
      <c r="AH265" s="325" t="s">
        <v>377</v>
      </c>
      <c r="AI265" s="325" t="s">
        <v>377</v>
      </c>
      <c r="AJ265" s="328">
        <v>750000</v>
      </c>
      <c r="AK265" s="330">
        <v>1000000</v>
      </c>
    </row>
    <row r="266" spans="1:37" s="309" customFormat="1" ht="20.100000000000001" customHeight="1">
      <c r="A266" s="314">
        <v>1264</v>
      </c>
      <c r="B266" s="315">
        <v>1410051025484</v>
      </c>
      <c r="C266" s="318">
        <v>1220808000023</v>
      </c>
      <c r="D266" s="315" t="s">
        <v>6880</v>
      </c>
      <c r="E266" s="316" t="s">
        <v>785</v>
      </c>
      <c r="F266" s="340">
        <v>2780035</v>
      </c>
      <c r="G266" s="316" t="s">
        <v>787</v>
      </c>
      <c r="H266" s="316" t="s">
        <v>355</v>
      </c>
      <c r="I266" s="316" t="s">
        <v>4661</v>
      </c>
      <c r="J266" s="317" t="s">
        <v>789</v>
      </c>
      <c r="K266" s="321">
        <v>2210865</v>
      </c>
      <c r="L266" s="317" t="s">
        <v>4664</v>
      </c>
      <c r="M266" s="317"/>
      <c r="N266" s="342"/>
      <c r="O266" s="342" t="s">
        <v>789</v>
      </c>
      <c r="P266" s="324">
        <v>3</v>
      </c>
      <c r="Q266" s="316">
        <v>60</v>
      </c>
      <c r="R266" s="327">
        <v>500000</v>
      </c>
      <c r="S266" s="327">
        <v>250000</v>
      </c>
      <c r="T266" s="328" t="s">
        <v>347</v>
      </c>
      <c r="U266" s="328" t="s">
        <v>347</v>
      </c>
      <c r="V266" s="328" t="s">
        <v>347</v>
      </c>
      <c r="W266" s="329" t="s">
        <v>347</v>
      </c>
      <c r="X266" s="316"/>
      <c r="Y266" s="316"/>
      <c r="Z266" s="325"/>
      <c r="AA266" s="316"/>
      <c r="AB266" s="316"/>
      <c r="AC266" s="316"/>
      <c r="AD266" s="316"/>
      <c r="AE266" s="316"/>
      <c r="AF266" s="316"/>
      <c r="AG266" s="325">
        <v>0</v>
      </c>
      <c r="AH266" s="325" t="s">
        <v>377</v>
      </c>
      <c r="AI266" s="325" t="s">
        <v>377</v>
      </c>
      <c r="AJ266" s="328">
        <v>750000</v>
      </c>
      <c r="AK266" s="330">
        <v>1000000</v>
      </c>
    </row>
    <row r="267" spans="1:37" s="309" customFormat="1" ht="20.100000000000001" customHeight="1">
      <c r="A267" s="314">
        <v>1265</v>
      </c>
      <c r="B267" s="315">
        <v>1410051015154</v>
      </c>
      <c r="C267" s="318">
        <v>1311308000165</v>
      </c>
      <c r="D267" s="315" t="s">
        <v>6880</v>
      </c>
      <c r="E267" s="316" t="s">
        <v>790</v>
      </c>
      <c r="F267" s="319">
        <v>1510051</v>
      </c>
      <c r="G267" s="320" t="s">
        <v>793</v>
      </c>
      <c r="H267" s="316" t="s">
        <v>355</v>
      </c>
      <c r="I267" s="316" t="s">
        <v>791</v>
      </c>
      <c r="J267" s="317" t="s">
        <v>792</v>
      </c>
      <c r="K267" s="321">
        <v>2310868</v>
      </c>
      <c r="L267" s="317" t="s">
        <v>4665</v>
      </c>
      <c r="M267" s="317"/>
      <c r="N267" s="322"/>
      <c r="O267" s="334" t="s">
        <v>792</v>
      </c>
      <c r="P267" s="324">
        <v>3</v>
      </c>
      <c r="Q267" s="326">
        <v>60</v>
      </c>
      <c r="R267" s="327">
        <v>500000</v>
      </c>
      <c r="S267" s="327">
        <v>250000</v>
      </c>
      <c r="T267" s="328">
        <v>300000</v>
      </c>
      <c r="U267" s="328" t="s">
        <v>347</v>
      </c>
      <c r="V267" s="328" t="s">
        <v>347</v>
      </c>
      <c r="W267" s="329" t="s">
        <v>377</v>
      </c>
      <c r="X267" s="325"/>
      <c r="Y267" s="325"/>
      <c r="Z267" s="325"/>
      <c r="AA267" s="325"/>
      <c r="AB267" s="325"/>
      <c r="AC267" s="325"/>
      <c r="AD267" s="325"/>
      <c r="AE267" s="325"/>
      <c r="AF267" s="325"/>
      <c r="AG267" s="325">
        <v>778000</v>
      </c>
      <c r="AH267" s="325" t="s">
        <v>6833</v>
      </c>
      <c r="AI267" s="325" t="s">
        <v>377</v>
      </c>
      <c r="AJ267" s="328">
        <v>1050000</v>
      </c>
      <c r="AK267" s="330">
        <v>1000000</v>
      </c>
    </row>
    <row r="268" spans="1:37" s="309" customFormat="1" ht="20.100000000000001" customHeight="1">
      <c r="A268" s="314">
        <v>1266</v>
      </c>
      <c r="B268" s="315">
        <v>1410051016772</v>
      </c>
      <c r="C268" s="318">
        <v>1311308000165</v>
      </c>
      <c r="D268" s="315" t="s">
        <v>6880</v>
      </c>
      <c r="E268" s="316" t="s">
        <v>790</v>
      </c>
      <c r="F268" s="332">
        <v>1510051</v>
      </c>
      <c r="G268" s="333" t="s">
        <v>793</v>
      </c>
      <c r="H268" s="331" t="s">
        <v>355</v>
      </c>
      <c r="I268" s="331" t="s">
        <v>791</v>
      </c>
      <c r="J268" s="317" t="s">
        <v>794</v>
      </c>
      <c r="K268" s="321">
        <v>2400065</v>
      </c>
      <c r="L268" s="317" t="s">
        <v>4666</v>
      </c>
      <c r="M268" s="317"/>
      <c r="N268" s="334"/>
      <c r="O268" s="334" t="s">
        <v>794</v>
      </c>
      <c r="P268" s="324">
        <v>3</v>
      </c>
      <c r="Q268" s="326">
        <v>80</v>
      </c>
      <c r="R268" s="327">
        <v>500000</v>
      </c>
      <c r="S268" s="327">
        <v>250000</v>
      </c>
      <c r="T268" s="328">
        <v>300000</v>
      </c>
      <c r="U268" s="328" t="s">
        <v>347</v>
      </c>
      <c r="V268" s="328" t="s">
        <v>347</v>
      </c>
      <c r="W268" s="329" t="s">
        <v>377</v>
      </c>
      <c r="X268" s="325"/>
      <c r="Y268" s="325"/>
      <c r="Z268" s="325"/>
      <c r="AA268" s="325"/>
      <c r="AB268" s="325"/>
      <c r="AC268" s="325"/>
      <c r="AD268" s="325"/>
      <c r="AE268" s="325"/>
      <c r="AF268" s="325"/>
      <c r="AG268" s="325">
        <v>0</v>
      </c>
      <c r="AH268" s="325" t="s">
        <v>377</v>
      </c>
      <c r="AI268" s="325" t="s">
        <v>377</v>
      </c>
      <c r="AJ268" s="328">
        <v>1050000</v>
      </c>
      <c r="AK268" s="330">
        <v>1000000</v>
      </c>
    </row>
    <row r="269" spans="1:37" s="309" customFormat="1" ht="20.100000000000001" customHeight="1">
      <c r="A269" s="314">
        <v>1267</v>
      </c>
      <c r="B269" s="315">
        <v>1410051024107</v>
      </c>
      <c r="C269" s="318">
        <v>1410008001059</v>
      </c>
      <c r="D269" s="315" t="s">
        <v>6880</v>
      </c>
      <c r="E269" s="316" t="s">
        <v>795</v>
      </c>
      <c r="F269" s="319">
        <v>2200023</v>
      </c>
      <c r="G269" s="320" t="s">
        <v>798</v>
      </c>
      <c r="H269" s="316" t="s">
        <v>355</v>
      </c>
      <c r="I269" s="316" t="s">
        <v>796</v>
      </c>
      <c r="J269" s="317" t="s">
        <v>797</v>
      </c>
      <c r="K269" s="321">
        <v>2260011</v>
      </c>
      <c r="L269" s="317" t="s">
        <v>4667</v>
      </c>
      <c r="M269" s="317"/>
      <c r="N269" s="322"/>
      <c r="O269" s="322" t="s">
        <v>797</v>
      </c>
      <c r="P269" s="324">
        <v>3</v>
      </c>
      <c r="Q269" s="326">
        <v>68</v>
      </c>
      <c r="R269" s="327">
        <v>500000</v>
      </c>
      <c r="S269" s="327">
        <v>250000</v>
      </c>
      <c r="T269" s="328">
        <v>300000</v>
      </c>
      <c r="U269" s="328" t="s">
        <v>347</v>
      </c>
      <c r="V269" s="328" t="s">
        <v>347</v>
      </c>
      <c r="W269" s="329" t="s">
        <v>377</v>
      </c>
      <c r="X269" s="329"/>
      <c r="Y269" s="329"/>
      <c r="Z269" s="325"/>
      <c r="AA269" s="329"/>
      <c r="AB269" s="329"/>
      <c r="AC269" s="329"/>
      <c r="AD269" s="329"/>
      <c r="AE269" s="329"/>
      <c r="AF269" s="329"/>
      <c r="AG269" s="325">
        <v>965000</v>
      </c>
      <c r="AH269" s="325" t="s">
        <v>6833</v>
      </c>
      <c r="AI269" s="325" t="s">
        <v>377</v>
      </c>
      <c r="AJ269" s="328">
        <v>1050000</v>
      </c>
      <c r="AK269" s="330">
        <v>1000000</v>
      </c>
    </row>
    <row r="270" spans="1:37" s="309" customFormat="1" ht="20.100000000000001" customHeight="1">
      <c r="A270" s="314">
        <v>1268</v>
      </c>
      <c r="B270" s="315">
        <v>1410051014868</v>
      </c>
      <c r="C270" s="318">
        <v>1410008000887</v>
      </c>
      <c r="D270" s="315" t="s">
        <v>6880</v>
      </c>
      <c r="E270" s="316" t="s">
        <v>799</v>
      </c>
      <c r="F270" s="319">
        <v>2360021</v>
      </c>
      <c r="G270" s="320" t="s">
        <v>802</v>
      </c>
      <c r="H270" s="316" t="s">
        <v>355</v>
      </c>
      <c r="I270" s="316" t="s">
        <v>800</v>
      </c>
      <c r="J270" s="317" t="s">
        <v>801</v>
      </c>
      <c r="K270" s="321">
        <v>2360005</v>
      </c>
      <c r="L270" s="317" t="s">
        <v>4668</v>
      </c>
      <c r="M270" s="317" t="s">
        <v>4669</v>
      </c>
      <c r="N270" s="322"/>
      <c r="O270" s="322" t="s">
        <v>801</v>
      </c>
      <c r="P270" s="324">
        <v>2</v>
      </c>
      <c r="Q270" s="326">
        <v>45</v>
      </c>
      <c r="R270" s="327">
        <v>400000</v>
      </c>
      <c r="S270" s="327">
        <v>200000</v>
      </c>
      <c r="T270" s="328">
        <v>300000</v>
      </c>
      <c r="U270" s="328" t="s">
        <v>347</v>
      </c>
      <c r="V270" s="328" t="s">
        <v>347</v>
      </c>
      <c r="W270" s="329" t="s">
        <v>377</v>
      </c>
      <c r="X270" s="329"/>
      <c r="Y270" s="329"/>
      <c r="Z270" s="325"/>
      <c r="AA270" s="329"/>
      <c r="AB270" s="329"/>
      <c r="AC270" s="329"/>
      <c r="AD270" s="329"/>
      <c r="AE270" s="329"/>
      <c r="AF270" s="329"/>
      <c r="AG270" s="325">
        <v>0</v>
      </c>
      <c r="AH270" s="325" t="s">
        <v>377</v>
      </c>
      <c r="AI270" s="325" t="s">
        <v>377</v>
      </c>
      <c r="AJ270" s="328">
        <v>900000</v>
      </c>
      <c r="AK270" s="330">
        <v>1000000</v>
      </c>
    </row>
    <row r="271" spans="1:37" s="309" customFormat="1" ht="20.100000000000001" customHeight="1">
      <c r="A271" s="314">
        <v>1269</v>
      </c>
      <c r="B271" s="315">
        <v>1410051017069</v>
      </c>
      <c r="C271" s="318">
        <v>1410008000887</v>
      </c>
      <c r="D271" s="315" t="s">
        <v>6880</v>
      </c>
      <c r="E271" s="316" t="s">
        <v>799</v>
      </c>
      <c r="F271" s="332">
        <v>2360021</v>
      </c>
      <c r="G271" s="333" t="s">
        <v>802</v>
      </c>
      <c r="H271" s="331" t="s">
        <v>355</v>
      </c>
      <c r="I271" s="331" t="s">
        <v>800</v>
      </c>
      <c r="J271" s="317" t="s">
        <v>803</v>
      </c>
      <c r="K271" s="321">
        <v>2360051</v>
      </c>
      <c r="L271" s="317" t="s">
        <v>4670</v>
      </c>
      <c r="M271" s="317"/>
      <c r="N271" s="338"/>
      <c r="O271" s="334" t="s">
        <v>803</v>
      </c>
      <c r="P271" s="324">
        <v>3</v>
      </c>
      <c r="Q271" s="326">
        <v>60</v>
      </c>
      <c r="R271" s="327">
        <v>500000</v>
      </c>
      <c r="S271" s="327">
        <v>250000</v>
      </c>
      <c r="T271" s="328">
        <v>300000</v>
      </c>
      <c r="U271" s="328" t="s">
        <v>347</v>
      </c>
      <c r="V271" s="328" t="s">
        <v>347</v>
      </c>
      <c r="W271" s="329" t="s">
        <v>377</v>
      </c>
      <c r="X271" s="325"/>
      <c r="Y271" s="325"/>
      <c r="Z271" s="325"/>
      <c r="AA271" s="325"/>
      <c r="AB271" s="325"/>
      <c r="AC271" s="325"/>
      <c r="AD271" s="325"/>
      <c r="AE271" s="325"/>
      <c r="AF271" s="325"/>
      <c r="AG271" s="325">
        <v>0</v>
      </c>
      <c r="AH271" s="325" t="s">
        <v>377</v>
      </c>
      <c r="AI271" s="325" t="s">
        <v>377</v>
      </c>
      <c r="AJ271" s="328">
        <v>1050000</v>
      </c>
      <c r="AK271" s="330">
        <v>1000000</v>
      </c>
    </row>
    <row r="272" spans="1:37" s="309" customFormat="1" ht="20.100000000000001" customHeight="1">
      <c r="A272" s="314">
        <v>1270</v>
      </c>
      <c r="B272" s="315">
        <v>1410051023703</v>
      </c>
      <c r="C272" s="318">
        <v>1410008001364</v>
      </c>
      <c r="D272" s="315" t="s">
        <v>6880</v>
      </c>
      <c r="E272" s="316" t="s">
        <v>804</v>
      </c>
      <c r="F272" s="319">
        <v>2320018</v>
      </c>
      <c r="G272" s="320" t="s">
        <v>807</v>
      </c>
      <c r="H272" s="316" t="s">
        <v>355</v>
      </c>
      <c r="I272" s="316" t="s">
        <v>805</v>
      </c>
      <c r="J272" s="317" t="s">
        <v>806</v>
      </c>
      <c r="K272" s="321">
        <v>2320018</v>
      </c>
      <c r="L272" s="317" t="s">
        <v>4671</v>
      </c>
      <c r="M272" s="317"/>
      <c r="N272" s="316"/>
      <c r="O272" s="334" t="s">
        <v>806</v>
      </c>
      <c r="P272" s="324">
        <v>3</v>
      </c>
      <c r="Q272" s="326">
        <v>60</v>
      </c>
      <c r="R272" s="327">
        <v>500000</v>
      </c>
      <c r="S272" s="327">
        <v>250000</v>
      </c>
      <c r="T272" s="328" t="s">
        <v>347</v>
      </c>
      <c r="U272" s="328" t="s">
        <v>347</v>
      </c>
      <c r="V272" s="328" t="s">
        <v>347</v>
      </c>
      <c r="W272" s="329" t="s">
        <v>347</v>
      </c>
      <c r="X272" s="325"/>
      <c r="Y272" s="325"/>
      <c r="Z272" s="325"/>
      <c r="AA272" s="325"/>
      <c r="AB272" s="325"/>
      <c r="AC272" s="325"/>
      <c r="AD272" s="325"/>
      <c r="AE272" s="325"/>
      <c r="AF272" s="325"/>
      <c r="AG272" s="325">
        <v>957000</v>
      </c>
      <c r="AH272" s="325" t="s">
        <v>6833</v>
      </c>
      <c r="AI272" s="325" t="s">
        <v>377</v>
      </c>
      <c r="AJ272" s="328">
        <v>750000</v>
      </c>
      <c r="AK272" s="330">
        <v>1000000</v>
      </c>
    </row>
    <row r="273" spans="1:37" s="309" customFormat="1" ht="20.100000000000001" customHeight="1">
      <c r="A273" s="314">
        <v>1271</v>
      </c>
      <c r="B273" s="315">
        <v>1410051025336</v>
      </c>
      <c r="C273" s="318">
        <v>2710008000749</v>
      </c>
      <c r="D273" s="315" t="s">
        <v>6880</v>
      </c>
      <c r="E273" s="316" t="s">
        <v>808</v>
      </c>
      <c r="F273" s="332">
        <v>5300005</v>
      </c>
      <c r="G273" s="333" t="s">
        <v>811</v>
      </c>
      <c r="H273" s="331" t="s">
        <v>425</v>
      </c>
      <c r="I273" s="331" t="s">
        <v>809</v>
      </c>
      <c r="J273" s="317" t="s">
        <v>810</v>
      </c>
      <c r="K273" s="321">
        <v>2400044</v>
      </c>
      <c r="L273" s="317" t="s">
        <v>4672</v>
      </c>
      <c r="M273" s="317" t="s">
        <v>4673</v>
      </c>
      <c r="N273" s="316"/>
      <c r="O273" s="334" t="s">
        <v>810</v>
      </c>
      <c r="P273" s="324">
        <v>3</v>
      </c>
      <c r="Q273" s="326">
        <v>60</v>
      </c>
      <c r="R273" s="327">
        <v>500000</v>
      </c>
      <c r="S273" s="327">
        <v>250000</v>
      </c>
      <c r="T273" s="328" t="s">
        <v>347</v>
      </c>
      <c r="U273" s="328" t="s">
        <v>347</v>
      </c>
      <c r="V273" s="328" t="s">
        <v>347</v>
      </c>
      <c r="W273" s="329" t="s">
        <v>347</v>
      </c>
      <c r="X273" s="329"/>
      <c r="Y273" s="329"/>
      <c r="Z273" s="325"/>
      <c r="AA273" s="329"/>
      <c r="AB273" s="329"/>
      <c r="AC273" s="329"/>
      <c r="AD273" s="329"/>
      <c r="AE273" s="329"/>
      <c r="AF273" s="329"/>
      <c r="AG273" s="325">
        <v>0</v>
      </c>
      <c r="AH273" s="325" t="s">
        <v>377</v>
      </c>
      <c r="AI273" s="325" t="s">
        <v>377</v>
      </c>
      <c r="AJ273" s="328">
        <v>750000</v>
      </c>
      <c r="AK273" s="330">
        <v>1000000</v>
      </c>
    </row>
    <row r="274" spans="1:37" s="309" customFormat="1" ht="20.100000000000001" customHeight="1">
      <c r="A274" s="314">
        <v>1272</v>
      </c>
      <c r="B274" s="315">
        <v>1410051024610</v>
      </c>
      <c r="C274" s="318">
        <v>1413008000329</v>
      </c>
      <c r="D274" s="315" t="s">
        <v>6880</v>
      </c>
      <c r="E274" s="316" t="s">
        <v>812</v>
      </c>
      <c r="F274" s="332">
        <v>2140001</v>
      </c>
      <c r="G274" s="333" t="s">
        <v>815</v>
      </c>
      <c r="H274" s="331" t="s">
        <v>355</v>
      </c>
      <c r="I274" s="331" t="s">
        <v>813</v>
      </c>
      <c r="J274" s="317" t="s">
        <v>814</v>
      </c>
      <c r="K274" s="321">
        <v>2240001</v>
      </c>
      <c r="L274" s="317" t="s">
        <v>4674</v>
      </c>
      <c r="M274" s="317"/>
      <c r="N274" s="338"/>
      <c r="O274" s="334" t="s">
        <v>814</v>
      </c>
      <c r="P274" s="324">
        <v>3</v>
      </c>
      <c r="Q274" s="326">
        <v>60</v>
      </c>
      <c r="R274" s="327">
        <v>500000</v>
      </c>
      <c r="S274" s="327">
        <v>250000</v>
      </c>
      <c r="T274" s="328" t="s">
        <v>347</v>
      </c>
      <c r="U274" s="328" t="s">
        <v>347</v>
      </c>
      <c r="V274" s="328" t="s">
        <v>347</v>
      </c>
      <c r="W274" s="329" t="s">
        <v>347</v>
      </c>
      <c r="X274" s="329"/>
      <c r="Y274" s="329"/>
      <c r="Z274" s="325"/>
      <c r="AA274" s="329"/>
      <c r="AB274" s="329"/>
      <c r="AC274" s="329"/>
      <c r="AD274" s="329"/>
      <c r="AE274" s="329"/>
      <c r="AF274" s="329"/>
      <c r="AG274" s="325">
        <v>0</v>
      </c>
      <c r="AH274" s="325" t="s">
        <v>377</v>
      </c>
      <c r="AI274" s="325" t="s">
        <v>377</v>
      </c>
      <c r="AJ274" s="328">
        <v>750000</v>
      </c>
      <c r="AK274" s="330">
        <v>1000000</v>
      </c>
    </row>
    <row r="275" spans="1:37" s="309" customFormat="1" ht="20.100000000000001" customHeight="1">
      <c r="A275" s="314">
        <v>1273</v>
      </c>
      <c r="B275" s="315">
        <v>1410051024933</v>
      </c>
      <c r="C275" s="318">
        <v>1311008000051</v>
      </c>
      <c r="D275" s="315" t="s">
        <v>6880</v>
      </c>
      <c r="E275" s="316" t="s">
        <v>816</v>
      </c>
      <c r="F275" s="332">
        <v>1500002</v>
      </c>
      <c r="G275" s="333" t="s">
        <v>820</v>
      </c>
      <c r="H275" s="331" t="s">
        <v>817</v>
      </c>
      <c r="I275" s="331" t="s">
        <v>818</v>
      </c>
      <c r="J275" s="317" t="s">
        <v>819</v>
      </c>
      <c r="K275" s="321">
        <v>2300052</v>
      </c>
      <c r="L275" s="317" t="s">
        <v>4675</v>
      </c>
      <c r="M275" s="317"/>
      <c r="N275" s="322"/>
      <c r="O275" s="322" t="s">
        <v>819</v>
      </c>
      <c r="P275" s="324">
        <v>3</v>
      </c>
      <c r="Q275" s="326">
        <v>60</v>
      </c>
      <c r="R275" s="327">
        <v>500000</v>
      </c>
      <c r="S275" s="327">
        <v>250000</v>
      </c>
      <c r="T275" s="328" t="s">
        <v>347</v>
      </c>
      <c r="U275" s="328" t="s">
        <v>347</v>
      </c>
      <c r="V275" s="328" t="s">
        <v>347</v>
      </c>
      <c r="W275" s="329" t="s">
        <v>347</v>
      </c>
      <c r="X275" s="329"/>
      <c r="Y275" s="329"/>
      <c r="Z275" s="325"/>
      <c r="AA275" s="329"/>
      <c r="AB275" s="329"/>
      <c r="AC275" s="329"/>
      <c r="AD275" s="329"/>
      <c r="AE275" s="329"/>
      <c r="AF275" s="329"/>
      <c r="AG275" s="325">
        <v>1000000</v>
      </c>
      <c r="AH275" s="325" t="s">
        <v>6833</v>
      </c>
      <c r="AI275" s="325" t="s">
        <v>377</v>
      </c>
      <c r="AJ275" s="328">
        <v>750000</v>
      </c>
      <c r="AK275" s="330">
        <v>1000000</v>
      </c>
    </row>
    <row r="276" spans="1:37" s="309" customFormat="1" ht="20.100000000000001" customHeight="1">
      <c r="A276" s="314">
        <v>1274</v>
      </c>
      <c r="B276" s="315">
        <v>1410051013902</v>
      </c>
      <c r="C276" s="318">
        <v>4013008000027</v>
      </c>
      <c r="D276" s="315" t="s">
        <v>6880</v>
      </c>
      <c r="E276" s="316" t="s">
        <v>821</v>
      </c>
      <c r="F276" s="319">
        <v>8120036</v>
      </c>
      <c r="G276" s="320" t="s">
        <v>824</v>
      </c>
      <c r="H276" s="316" t="s">
        <v>355</v>
      </c>
      <c r="I276" s="316" t="s">
        <v>822</v>
      </c>
      <c r="J276" s="317" t="s">
        <v>823</v>
      </c>
      <c r="K276" s="321">
        <v>2200073</v>
      </c>
      <c r="L276" s="317" t="s">
        <v>4676</v>
      </c>
      <c r="M276" s="317" t="s">
        <v>4677</v>
      </c>
      <c r="N276" s="322"/>
      <c r="O276" s="322" t="s">
        <v>823</v>
      </c>
      <c r="P276" s="324">
        <v>3</v>
      </c>
      <c r="Q276" s="326">
        <v>60</v>
      </c>
      <c r="R276" s="327">
        <v>500000</v>
      </c>
      <c r="S276" s="327">
        <v>250000</v>
      </c>
      <c r="T276" s="328">
        <v>300000</v>
      </c>
      <c r="U276" s="328" t="s">
        <v>347</v>
      </c>
      <c r="V276" s="328" t="s">
        <v>347</v>
      </c>
      <c r="W276" s="329" t="s">
        <v>377</v>
      </c>
      <c r="X276" s="325"/>
      <c r="Y276" s="325"/>
      <c r="Z276" s="325"/>
      <c r="AA276" s="325"/>
      <c r="AB276" s="325"/>
      <c r="AC276" s="325"/>
      <c r="AD276" s="325"/>
      <c r="AE276" s="325"/>
      <c r="AF276" s="325"/>
      <c r="AG276" s="325">
        <v>786000</v>
      </c>
      <c r="AH276" s="325" t="s">
        <v>6833</v>
      </c>
      <c r="AI276" s="325" t="s">
        <v>377</v>
      </c>
      <c r="AJ276" s="328">
        <v>1050000</v>
      </c>
      <c r="AK276" s="330">
        <v>1000000</v>
      </c>
    </row>
    <row r="277" spans="1:37" s="309" customFormat="1" ht="20.100000000000001" customHeight="1">
      <c r="A277" s="314">
        <v>1275</v>
      </c>
      <c r="B277" s="315">
        <v>1410051023760</v>
      </c>
      <c r="C277" s="318">
        <v>1310208000028</v>
      </c>
      <c r="D277" s="315" t="s">
        <v>6880</v>
      </c>
      <c r="E277" s="316" t="s">
        <v>825</v>
      </c>
      <c r="F277" s="332">
        <v>1000004</v>
      </c>
      <c r="G277" s="333" t="s">
        <v>4678</v>
      </c>
      <c r="H277" s="331" t="s">
        <v>355</v>
      </c>
      <c r="I277" s="331" t="s">
        <v>826</v>
      </c>
      <c r="J277" s="317" t="s">
        <v>827</v>
      </c>
      <c r="K277" s="321">
        <v>2230052</v>
      </c>
      <c r="L277" s="317" t="s">
        <v>4679</v>
      </c>
      <c r="M277" s="317"/>
      <c r="N277" s="323"/>
      <c r="O277" s="322" t="s">
        <v>827</v>
      </c>
      <c r="P277" s="324">
        <v>3</v>
      </c>
      <c r="Q277" s="326">
        <v>60</v>
      </c>
      <c r="R277" s="327">
        <v>500000</v>
      </c>
      <c r="S277" s="327">
        <v>250000</v>
      </c>
      <c r="T277" s="328" t="s">
        <v>347</v>
      </c>
      <c r="U277" s="328" t="s">
        <v>347</v>
      </c>
      <c r="V277" s="328" t="s">
        <v>347</v>
      </c>
      <c r="W277" s="329" t="s">
        <v>347</v>
      </c>
      <c r="X277" s="325"/>
      <c r="Y277" s="325"/>
      <c r="Z277" s="325"/>
      <c r="AA277" s="325"/>
      <c r="AB277" s="325"/>
      <c r="AC277" s="325"/>
      <c r="AD277" s="325"/>
      <c r="AE277" s="325"/>
      <c r="AF277" s="325"/>
      <c r="AG277" s="325">
        <v>0</v>
      </c>
      <c r="AH277" s="325" t="s">
        <v>377</v>
      </c>
      <c r="AI277" s="325" t="s">
        <v>377</v>
      </c>
      <c r="AJ277" s="328">
        <v>750000</v>
      </c>
      <c r="AK277" s="330">
        <v>1000000</v>
      </c>
    </row>
    <row r="278" spans="1:37" s="309" customFormat="1" ht="20.100000000000001" customHeight="1">
      <c r="A278" s="314">
        <v>1276</v>
      </c>
      <c r="B278" s="315">
        <v>1410051024677</v>
      </c>
      <c r="C278" s="318">
        <v>1410008001562</v>
      </c>
      <c r="D278" s="315" t="s">
        <v>6880</v>
      </c>
      <c r="E278" s="316" t="s">
        <v>828</v>
      </c>
      <c r="F278" s="319">
        <v>1050001</v>
      </c>
      <c r="G278" s="320" t="s">
        <v>830</v>
      </c>
      <c r="H278" s="316" t="s">
        <v>355</v>
      </c>
      <c r="I278" s="316" t="s">
        <v>4680</v>
      </c>
      <c r="J278" s="317" t="s">
        <v>829</v>
      </c>
      <c r="K278" s="321">
        <v>2200012</v>
      </c>
      <c r="L278" s="317" t="s">
        <v>4681</v>
      </c>
      <c r="M278" s="317" t="s">
        <v>4682</v>
      </c>
      <c r="N278" s="322"/>
      <c r="O278" s="322" t="s">
        <v>829</v>
      </c>
      <c r="P278" s="324">
        <v>3</v>
      </c>
      <c r="Q278" s="326">
        <v>80</v>
      </c>
      <c r="R278" s="327">
        <v>500000</v>
      </c>
      <c r="S278" s="327">
        <v>250000</v>
      </c>
      <c r="T278" s="328" t="s">
        <v>347</v>
      </c>
      <c r="U278" s="328" t="s">
        <v>347</v>
      </c>
      <c r="V278" s="328" t="s">
        <v>347</v>
      </c>
      <c r="W278" s="329" t="s">
        <v>347</v>
      </c>
      <c r="X278" s="325"/>
      <c r="Y278" s="325"/>
      <c r="Z278" s="325"/>
      <c r="AA278" s="325"/>
      <c r="AB278" s="325"/>
      <c r="AC278" s="325"/>
      <c r="AD278" s="325"/>
      <c r="AE278" s="325"/>
      <c r="AF278" s="325"/>
      <c r="AG278" s="325">
        <v>0</v>
      </c>
      <c r="AH278" s="325" t="s">
        <v>377</v>
      </c>
      <c r="AI278" s="325" t="s">
        <v>377</v>
      </c>
      <c r="AJ278" s="328">
        <v>750000</v>
      </c>
      <c r="AK278" s="330">
        <v>1000000</v>
      </c>
    </row>
    <row r="279" spans="1:37" s="309" customFormat="1" ht="20.100000000000001" customHeight="1">
      <c r="A279" s="314">
        <v>1277</v>
      </c>
      <c r="B279" s="315">
        <v>1410051024834</v>
      </c>
      <c r="C279" s="318">
        <v>1410008001562</v>
      </c>
      <c r="D279" s="315" t="s">
        <v>6880</v>
      </c>
      <c r="E279" s="316" t="s">
        <v>828</v>
      </c>
      <c r="F279" s="319">
        <v>1050001</v>
      </c>
      <c r="G279" s="320" t="s">
        <v>830</v>
      </c>
      <c r="H279" s="316" t="s">
        <v>355</v>
      </c>
      <c r="I279" s="316" t="s">
        <v>4680</v>
      </c>
      <c r="J279" s="317" t="s">
        <v>831</v>
      </c>
      <c r="K279" s="321">
        <v>2210012</v>
      </c>
      <c r="L279" s="317" t="s">
        <v>4683</v>
      </c>
      <c r="M279" s="317"/>
      <c r="N279" s="322"/>
      <c r="O279" s="322" t="s">
        <v>831</v>
      </c>
      <c r="P279" s="324">
        <v>3</v>
      </c>
      <c r="Q279" s="326">
        <v>63</v>
      </c>
      <c r="R279" s="327">
        <v>500000</v>
      </c>
      <c r="S279" s="327">
        <v>250000</v>
      </c>
      <c r="T279" s="328" t="s">
        <v>347</v>
      </c>
      <c r="U279" s="328" t="s">
        <v>347</v>
      </c>
      <c r="V279" s="328" t="s">
        <v>347</v>
      </c>
      <c r="W279" s="329" t="s">
        <v>347</v>
      </c>
      <c r="X279" s="329"/>
      <c r="Y279" s="329"/>
      <c r="Z279" s="325"/>
      <c r="AA279" s="329"/>
      <c r="AB279" s="329"/>
      <c r="AC279" s="329"/>
      <c r="AD279" s="329"/>
      <c r="AE279" s="329"/>
      <c r="AF279" s="329"/>
      <c r="AG279" s="325">
        <v>0</v>
      </c>
      <c r="AH279" s="325" t="s">
        <v>377</v>
      </c>
      <c r="AI279" s="325" t="s">
        <v>377</v>
      </c>
      <c r="AJ279" s="328">
        <v>750000</v>
      </c>
      <c r="AK279" s="330">
        <v>1000000</v>
      </c>
    </row>
    <row r="280" spans="1:37" s="309" customFormat="1" ht="20.100000000000001" customHeight="1">
      <c r="A280" s="314">
        <v>1278</v>
      </c>
      <c r="B280" s="315">
        <v>1410051025708</v>
      </c>
      <c r="C280" s="318">
        <v>1410008001562</v>
      </c>
      <c r="D280" s="315" t="s">
        <v>6880</v>
      </c>
      <c r="E280" s="316" t="s">
        <v>828</v>
      </c>
      <c r="F280" s="332">
        <v>1050001</v>
      </c>
      <c r="G280" s="333" t="s">
        <v>830</v>
      </c>
      <c r="H280" s="331" t="s">
        <v>355</v>
      </c>
      <c r="I280" s="331" t="s">
        <v>4680</v>
      </c>
      <c r="J280" s="317" t="s">
        <v>832</v>
      </c>
      <c r="K280" s="321">
        <v>2210044</v>
      </c>
      <c r="L280" s="317" t="s">
        <v>4684</v>
      </c>
      <c r="M280" s="317"/>
      <c r="N280" s="323"/>
      <c r="O280" s="322" t="s">
        <v>832</v>
      </c>
      <c r="P280" s="324">
        <v>3</v>
      </c>
      <c r="Q280" s="326">
        <v>75</v>
      </c>
      <c r="R280" s="327">
        <v>500000</v>
      </c>
      <c r="S280" s="327">
        <v>250000</v>
      </c>
      <c r="T280" s="328" t="s">
        <v>347</v>
      </c>
      <c r="U280" s="328" t="s">
        <v>347</v>
      </c>
      <c r="V280" s="328" t="s">
        <v>347</v>
      </c>
      <c r="W280" s="329" t="s">
        <v>347</v>
      </c>
      <c r="X280" s="329"/>
      <c r="Y280" s="329"/>
      <c r="Z280" s="325"/>
      <c r="AA280" s="329"/>
      <c r="AB280" s="329"/>
      <c r="AC280" s="329"/>
      <c r="AD280" s="329"/>
      <c r="AE280" s="329"/>
      <c r="AF280" s="329"/>
      <c r="AG280" s="325">
        <v>0</v>
      </c>
      <c r="AH280" s="325" t="s">
        <v>377</v>
      </c>
      <c r="AI280" s="325" t="s">
        <v>377</v>
      </c>
      <c r="AJ280" s="328">
        <v>750000</v>
      </c>
      <c r="AK280" s="330">
        <v>1000000</v>
      </c>
    </row>
    <row r="281" spans="1:37" s="309" customFormat="1" ht="20.100000000000001" customHeight="1">
      <c r="A281" s="314">
        <v>1279</v>
      </c>
      <c r="B281" s="315">
        <v>1410051018547</v>
      </c>
      <c r="C281" s="318">
        <v>1410008000895</v>
      </c>
      <c r="D281" s="315" t="s">
        <v>6880</v>
      </c>
      <c r="E281" s="316" t="s">
        <v>833</v>
      </c>
      <c r="F281" s="332">
        <v>2300012</v>
      </c>
      <c r="G281" s="333" t="s">
        <v>836</v>
      </c>
      <c r="H281" s="331" t="s">
        <v>355</v>
      </c>
      <c r="I281" s="331" t="s">
        <v>834</v>
      </c>
      <c r="J281" s="317" t="s">
        <v>835</v>
      </c>
      <c r="K281" s="321">
        <v>2300012</v>
      </c>
      <c r="L281" s="317" t="s">
        <v>4685</v>
      </c>
      <c r="M281" s="317"/>
      <c r="N281" s="334"/>
      <c r="O281" s="334" t="s">
        <v>835</v>
      </c>
      <c r="P281" s="324">
        <v>3</v>
      </c>
      <c r="Q281" s="326">
        <v>60</v>
      </c>
      <c r="R281" s="327">
        <v>500000</v>
      </c>
      <c r="S281" s="327">
        <v>250000</v>
      </c>
      <c r="T281" s="328" t="s">
        <v>347</v>
      </c>
      <c r="U281" s="328" t="s">
        <v>347</v>
      </c>
      <c r="V281" s="328" t="s">
        <v>347</v>
      </c>
      <c r="W281" s="329" t="s">
        <v>347</v>
      </c>
      <c r="X281" s="325"/>
      <c r="Y281" s="325"/>
      <c r="Z281" s="325"/>
      <c r="AA281" s="325"/>
      <c r="AB281" s="325"/>
      <c r="AC281" s="325"/>
      <c r="AD281" s="325"/>
      <c r="AE281" s="325"/>
      <c r="AF281" s="325"/>
      <c r="AG281" s="325">
        <v>0</v>
      </c>
      <c r="AH281" s="325" t="s">
        <v>377</v>
      </c>
      <c r="AI281" s="325" t="s">
        <v>377</v>
      </c>
      <c r="AJ281" s="328">
        <v>750000</v>
      </c>
      <c r="AK281" s="330">
        <v>1000000</v>
      </c>
    </row>
    <row r="282" spans="1:37" s="309" customFormat="1" ht="20.100000000000001" customHeight="1">
      <c r="A282" s="314">
        <v>1280</v>
      </c>
      <c r="B282" s="315">
        <v>1410051015030</v>
      </c>
      <c r="C282" s="318">
        <v>1310108000037</v>
      </c>
      <c r="D282" s="315" t="s">
        <v>6880</v>
      </c>
      <c r="E282" s="316" t="s">
        <v>837</v>
      </c>
      <c r="F282" s="319">
        <v>1018688</v>
      </c>
      <c r="G282" s="320" t="s">
        <v>840</v>
      </c>
      <c r="H282" s="316" t="s">
        <v>425</v>
      </c>
      <c r="I282" s="316" t="s">
        <v>838</v>
      </c>
      <c r="J282" s="317" t="s">
        <v>839</v>
      </c>
      <c r="K282" s="321">
        <v>2250002</v>
      </c>
      <c r="L282" s="317" t="s">
        <v>4686</v>
      </c>
      <c r="M282" s="317"/>
      <c r="N282" s="322"/>
      <c r="O282" s="334" t="s">
        <v>839</v>
      </c>
      <c r="P282" s="324">
        <v>3</v>
      </c>
      <c r="Q282" s="326">
        <v>90</v>
      </c>
      <c r="R282" s="327">
        <v>500000</v>
      </c>
      <c r="S282" s="327">
        <v>250000</v>
      </c>
      <c r="T282" s="328">
        <v>300000</v>
      </c>
      <c r="U282" s="328" t="s">
        <v>347</v>
      </c>
      <c r="V282" s="328" t="s">
        <v>347</v>
      </c>
      <c r="W282" s="329" t="s">
        <v>377</v>
      </c>
      <c r="X282" s="325"/>
      <c r="Y282" s="325"/>
      <c r="Z282" s="325"/>
      <c r="AA282" s="325"/>
      <c r="AB282" s="325"/>
      <c r="AC282" s="325"/>
      <c r="AD282" s="325"/>
      <c r="AE282" s="325"/>
      <c r="AF282" s="325"/>
      <c r="AG282" s="325">
        <v>0</v>
      </c>
      <c r="AH282" s="325" t="s">
        <v>377</v>
      </c>
      <c r="AI282" s="325" t="s">
        <v>377</v>
      </c>
      <c r="AJ282" s="328">
        <v>1050000</v>
      </c>
      <c r="AK282" s="330">
        <v>1000000</v>
      </c>
    </row>
    <row r="283" spans="1:37" s="309" customFormat="1" ht="20.100000000000001" customHeight="1">
      <c r="A283" s="314">
        <v>1281</v>
      </c>
      <c r="B283" s="315">
        <v>1410051024040</v>
      </c>
      <c r="C283" s="318">
        <v>1310108000037</v>
      </c>
      <c r="D283" s="315" t="s">
        <v>6880</v>
      </c>
      <c r="E283" s="316" t="s">
        <v>837</v>
      </c>
      <c r="F283" s="332">
        <v>1018688</v>
      </c>
      <c r="G283" s="333" t="s">
        <v>840</v>
      </c>
      <c r="H283" s="331" t="s">
        <v>425</v>
      </c>
      <c r="I283" s="331" t="s">
        <v>838</v>
      </c>
      <c r="J283" s="317" t="s">
        <v>841</v>
      </c>
      <c r="K283" s="321">
        <v>2440801</v>
      </c>
      <c r="L283" s="317" t="s">
        <v>4687</v>
      </c>
      <c r="M283" s="317"/>
      <c r="N283" s="322"/>
      <c r="O283" s="322" t="s">
        <v>841</v>
      </c>
      <c r="P283" s="324">
        <v>3</v>
      </c>
      <c r="Q283" s="326">
        <v>66</v>
      </c>
      <c r="R283" s="327">
        <v>500000</v>
      </c>
      <c r="S283" s="327">
        <v>250000</v>
      </c>
      <c r="T283" s="328">
        <v>300000</v>
      </c>
      <c r="U283" s="328" t="s">
        <v>347</v>
      </c>
      <c r="V283" s="328" t="s">
        <v>347</v>
      </c>
      <c r="W283" s="329" t="s">
        <v>377</v>
      </c>
      <c r="X283" s="329"/>
      <c r="Y283" s="329"/>
      <c r="Z283" s="325"/>
      <c r="AA283" s="329"/>
      <c r="AB283" s="329"/>
      <c r="AC283" s="329"/>
      <c r="AD283" s="329"/>
      <c r="AE283" s="329"/>
      <c r="AF283" s="329"/>
      <c r="AG283" s="325">
        <v>0</v>
      </c>
      <c r="AH283" s="325" t="s">
        <v>377</v>
      </c>
      <c r="AI283" s="325" t="s">
        <v>377</v>
      </c>
      <c r="AJ283" s="328">
        <v>1050000</v>
      </c>
      <c r="AK283" s="330">
        <v>1000000</v>
      </c>
    </row>
    <row r="284" spans="1:37" s="309" customFormat="1" ht="20.100000000000001" customHeight="1">
      <c r="A284" s="314">
        <v>1282</v>
      </c>
      <c r="B284" s="315">
        <v>1410051026698</v>
      </c>
      <c r="C284" s="318">
        <v>1310108000037</v>
      </c>
      <c r="D284" s="315" t="s">
        <v>6880</v>
      </c>
      <c r="E284" s="316" t="s">
        <v>837</v>
      </c>
      <c r="F284" s="332">
        <v>1018688</v>
      </c>
      <c r="G284" s="333" t="s">
        <v>840</v>
      </c>
      <c r="H284" s="331" t="s">
        <v>425</v>
      </c>
      <c r="I284" s="331" t="s">
        <v>838</v>
      </c>
      <c r="J284" s="317" t="s">
        <v>842</v>
      </c>
      <c r="K284" s="321">
        <v>2470007</v>
      </c>
      <c r="L284" s="317" t="s">
        <v>4688</v>
      </c>
      <c r="M284" s="317"/>
      <c r="N284" s="338"/>
      <c r="O284" s="334" t="s">
        <v>842</v>
      </c>
      <c r="P284" s="324">
        <v>3</v>
      </c>
      <c r="Q284" s="326">
        <v>69</v>
      </c>
      <c r="R284" s="327">
        <v>500000</v>
      </c>
      <c r="S284" s="327">
        <v>250000</v>
      </c>
      <c r="T284" s="328">
        <v>300000</v>
      </c>
      <c r="U284" s="328" t="s">
        <v>347</v>
      </c>
      <c r="V284" s="328" t="s">
        <v>347</v>
      </c>
      <c r="W284" s="329" t="s">
        <v>377</v>
      </c>
      <c r="X284" s="329"/>
      <c r="Y284" s="329"/>
      <c r="Z284" s="325"/>
      <c r="AA284" s="329"/>
      <c r="AB284" s="329"/>
      <c r="AC284" s="329"/>
      <c r="AD284" s="329"/>
      <c r="AE284" s="329"/>
      <c r="AF284" s="329"/>
      <c r="AG284" s="325">
        <v>0</v>
      </c>
      <c r="AH284" s="325" t="s">
        <v>377</v>
      </c>
      <c r="AI284" s="325" t="s">
        <v>377</v>
      </c>
      <c r="AJ284" s="328">
        <v>1050000</v>
      </c>
      <c r="AK284" s="330">
        <v>1000000</v>
      </c>
    </row>
    <row r="285" spans="1:37" s="309" customFormat="1" ht="20.100000000000001" customHeight="1">
      <c r="A285" s="314">
        <v>1283</v>
      </c>
      <c r="B285" s="315">
        <v>1410051027555</v>
      </c>
      <c r="C285" s="318">
        <v>1310108200116</v>
      </c>
      <c r="D285" s="315" t="s">
        <v>6880</v>
      </c>
      <c r="E285" s="316" t="s">
        <v>4689</v>
      </c>
      <c r="F285" s="332">
        <v>1000004</v>
      </c>
      <c r="G285" s="333" t="s">
        <v>4692</v>
      </c>
      <c r="H285" s="331" t="s">
        <v>355</v>
      </c>
      <c r="I285" s="331" t="s">
        <v>4690</v>
      </c>
      <c r="J285" s="317" t="s">
        <v>4691</v>
      </c>
      <c r="K285" s="321">
        <v>2400023</v>
      </c>
      <c r="L285" s="317" t="s">
        <v>4693</v>
      </c>
      <c r="M285" s="317"/>
      <c r="N285" s="338"/>
      <c r="O285" s="334" t="s">
        <v>4691</v>
      </c>
      <c r="P285" s="324">
        <v>2</v>
      </c>
      <c r="Q285" s="326">
        <v>51</v>
      </c>
      <c r="R285" s="327">
        <v>400000</v>
      </c>
      <c r="S285" s="327">
        <v>200000</v>
      </c>
      <c r="T285" s="328">
        <v>300000</v>
      </c>
      <c r="U285" s="328" t="s">
        <v>347</v>
      </c>
      <c r="V285" s="328" t="s">
        <v>347</v>
      </c>
      <c r="W285" s="329" t="s">
        <v>347</v>
      </c>
      <c r="X285" s="329"/>
      <c r="Y285" s="329"/>
      <c r="Z285" s="325" t="s">
        <v>377</v>
      </c>
      <c r="AA285" s="329"/>
      <c r="AB285" s="329"/>
      <c r="AC285" s="329"/>
      <c r="AD285" s="329"/>
      <c r="AE285" s="329"/>
      <c r="AF285" s="329"/>
      <c r="AG285" s="325">
        <v>0</v>
      </c>
      <c r="AH285" s="325" t="s">
        <v>377</v>
      </c>
      <c r="AI285" s="325" t="s">
        <v>377</v>
      </c>
      <c r="AJ285" s="328">
        <v>900000</v>
      </c>
      <c r="AK285" s="330">
        <v>1000000</v>
      </c>
    </row>
    <row r="286" spans="1:37" s="309" customFormat="1" ht="20.100000000000001" customHeight="1">
      <c r="A286" s="314">
        <v>1284</v>
      </c>
      <c r="B286" s="315">
        <v>1410051018588</v>
      </c>
      <c r="C286" s="318">
        <v>1410008001067</v>
      </c>
      <c r="D286" s="315" t="s">
        <v>6880</v>
      </c>
      <c r="E286" s="316" t="s">
        <v>843</v>
      </c>
      <c r="F286" s="332">
        <v>2440801</v>
      </c>
      <c r="G286" s="333" t="s">
        <v>846</v>
      </c>
      <c r="H286" s="331" t="s">
        <v>355</v>
      </c>
      <c r="I286" s="331" t="s">
        <v>844</v>
      </c>
      <c r="J286" s="317" t="s">
        <v>845</v>
      </c>
      <c r="K286" s="321">
        <v>2310868</v>
      </c>
      <c r="L286" s="317" t="s">
        <v>4694</v>
      </c>
      <c r="M286" s="317"/>
      <c r="N286" s="334"/>
      <c r="O286" s="334" t="s">
        <v>845</v>
      </c>
      <c r="P286" s="324">
        <v>2</v>
      </c>
      <c r="Q286" s="326">
        <v>45</v>
      </c>
      <c r="R286" s="327">
        <v>400000</v>
      </c>
      <c r="S286" s="327">
        <v>200000</v>
      </c>
      <c r="T286" s="328" t="s">
        <v>347</v>
      </c>
      <c r="U286" s="328" t="s">
        <v>347</v>
      </c>
      <c r="V286" s="328" t="s">
        <v>347</v>
      </c>
      <c r="W286" s="329" t="s">
        <v>347</v>
      </c>
      <c r="X286" s="325"/>
      <c r="Y286" s="325"/>
      <c r="Z286" s="325"/>
      <c r="AA286" s="325"/>
      <c r="AB286" s="325"/>
      <c r="AC286" s="325"/>
      <c r="AD286" s="325"/>
      <c r="AE286" s="325"/>
      <c r="AF286" s="325"/>
      <c r="AG286" s="325">
        <v>0</v>
      </c>
      <c r="AH286" s="325" t="s">
        <v>377</v>
      </c>
      <c r="AI286" s="325" t="s">
        <v>377</v>
      </c>
      <c r="AJ286" s="328">
        <v>600000</v>
      </c>
      <c r="AK286" s="330">
        <v>1000000</v>
      </c>
    </row>
    <row r="287" spans="1:37" s="309" customFormat="1" ht="20.100000000000001" customHeight="1">
      <c r="A287" s="314">
        <v>1285</v>
      </c>
      <c r="B287" s="315">
        <v>1410051017606</v>
      </c>
      <c r="C287" s="318">
        <v>1310208000077</v>
      </c>
      <c r="D287" s="315" t="s">
        <v>6880</v>
      </c>
      <c r="E287" s="316" t="s">
        <v>847</v>
      </c>
      <c r="F287" s="319">
        <v>1040061</v>
      </c>
      <c r="G287" s="320" t="s">
        <v>850</v>
      </c>
      <c r="H287" s="316" t="s">
        <v>355</v>
      </c>
      <c r="I287" s="316" t="s">
        <v>848</v>
      </c>
      <c r="J287" s="317" t="s">
        <v>849</v>
      </c>
      <c r="K287" s="321">
        <v>2240003</v>
      </c>
      <c r="L287" s="317" t="s">
        <v>4695</v>
      </c>
      <c r="M287" s="317"/>
      <c r="N287" s="322"/>
      <c r="O287" s="322" t="s">
        <v>849</v>
      </c>
      <c r="P287" s="324">
        <v>2</v>
      </c>
      <c r="Q287" s="326">
        <v>48</v>
      </c>
      <c r="R287" s="327">
        <v>400000</v>
      </c>
      <c r="S287" s="327">
        <v>200000</v>
      </c>
      <c r="T287" s="328">
        <v>300000</v>
      </c>
      <c r="U287" s="328" t="s">
        <v>347</v>
      </c>
      <c r="V287" s="328" t="s">
        <v>347</v>
      </c>
      <c r="W287" s="329" t="s">
        <v>377</v>
      </c>
      <c r="X287" s="325"/>
      <c r="Y287" s="325"/>
      <c r="Z287" s="325"/>
      <c r="AA287" s="325"/>
      <c r="AB287" s="325"/>
      <c r="AC287" s="325"/>
      <c r="AD287" s="325"/>
      <c r="AE287" s="325"/>
      <c r="AF287" s="325"/>
      <c r="AG287" s="325">
        <v>739000</v>
      </c>
      <c r="AH287" s="325" t="s">
        <v>6833</v>
      </c>
      <c r="AI287" s="325" t="s">
        <v>377</v>
      </c>
      <c r="AJ287" s="328">
        <v>900000</v>
      </c>
      <c r="AK287" s="330">
        <v>1000000</v>
      </c>
    </row>
    <row r="288" spans="1:37" s="309" customFormat="1" ht="20.100000000000001" customHeight="1">
      <c r="A288" s="314">
        <v>1286</v>
      </c>
      <c r="B288" s="315">
        <v>1410051024701</v>
      </c>
      <c r="C288" s="318">
        <v>1320608000056</v>
      </c>
      <c r="D288" s="315" t="s">
        <v>6880</v>
      </c>
      <c r="E288" s="316" t="s">
        <v>851</v>
      </c>
      <c r="F288" s="319">
        <v>1830001</v>
      </c>
      <c r="G288" s="320" t="s">
        <v>853</v>
      </c>
      <c r="H288" s="316" t="s">
        <v>355</v>
      </c>
      <c r="I288" s="316" t="s">
        <v>768</v>
      </c>
      <c r="J288" s="317" t="s">
        <v>852</v>
      </c>
      <c r="K288" s="321">
        <v>2320067</v>
      </c>
      <c r="L288" s="317" t="s">
        <v>4696</v>
      </c>
      <c r="M288" s="317"/>
      <c r="N288" s="322"/>
      <c r="O288" s="322" t="s">
        <v>852</v>
      </c>
      <c r="P288" s="324">
        <v>3</v>
      </c>
      <c r="Q288" s="326">
        <v>60</v>
      </c>
      <c r="R288" s="327">
        <v>500000</v>
      </c>
      <c r="S288" s="327">
        <v>250000</v>
      </c>
      <c r="T288" s="328">
        <v>300000</v>
      </c>
      <c r="U288" s="328" t="s">
        <v>347</v>
      </c>
      <c r="V288" s="328" t="s">
        <v>347</v>
      </c>
      <c r="W288" s="329" t="s">
        <v>377</v>
      </c>
      <c r="X288" s="329"/>
      <c r="Y288" s="329"/>
      <c r="Z288" s="325"/>
      <c r="AA288" s="329"/>
      <c r="AB288" s="329"/>
      <c r="AC288" s="329"/>
      <c r="AD288" s="329"/>
      <c r="AE288" s="329"/>
      <c r="AF288" s="329"/>
      <c r="AG288" s="325">
        <v>0</v>
      </c>
      <c r="AH288" s="325" t="s">
        <v>377</v>
      </c>
      <c r="AI288" s="325" t="s">
        <v>377</v>
      </c>
      <c r="AJ288" s="328">
        <v>1050000</v>
      </c>
      <c r="AK288" s="330">
        <v>1000000</v>
      </c>
    </row>
    <row r="289" spans="1:37" s="309" customFormat="1" ht="20.100000000000001" customHeight="1">
      <c r="A289" s="314">
        <v>1287</v>
      </c>
      <c r="B289" s="315">
        <v>1410051027233</v>
      </c>
      <c r="C289" s="318">
        <v>1410908100076</v>
      </c>
      <c r="D289" s="315" t="s">
        <v>6880</v>
      </c>
      <c r="E289" s="316" t="s">
        <v>854</v>
      </c>
      <c r="F289" s="332">
        <v>2230053</v>
      </c>
      <c r="G289" s="333" t="s">
        <v>857</v>
      </c>
      <c r="H289" s="331" t="s">
        <v>355</v>
      </c>
      <c r="I289" s="331" t="s">
        <v>855</v>
      </c>
      <c r="J289" s="317" t="s">
        <v>856</v>
      </c>
      <c r="K289" s="321">
        <v>2230053</v>
      </c>
      <c r="L289" s="317" t="s">
        <v>4697</v>
      </c>
      <c r="M289" s="317"/>
      <c r="N289" s="334"/>
      <c r="O289" s="334" t="s">
        <v>856</v>
      </c>
      <c r="P289" s="324">
        <v>2</v>
      </c>
      <c r="Q289" s="326">
        <v>42</v>
      </c>
      <c r="R289" s="327">
        <v>400000</v>
      </c>
      <c r="S289" s="327">
        <v>200000</v>
      </c>
      <c r="T289" s="328" t="s">
        <v>347</v>
      </c>
      <c r="U289" s="328" t="s">
        <v>347</v>
      </c>
      <c r="V289" s="328" t="s">
        <v>347</v>
      </c>
      <c r="W289" s="329" t="s">
        <v>347</v>
      </c>
      <c r="X289" s="325"/>
      <c r="Y289" s="325"/>
      <c r="Z289" s="325"/>
      <c r="AA289" s="325"/>
      <c r="AB289" s="325"/>
      <c r="AC289" s="325"/>
      <c r="AD289" s="325"/>
      <c r="AE289" s="325"/>
      <c r="AF289" s="325"/>
      <c r="AG289" s="325">
        <v>0</v>
      </c>
      <c r="AH289" s="325" t="s">
        <v>377</v>
      </c>
      <c r="AI289" s="325" t="s">
        <v>377</v>
      </c>
      <c r="AJ289" s="328">
        <v>600000</v>
      </c>
      <c r="AK289" s="330">
        <v>1000000</v>
      </c>
    </row>
    <row r="290" spans="1:37" s="309" customFormat="1" ht="20.100000000000001" customHeight="1">
      <c r="A290" s="314">
        <v>1288</v>
      </c>
      <c r="B290" s="345">
        <v>1410051027324</v>
      </c>
      <c r="C290" s="345">
        <v>1410908100076</v>
      </c>
      <c r="D290" s="345" t="s">
        <v>4363</v>
      </c>
      <c r="E290" s="316" t="s">
        <v>854</v>
      </c>
      <c r="F290" s="340">
        <v>2230053</v>
      </c>
      <c r="G290" s="316" t="s">
        <v>857</v>
      </c>
      <c r="H290" s="316" t="s">
        <v>355</v>
      </c>
      <c r="I290" s="316" t="s">
        <v>855</v>
      </c>
      <c r="J290" s="316" t="s">
        <v>858</v>
      </c>
      <c r="K290" s="340" t="s">
        <v>4698</v>
      </c>
      <c r="L290" s="334" t="s">
        <v>4699</v>
      </c>
      <c r="M290" s="334"/>
      <c r="N290" s="316"/>
      <c r="O290" s="334" t="s">
        <v>858</v>
      </c>
      <c r="P290" s="324">
        <v>2</v>
      </c>
      <c r="Q290" s="316">
        <v>38</v>
      </c>
      <c r="R290" s="327">
        <v>400000</v>
      </c>
      <c r="S290" s="327">
        <v>200000</v>
      </c>
      <c r="T290" s="328" t="s">
        <v>347</v>
      </c>
      <c r="U290" s="328" t="s">
        <v>347</v>
      </c>
      <c r="V290" s="328" t="s">
        <v>347</v>
      </c>
      <c r="W290" s="329" t="s">
        <v>347</v>
      </c>
      <c r="X290" s="316"/>
      <c r="Y290" s="316"/>
      <c r="Z290" s="325"/>
      <c r="AA290" s="316"/>
      <c r="AB290" s="316"/>
      <c r="AC290" s="316"/>
      <c r="AD290" s="316"/>
      <c r="AE290" s="316"/>
      <c r="AF290" s="316"/>
      <c r="AG290" s="325">
        <v>626000</v>
      </c>
      <c r="AH290" s="325" t="s">
        <v>6833</v>
      </c>
      <c r="AI290" s="325" t="s">
        <v>377</v>
      </c>
      <c r="AJ290" s="328">
        <v>600000</v>
      </c>
      <c r="AK290" s="330">
        <v>1000000</v>
      </c>
    </row>
    <row r="291" spans="1:37" s="309" customFormat="1" ht="20.100000000000001" customHeight="1">
      <c r="A291" s="314">
        <v>1289</v>
      </c>
      <c r="B291" s="315">
        <v>1410051024453</v>
      </c>
      <c r="C291" s="318">
        <v>1410008001471</v>
      </c>
      <c r="D291" s="315" t="s">
        <v>6880</v>
      </c>
      <c r="E291" s="316" t="s">
        <v>859</v>
      </c>
      <c r="F291" s="319">
        <v>2300004</v>
      </c>
      <c r="G291" s="320" t="s">
        <v>862</v>
      </c>
      <c r="H291" s="316" t="s">
        <v>355</v>
      </c>
      <c r="I291" s="316" t="s">
        <v>860</v>
      </c>
      <c r="J291" s="317" t="s">
        <v>861</v>
      </c>
      <c r="K291" s="321">
        <v>2300003</v>
      </c>
      <c r="L291" s="317" t="s">
        <v>4700</v>
      </c>
      <c r="M291" s="317"/>
      <c r="N291" s="322"/>
      <c r="O291" s="322" t="s">
        <v>861</v>
      </c>
      <c r="P291" s="324">
        <v>3</v>
      </c>
      <c r="Q291" s="326">
        <v>60</v>
      </c>
      <c r="R291" s="327">
        <v>500000</v>
      </c>
      <c r="S291" s="327">
        <v>250000</v>
      </c>
      <c r="T291" s="328" t="s">
        <v>347</v>
      </c>
      <c r="U291" s="328" t="s">
        <v>347</v>
      </c>
      <c r="V291" s="328" t="s">
        <v>347</v>
      </c>
      <c r="W291" s="329" t="s">
        <v>347</v>
      </c>
      <c r="X291" s="329"/>
      <c r="Y291" s="329"/>
      <c r="Z291" s="325"/>
      <c r="AA291" s="329"/>
      <c r="AB291" s="329"/>
      <c r="AC291" s="329"/>
      <c r="AD291" s="329"/>
      <c r="AE291" s="329"/>
      <c r="AF291" s="329"/>
      <c r="AG291" s="325">
        <v>1000000</v>
      </c>
      <c r="AH291" s="325" t="s">
        <v>6833</v>
      </c>
      <c r="AI291" s="325" t="s">
        <v>377</v>
      </c>
      <c r="AJ291" s="328">
        <v>750000</v>
      </c>
      <c r="AK291" s="330">
        <v>1000000</v>
      </c>
    </row>
    <row r="292" spans="1:37" s="309" customFormat="1" ht="20.100000000000001" customHeight="1">
      <c r="A292" s="314">
        <v>1290</v>
      </c>
      <c r="B292" s="315">
        <v>1410051025971</v>
      </c>
      <c r="C292" s="318">
        <v>1410008001471</v>
      </c>
      <c r="D292" s="315" t="s">
        <v>6880</v>
      </c>
      <c r="E292" s="316" t="s">
        <v>859</v>
      </c>
      <c r="F292" s="332">
        <v>2300004</v>
      </c>
      <c r="G292" s="333" t="s">
        <v>862</v>
      </c>
      <c r="H292" s="331" t="s">
        <v>355</v>
      </c>
      <c r="I292" s="331" t="s">
        <v>860</v>
      </c>
      <c r="J292" s="317" t="s">
        <v>863</v>
      </c>
      <c r="K292" s="321">
        <v>2220001</v>
      </c>
      <c r="L292" s="317" t="s">
        <v>4701</v>
      </c>
      <c r="M292" s="317"/>
      <c r="N292" s="316"/>
      <c r="O292" s="334" t="s">
        <v>863</v>
      </c>
      <c r="P292" s="324">
        <v>3</v>
      </c>
      <c r="Q292" s="326">
        <v>60</v>
      </c>
      <c r="R292" s="327">
        <v>500000</v>
      </c>
      <c r="S292" s="327">
        <v>250000</v>
      </c>
      <c r="T292" s="328">
        <v>300000</v>
      </c>
      <c r="U292" s="328" t="s">
        <v>347</v>
      </c>
      <c r="V292" s="328" t="s">
        <v>347</v>
      </c>
      <c r="W292" s="329" t="s">
        <v>377</v>
      </c>
      <c r="X292" s="329"/>
      <c r="Y292" s="329"/>
      <c r="Z292" s="325"/>
      <c r="AA292" s="329"/>
      <c r="AB292" s="329"/>
      <c r="AC292" s="329"/>
      <c r="AD292" s="329"/>
      <c r="AE292" s="329"/>
      <c r="AF292" s="329"/>
      <c r="AG292" s="325">
        <v>779000</v>
      </c>
      <c r="AH292" s="325" t="s">
        <v>6833</v>
      </c>
      <c r="AI292" s="325" t="s">
        <v>377</v>
      </c>
      <c r="AJ292" s="328">
        <v>1050000</v>
      </c>
      <c r="AK292" s="330">
        <v>1000000</v>
      </c>
    </row>
    <row r="293" spans="1:37" s="309" customFormat="1" ht="20.100000000000001" customHeight="1">
      <c r="A293" s="314">
        <v>1291</v>
      </c>
      <c r="B293" s="315">
        <v>1410051026631</v>
      </c>
      <c r="C293" s="318">
        <v>1410008001471</v>
      </c>
      <c r="D293" s="315" t="s">
        <v>6880</v>
      </c>
      <c r="E293" s="316" t="s">
        <v>859</v>
      </c>
      <c r="F293" s="332">
        <v>2300004</v>
      </c>
      <c r="G293" s="333" t="s">
        <v>862</v>
      </c>
      <c r="H293" s="331" t="s">
        <v>355</v>
      </c>
      <c r="I293" s="331" t="s">
        <v>860</v>
      </c>
      <c r="J293" s="317" t="s">
        <v>864</v>
      </c>
      <c r="K293" s="321">
        <v>2220034</v>
      </c>
      <c r="L293" s="317" t="s">
        <v>4702</v>
      </c>
      <c r="M293" s="317"/>
      <c r="N293" s="323"/>
      <c r="O293" s="322" t="s">
        <v>864</v>
      </c>
      <c r="P293" s="324">
        <v>3</v>
      </c>
      <c r="Q293" s="326">
        <v>60</v>
      </c>
      <c r="R293" s="327">
        <v>500000</v>
      </c>
      <c r="S293" s="327">
        <v>250000</v>
      </c>
      <c r="T293" s="328">
        <v>300000</v>
      </c>
      <c r="U293" s="328" t="s">
        <v>347</v>
      </c>
      <c r="V293" s="328" t="s">
        <v>347</v>
      </c>
      <c r="W293" s="329" t="s">
        <v>377</v>
      </c>
      <c r="X293" s="325"/>
      <c r="Y293" s="325"/>
      <c r="Z293" s="325"/>
      <c r="AA293" s="325"/>
      <c r="AB293" s="325"/>
      <c r="AC293" s="325"/>
      <c r="AD293" s="325"/>
      <c r="AE293" s="325"/>
      <c r="AF293" s="325"/>
      <c r="AG293" s="325">
        <v>902000</v>
      </c>
      <c r="AH293" s="325" t="s">
        <v>6833</v>
      </c>
      <c r="AI293" s="325" t="s">
        <v>377</v>
      </c>
      <c r="AJ293" s="328">
        <v>1050000</v>
      </c>
      <c r="AK293" s="330">
        <v>1000000</v>
      </c>
    </row>
    <row r="294" spans="1:37" s="309" customFormat="1" ht="20.100000000000001" customHeight="1">
      <c r="A294" s="314">
        <v>1292</v>
      </c>
      <c r="B294" s="315">
        <v>1410051026680</v>
      </c>
      <c r="C294" s="318">
        <v>1410008001471</v>
      </c>
      <c r="D294" s="315" t="s">
        <v>6880</v>
      </c>
      <c r="E294" s="316" t="s">
        <v>859</v>
      </c>
      <c r="F294" s="332">
        <v>2300004</v>
      </c>
      <c r="G294" s="333" t="s">
        <v>862</v>
      </c>
      <c r="H294" s="331" t="s">
        <v>355</v>
      </c>
      <c r="I294" s="331" t="s">
        <v>860</v>
      </c>
      <c r="J294" s="317" t="s">
        <v>865</v>
      </c>
      <c r="K294" s="321">
        <v>2220001</v>
      </c>
      <c r="L294" s="317" t="s">
        <v>4703</v>
      </c>
      <c r="M294" s="317"/>
      <c r="N294" s="322"/>
      <c r="O294" s="322" t="s">
        <v>865</v>
      </c>
      <c r="P294" s="324">
        <v>2</v>
      </c>
      <c r="Q294" s="326">
        <v>50</v>
      </c>
      <c r="R294" s="327">
        <v>400000</v>
      </c>
      <c r="S294" s="327">
        <v>200000</v>
      </c>
      <c r="T294" s="328">
        <v>300000</v>
      </c>
      <c r="U294" s="328" t="s">
        <v>347</v>
      </c>
      <c r="V294" s="328" t="s">
        <v>347</v>
      </c>
      <c r="W294" s="329" t="s">
        <v>377</v>
      </c>
      <c r="X294" s="329"/>
      <c r="Y294" s="329"/>
      <c r="Z294" s="325"/>
      <c r="AA294" s="329"/>
      <c r="AB294" s="329"/>
      <c r="AC294" s="329"/>
      <c r="AD294" s="329"/>
      <c r="AE294" s="329"/>
      <c r="AF294" s="329"/>
      <c r="AG294" s="325">
        <v>720000</v>
      </c>
      <c r="AH294" s="325" t="s">
        <v>6833</v>
      </c>
      <c r="AI294" s="325" t="s">
        <v>377</v>
      </c>
      <c r="AJ294" s="328">
        <v>900000</v>
      </c>
      <c r="AK294" s="330">
        <v>1000000</v>
      </c>
    </row>
    <row r="295" spans="1:37" s="309" customFormat="1" ht="20.100000000000001" customHeight="1">
      <c r="A295" s="314">
        <v>1293</v>
      </c>
      <c r="B295" s="315">
        <v>1410051015584</v>
      </c>
      <c r="C295" s="318">
        <v>1410008001018</v>
      </c>
      <c r="D295" s="315" t="s">
        <v>6880</v>
      </c>
      <c r="E295" s="316" t="s">
        <v>866</v>
      </c>
      <c r="F295" s="319">
        <v>2360042</v>
      </c>
      <c r="G295" s="320" t="s">
        <v>869</v>
      </c>
      <c r="H295" s="316" t="s">
        <v>355</v>
      </c>
      <c r="I295" s="316" t="s">
        <v>867</v>
      </c>
      <c r="J295" s="317" t="s">
        <v>868</v>
      </c>
      <c r="K295" s="321">
        <v>2360042</v>
      </c>
      <c r="L295" s="317" t="s">
        <v>4704</v>
      </c>
      <c r="M295" s="317"/>
      <c r="N295" s="334"/>
      <c r="O295" s="311" t="s">
        <v>868</v>
      </c>
      <c r="P295" s="324">
        <v>2</v>
      </c>
      <c r="Q295" s="326">
        <v>34</v>
      </c>
      <c r="R295" s="327">
        <v>400000</v>
      </c>
      <c r="S295" s="327">
        <v>200000</v>
      </c>
      <c r="T295" s="328" t="s">
        <v>347</v>
      </c>
      <c r="U295" s="328" t="s">
        <v>347</v>
      </c>
      <c r="V295" s="328" t="s">
        <v>347</v>
      </c>
      <c r="W295" s="329" t="s">
        <v>347</v>
      </c>
      <c r="X295" s="325"/>
      <c r="Y295" s="325"/>
      <c r="Z295" s="325"/>
      <c r="AA295" s="325"/>
      <c r="AB295" s="325"/>
      <c r="AC295" s="325"/>
      <c r="AD295" s="325"/>
      <c r="AE295" s="325"/>
      <c r="AF295" s="325"/>
      <c r="AG295" s="325">
        <v>451000</v>
      </c>
      <c r="AH295" s="325" t="s">
        <v>6833</v>
      </c>
      <c r="AI295" s="325" t="s">
        <v>377</v>
      </c>
      <c r="AJ295" s="328">
        <v>600000</v>
      </c>
      <c r="AK295" s="330">
        <v>1000000</v>
      </c>
    </row>
    <row r="296" spans="1:37" s="309" customFormat="1" ht="20.100000000000001" customHeight="1">
      <c r="A296" s="314">
        <v>1294</v>
      </c>
      <c r="B296" s="315">
        <v>1410051018737</v>
      </c>
      <c r="C296" s="318">
        <v>1311408000040</v>
      </c>
      <c r="D296" s="315" t="s">
        <v>6880</v>
      </c>
      <c r="E296" s="316" t="s">
        <v>870</v>
      </c>
      <c r="F296" s="332">
        <v>1690075</v>
      </c>
      <c r="G296" s="333" t="s">
        <v>873</v>
      </c>
      <c r="H296" s="331" t="s">
        <v>355</v>
      </c>
      <c r="I296" s="331" t="s">
        <v>871</v>
      </c>
      <c r="J296" s="317" t="s">
        <v>872</v>
      </c>
      <c r="K296" s="321">
        <v>2440801</v>
      </c>
      <c r="L296" s="317" t="s">
        <v>4705</v>
      </c>
      <c r="M296" s="317" t="s">
        <v>4706</v>
      </c>
      <c r="N296" s="334"/>
      <c r="O296" s="334" t="s">
        <v>872</v>
      </c>
      <c r="P296" s="324">
        <v>3</v>
      </c>
      <c r="Q296" s="326">
        <v>60</v>
      </c>
      <c r="R296" s="327">
        <v>500000</v>
      </c>
      <c r="S296" s="327">
        <v>250000</v>
      </c>
      <c r="T296" s="328" t="s">
        <v>347</v>
      </c>
      <c r="U296" s="328" t="s">
        <v>347</v>
      </c>
      <c r="V296" s="328" t="s">
        <v>347</v>
      </c>
      <c r="W296" s="329" t="s">
        <v>347</v>
      </c>
      <c r="X296" s="325"/>
      <c r="Y296" s="325"/>
      <c r="Z296" s="325"/>
      <c r="AA296" s="325"/>
      <c r="AB296" s="325"/>
      <c r="AC296" s="325"/>
      <c r="AD296" s="325"/>
      <c r="AE296" s="325"/>
      <c r="AF296" s="325"/>
      <c r="AG296" s="325">
        <v>660000</v>
      </c>
      <c r="AH296" s="325" t="s">
        <v>6833</v>
      </c>
      <c r="AI296" s="325" t="s">
        <v>377</v>
      </c>
      <c r="AJ296" s="328">
        <v>750000</v>
      </c>
      <c r="AK296" s="330">
        <v>1000000</v>
      </c>
    </row>
    <row r="297" spans="1:37" s="309" customFormat="1" ht="20.100000000000001" customHeight="1">
      <c r="A297" s="314">
        <v>1295</v>
      </c>
      <c r="B297" s="315">
        <v>1410051018745</v>
      </c>
      <c r="C297" s="318">
        <v>1311408000040</v>
      </c>
      <c r="D297" s="315" t="s">
        <v>6880</v>
      </c>
      <c r="E297" s="316" t="s">
        <v>870</v>
      </c>
      <c r="F297" s="332">
        <v>1690075</v>
      </c>
      <c r="G297" s="333" t="s">
        <v>873</v>
      </c>
      <c r="H297" s="331" t="s">
        <v>355</v>
      </c>
      <c r="I297" s="331" t="s">
        <v>871</v>
      </c>
      <c r="J297" s="317" t="s">
        <v>874</v>
      </c>
      <c r="K297" s="321">
        <v>2240804</v>
      </c>
      <c r="L297" s="317" t="s">
        <v>4707</v>
      </c>
      <c r="M297" s="317" t="s">
        <v>4708</v>
      </c>
      <c r="N297" s="322"/>
      <c r="O297" s="322" t="s">
        <v>874</v>
      </c>
      <c r="P297" s="324">
        <v>2</v>
      </c>
      <c r="Q297" s="326">
        <v>31</v>
      </c>
      <c r="R297" s="327">
        <v>400000</v>
      </c>
      <c r="S297" s="327">
        <v>200000</v>
      </c>
      <c r="T297" s="328" t="s">
        <v>347</v>
      </c>
      <c r="U297" s="328" t="s">
        <v>347</v>
      </c>
      <c r="V297" s="328" t="s">
        <v>347</v>
      </c>
      <c r="W297" s="329" t="s">
        <v>347</v>
      </c>
      <c r="X297" s="329"/>
      <c r="Y297" s="329"/>
      <c r="Z297" s="325"/>
      <c r="AA297" s="329"/>
      <c r="AB297" s="329"/>
      <c r="AC297" s="329"/>
      <c r="AD297" s="329"/>
      <c r="AE297" s="329"/>
      <c r="AF297" s="329"/>
      <c r="AG297" s="325">
        <v>998000</v>
      </c>
      <c r="AH297" s="325" t="s">
        <v>6833</v>
      </c>
      <c r="AI297" s="325" t="s">
        <v>377</v>
      </c>
      <c r="AJ297" s="328">
        <v>600000</v>
      </c>
      <c r="AK297" s="330">
        <v>1000000</v>
      </c>
    </row>
    <row r="298" spans="1:37" s="309" customFormat="1" ht="20.100000000000001" customHeight="1">
      <c r="A298" s="314">
        <v>1296</v>
      </c>
      <c r="B298" s="315">
        <v>1410051026060</v>
      </c>
      <c r="C298" s="318">
        <v>1311408000040</v>
      </c>
      <c r="D298" s="315" t="s">
        <v>6880</v>
      </c>
      <c r="E298" s="316" t="s">
        <v>870</v>
      </c>
      <c r="F298" s="332">
        <v>1690075</v>
      </c>
      <c r="G298" s="333" t="s">
        <v>873</v>
      </c>
      <c r="H298" s="331" t="s">
        <v>355</v>
      </c>
      <c r="I298" s="331" t="s">
        <v>871</v>
      </c>
      <c r="J298" s="317" t="s">
        <v>875</v>
      </c>
      <c r="K298" s="321">
        <v>2440002</v>
      </c>
      <c r="L298" s="317" t="s">
        <v>4709</v>
      </c>
      <c r="M298" s="317"/>
      <c r="N298" s="316"/>
      <c r="O298" s="334" t="s">
        <v>875</v>
      </c>
      <c r="P298" s="324">
        <v>3</v>
      </c>
      <c r="Q298" s="326">
        <v>90</v>
      </c>
      <c r="R298" s="327">
        <v>500000</v>
      </c>
      <c r="S298" s="327">
        <v>250000</v>
      </c>
      <c r="T298" s="328">
        <v>300000</v>
      </c>
      <c r="U298" s="328" t="s">
        <v>347</v>
      </c>
      <c r="V298" s="328" t="s">
        <v>347</v>
      </c>
      <c r="W298" s="329" t="s">
        <v>347</v>
      </c>
      <c r="X298" s="329"/>
      <c r="Y298" s="329"/>
      <c r="Z298" s="325" t="s">
        <v>377</v>
      </c>
      <c r="AA298" s="329"/>
      <c r="AB298" s="329"/>
      <c r="AC298" s="329"/>
      <c r="AD298" s="329"/>
      <c r="AE298" s="329"/>
      <c r="AF298" s="329"/>
      <c r="AG298" s="325">
        <v>321000</v>
      </c>
      <c r="AH298" s="325" t="s">
        <v>6833</v>
      </c>
      <c r="AI298" s="325" t="s">
        <v>377</v>
      </c>
      <c r="AJ298" s="328">
        <v>1050000</v>
      </c>
      <c r="AK298" s="330">
        <v>1000000</v>
      </c>
    </row>
    <row r="299" spans="1:37" s="309" customFormat="1" ht="20.100000000000001" customHeight="1">
      <c r="A299" s="314">
        <v>1297</v>
      </c>
      <c r="B299" s="315">
        <v>1410051014918</v>
      </c>
      <c r="C299" s="318">
        <v>1310408000034</v>
      </c>
      <c r="D299" s="315" t="s">
        <v>6880</v>
      </c>
      <c r="E299" s="316" t="s">
        <v>876</v>
      </c>
      <c r="F299" s="319">
        <v>1630905</v>
      </c>
      <c r="G299" s="320" t="s">
        <v>878</v>
      </c>
      <c r="H299" s="316" t="s">
        <v>425</v>
      </c>
      <c r="I299" s="316" t="s">
        <v>4710</v>
      </c>
      <c r="J299" s="317" t="s">
        <v>877</v>
      </c>
      <c r="K299" s="321">
        <v>2230061</v>
      </c>
      <c r="L299" s="317" t="s">
        <v>4711</v>
      </c>
      <c r="M299" s="317" t="s">
        <v>4712</v>
      </c>
      <c r="N299" s="322"/>
      <c r="O299" s="334" t="s">
        <v>877</v>
      </c>
      <c r="P299" s="324">
        <v>3</v>
      </c>
      <c r="Q299" s="326">
        <v>70</v>
      </c>
      <c r="R299" s="327">
        <v>500000</v>
      </c>
      <c r="S299" s="327">
        <v>250000</v>
      </c>
      <c r="T299" s="328" t="s">
        <v>347</v>
      </c>
      <c r="U299" s="328" t="s">
        <v>347</v>
      </c>
      <c r="V299" s="328" t="s">
        <v>347</v>
      </c>
      <c r="W299" s="329" t="s">
        <v>347</v>
      </c>
      <c r="X299" s="325"/>
      <c r="Y299" s="325"/>
      <c r="Z299" s="325"/>
      <c r="AA299" s="325"/>
      <c r="AB299" s="325"/>
      <c r="AC299" s="325"/>
      <c r="AD299" s="325"/>
      <c r="AE299" s="325"/>
      <c r="AF299" s="325"/>
      <c r="AG299" s="325">
        <v>0</v>
      </c>
      <c r="AH299" s="325" t="s">
        <v>377</v>
      </c>
      <c r="AI299" s="325" t="s">
        <v>377</v>
      </c>
      <c r="AJ299" s="328">
        <v>750000</v>
      </c>
      <c r="AK299" s="330">
        <v>1000000</v>
      </c>
    </row>
    <row r="300" spans="1:37" s="309" customFormat="1" ht="20.100000000000001" customHeight="1">
      <c r="A300" s="314">
        <v>1298</v>
      </c>
      <c r="B300" s="315">
        <v>1410051015139</v>
      </c>
      <c r="C300" s="318">
        <v>1310408000034</v>
      </c>
      <c r="D300" s="315" t="s">
        <v>6880</v>
      </c>
      <c r="E300" s="316" t="s">
        <v>876</v>
      </c>
      <c r="F300" s="319">
        <v>1630905</v>
      </c>
      <c r="G300" s="320" t="s">
        <v>878</v>
      </c>
      <c r="H300" s="316" t="s">
        <v>425</v>
      </c>
      <c r="I300" s="316" t="s">
        <v>4710</v>
      </c>
      <c r="J300" s="317" t="s">
        <v>879</v>
      </c>
      <c r="K300" s="321">
        <v>2300001</v>
      </c>
      <c r="L300" s="317" t="s">
        <v>4713</v>
      </c>
      <c r="M300" s="317"/>
      <c r="N300" s="322"/>
      <c r="O300" s="334" t="s">
        <v>879</v>
      </c>
      <c r="P300" s="324">
        <v>3</v>
      </c>
      <c r="Q300" s="326">
        <v>60</v>
      </c>
      <c r="R300" s="327">
        <v>500000</v>
      </c>
      <c r="S300" s="327">
        <v>250000</v>
      </c>
      <c r="T300" s="328" t="s">
        <v>347</v>
      </c>
      <c r="U300" s="328" t="s">
        <v>347</v>
      </c>
      <c r="V300" s="328" t="s">
        <v>347</v>
      </c>
      <c r="W300" s="329" t="s">
        <v>347</v>
      </c>
      <c r="X300" s="325"/>
      <c r="Y300" s="325"/>
      <c r="Z300" s="325"/>
      <c r="AA300" s="325"/>
      <c r="AB300" s="325"/>
      <c r="AC300" s="325"/>
      <c r="AD300" s="325"/>
      <c r="AE300" s="325"/>
      <c r="AF300" s="325"/>
      <c r="AG300" s="325">
        <v>0</v>
      </c>
      <c r="AH300" s="325" t="s">
        <v>377</v>
      </c>
      <c r="AI300" s="325" t="s">
        <v>377</v>
      </c>
      <c r="AJ300" s="328">
        <v>750000</v>
      </c>
      <c r="AK300" s="330">
        <v>1000000</v>
      </c>
    </row>
    <row r="301" spans="1:37" s="309" customFormat="1" ht="20.100000000000001" customHeight="1">
      <c r="A301" s="314">
        <v>1299</v>
      </c>
      <c r="B301" s="315">
        <v>1410051015295</v>
      </c>
      <c r="C301" s="318">
        <v>1310408000034</v>
      </c>
      <c r="D301" s="315" t="s">
        <v>6880</v>
      </c>
      <c r="E301" s="316" t="s">
        <v>876</v>
      </c>
      <c r="F301" s="319">
        <v>1630905</v>
      </c>
      <c r="G301" s="320" t="s">
        <v>878</v>
      </c>
      <c r="H301" s="316" t="s">
        <v>425</v>
      </c>
      <c r="I301" s="316" t="s">
        <v>4710</v>
      </c>
      <c r="J301" s="317" t="s">
        <v>880</v>
      </c>
      <c r="K301" s="321">
        <v>2470007</v>
      </c>
      <c r="L301" s="317" t="s">
        <v>4714</v>
      </c>
      <c r="M301" s="317"/>
      <c r="N301" s="338"/>
      <c r="O301" s="334" t="s">
        <v>880</v>
      </c>
      <c r="P301" s="324">
        <v>3</v>
      </c>
      <c r="Q301" s="326">
        <v>60</v>
      </c>
      <c r="R301" s="327">
        <v>500000</v>
      </c>
      <c r="S301" s="327">
        <v>250000</v>
      </c>
      <c r="T301" s="328" t="s">
        <v>347</v>
      </c>
      <c r="U301" s="328" t="s">
        <v>347</v>
      </c>
      <c r="V301" s="328" t="s">
        <v>347</v>
      </c>
      <c r="W301" s="329" t="s">
        <v>347</v>
      </c>
      <c r="X301" s="329"/>
      <c r="Y301" s="329"/>
      <c r="Z301" s="325"/>
      <c r="AA301" s="329"/>
      <c r="AB301" s="329"/>
      <c r="AC301" s="329"/>
      <c r="AD301" s="329"/>
      <c r="AE301" s="329"/>
      <c r="AF301" s="329"/>
      <c r="AG301" s="325">
        <v>0</v>
      </c>
      <c r="AH301" s="325" t="s">
        <v>377</v>
      </c>
      <c r="AI301" s="325" t="s">
        <v>377</v>
      </c>
      <c r="AJ301" s="328">
        <v>750000</v>
      </c>
      <c r="AK301" s="330">
        <v>1000000</v>
      </c>
    </row>
    <row r="302" spans="1:37" s="309" customFormat="1" ht="20.100000000000001" customHeight="1">
      <c r="A302" s="314">
        <v>1300</v>
      </c>
      <c r="B302" s="315">
        <v>1410051015832</v>
      </c>
      <c r="C302" s="318">
        <v>1310408000034</v>
      </c>
      <c r="D302" s="315" t="s">
        <v>6880</v>
      </c>
      <c r="E302" s="316" t="s">
        <v>876</v>
      </c>
      <c r="F302" s="340">
        <v>1630905</v>
      </c>
      <c r="G302" s="316" t="s">
        <v>878</v>
      </c>
      <c r="H302" s="316" t="s">
        <v>425</v>
      </c>
      <c r="I302" s="316" t="s">
        <v>4710</v>
      </c>
      <c r="J302" s="317" t="s">
        <v>881</v>
      </c>
      <c r="K302" s="321">
        <v>2250024</v>
      </c>
      <c r="L302" s="317" t="s">
        <v>4715</v>
      </c>
      <c r="M302" s="317" t="s">
        <v>4716</v>
      </c>
      <c r="N302" s="338"/>
      <c r="O302" s="334" t="s">
        <v>881</v>
      </c>
      <c r="P302" s="324">
        <v>2</v>
      </c>
      <c r="Q302" s="316">
        <v>56</v>
      </c>
      <c r="R302" s="327">
        <v>400000</v>
      </c>
      <c r="S302" s="327">
        <v>200000</v>
      </c>
      <c r="T302" s="328" t="s">
        <v>347</v>
      </c>
      <c r="U302" s="328" t="s">
        <v>347</v>
      </c>
      <c r="V302" s="328" t="s">
        <v>347</v>
      </c>
      <c r="W302" s="329" t="s">
        <v>347</v>
      </c>
      <c r="X302" s="316"/>
      <c r="Y302" s="316"/>
      <c r="Z302" s="325"/>
      <c r="AA302" s="316"/>
      <c r="AB302" s="316"/>
      <c r="AC302" s="316"/>
      <c r="AD302" s="316"/>
      <c r="AE302" s="316"/>
      <c r="AF302" s="316"/>
      <c r="AG302" s="325">
        <v>0</v>
      </c>
      <c r="AH302" s="325" t="s">
        <v>377</v>
      </c>
      <c r="AI302" s="325" t="s">
        <v>377</v>
      </c>
      <c r="AJ302" s="328">
        <v>600000</v>
      </c>
      <c r="AK302" s="330">
        <v>1000000</v>
      </c>
    </row>
    <row r="303" spans="1:37" s="309" customFormat="1" ht="20.100000000000001" customHeight="1">
      <c r="A303" s="314">
        <v>1301</v>
      </c>
      <c r="B303" s="315">
        <v>1410051023471</v>
      </c>
      <c r="C303" s="318">
        <v>1310408000034</v>
      </c>
      <c r="D303" s="315" t="s">
        <v>6880</v>
      </c>
      <c r="E303" s="316" t="s">
        <v>876</v>
      </c>
      <c r="F303" s="332">
        <v>1630905</v>
      </c>
      <c r="G303" s="333" t="s">
        <v>878</v>
      </c>
      <c r="H303" s="331" t="s">
        <v>425</v>
      </c>
      <c r="I303" s="331" t="s">
        <v>4710</v>
      </c>
      <c r="J303" s="317" t="s">
        <v>882</v>
      </c>
      <c r="K303" s="321">
        <v>2270063</v>
      </c>
      <c r="L303" s="317" t="s">
        <v>4717</v>
      </c>
      <c r="M303" s="317"/>
      <c r="N303" s="322"/>
      <c r="O303" s="322" t="s">
        <v>882</v>
      </c>
      <c r="P303" s="324">
        <v>3</v>
      </c>
      <c r="Q303" s="326">
        <v>70</v>
      </c>
      <c r="R303" s="327">
        <v>500000</v>
      </c>
      <c r="S303" s="327">
        <v>250000</v>
      </c>
      <c r="T303" s="328" t="s">
        <v>347</v>
      </c>
      <c r="U303" s="328" t="s">
        <v>347</v>
      </c>
      <c r="V303" s="328" t="s">
        <v>347</v>
      </c>
      <c r="W303" s="329" t="s">
        <v>347</v>
      </c>
      <c r="X303" s="329"/>
      <c r="Y303" s="329"/>
      <c r="Z303" s="325"/>
      <c r="AA303" s="329"/>
      <c r="AB303" s="329"/>
      <c r="AC303" s="329"/>
      <c r="AD303" s="329"/>
      <c r="AE303" s="329"/>
      <c r="AF303" s="329"/>
      <c r="AG303" s="325">
        <v>0</v>
      </c>
      <c r="AH303" s="325" t="s">
        <v>377</v>
      </c>
      <c r="AI303" s="325" t="s">
        <v>377</v>
      </c>
      <c r="AJ303" s="328">
        <v>750000</v>
      </c>
      <c r="AK303" s="330">
        <v>1000000</v>
      </c>
    </row>
    <row r="304" spans="1:37" s="309" customFormat="1" ht="20.100000000000001" customHeight="1">
      <c r="A304" s="314">
        <v>1302</v>
      </c>
      <c r="B304" s="315">
        <v>1410051023950</v>
      </c>
      <c r="C304" s="318">
        <v>1310408000034</v>
      </c>
      <c r="D304" s="315" t="s">
        <v>6880</v>
      </c>
      <c r="E304" s="316" t="s">
        <v>876</v>
      </c>
      <c r="F304" s="319">
        <v>1630905</v>
      </c>
      <c r="G304" s="320" t="s">
        <v>878</v>
      </c>
      <c r="H304" s="316" t="s">
        <v>425</v>
      </c>
      <c r="I304" s="316" t="s">
        <v>4710</v>
      </c>
      <c r="J304" s="317" t="s">
        <v>883</v>
      </c>
      <c r="K304" s="321">
        <v>2400004</v>
      </c>
      <c r="L304" s="317" t="s">
        <v>4718</v>
      </c>
      <c r="M304" s="317"/>
      <c r="N304" s="322"/>
      <c r="O304" s="334" t="s">
        <v>883</v>
      </c>
      <c r="P304" s="324">
        <v>3</v>
      </c>
      <c r="Q304" s="326">
        <v>60</v>
      </c>
      <c r="R304" s="327">
        <v>500000</v>
      </c>
      <c r="S304" s="327">
        <v>250000</v>
      </c>
      <c r="T304" s="328" t="s">
        <v>347</v>
      </c>
      <c r="U304" s="328" t="s">
        <v>347</v>
      </c>
      <c r="V304" s="328" t="s">
        <v>347</v>
      </c>
      <c r="W304" s="329" t="s">
        <v>347</v>
      </c>
      <c r="X304" s="329"/>
      <c r="Y304" s="329"/>
      <c r="Z304" s="325"/>
      <c r="AA304" s="329"/>
      <c r="AB304" s="329"/>
      <c r="AC304" s="329"/>
      <c r="AD304" s="329"/>
      <c r="AE304" s="329"/>
      <c r="AF304" s="329"/>
      <c r="AG304" s="325">
        <v>0</v>
      </c>
      <c r="AH304" s="325" t="s">
        <v>377</v>
      </c>
      <c r="AI304" s="325" t="s">
        <v>377</v>
      </c>
      <c r="AJ304" s="328">
        <v>750000</v>
      </c>
      <c r="AK304" s="330">
        <v>1000000</v>
      </c>
    </row>
    <row r="305" spans="1:37" s="309" customFormat="1" ht="20.100000000000001" customHeight="1">
      <c r="A305" s="314">
        <v>1303</v>
      </c>
      <c r="B305" s="315">
        <v>1410051023992</v>
      </c>
      <c r="C305" s="318">
        <v>1310408000034</v>
      </c>
      <c r="D305" s="315" t="s">
        <v>6880</v>
      </c>
      <c r="E305" s="316" t="s">
        <v>876</v>
      </c>
      <c r="F305" s="332">
        <v>1630905</v>
      </c>
      <c r="G305" s="333" t="s">
        <v>878</v>
      </c>
      <c r="H305" s="331" t="s">
        <v>425</v>
      </c>
      <c r="I305" s="331" t="s">
        <v>4710</v>
      </c>
      <c r="J305" s="317" t="s">
        <v>884</v>
      </c>
      <c r="K305" s="321">
        <v>2230054</v>
      </c>
      <c r="L305" s="317" t="s">
        <v>4719</v>
      </c>
      <c r="M305" s="317"/>
      <c r="N305" s="316"/>
      <c r="O305" s="334" t="s">
        <v>884</v>
      </c>
      <c r="P305" s="324">
        <v>3</v>
      </c>
      <c r="Q305" s="326">
        <v>60</v>
      </c>
      <c r="R305" s="327">
        <v>500000</v>
      </c>
      <c r="S305" s="327">
        <v>250000</v>
      </c>
      <c r="T305" s="328" t="s">
        <v>347</v>
      </c>
      <c r="U305" s="328" t="s">
        <v>347</v>
      </c>
      <c r="V305" s="328" t="s">
        <v>347</v>
      </c>
      <c r="W305" s="329" t="s">
        <v>347</v>
      </c>
      <c r="X305" s="329"/>
      <c r="Y305" s="329"/>
      <c r="Z305" s="325"/>
      <c r="AA305" s="329"/>
      <c r="AB305" s="329"/>
      <c r="AC305" s="329"/>
      <c r="AD305" s="329"/>
      <c r="AE305" s="329"/>
      <c r="AF305" s="329"/>
      <c r="AG305" s="325">
        <v>0</v>
      </c>
      <c r="AH305" s="325" t="s">
        <v>377</v>
      </c>
      <c r="AI305" s="325" t="s">
        <v>377</v>
      </c>
      <c r="AJ305" s="328">
        <v>750000</v>
      </c>
      <c r="AK305" s="330">
        <v>1000000</v>
      </c>
    </row>
    <row r="306" spans="1:37" s="309" customFormat="1" ht="20.100000000000001" customHeight="1">
      <c r="A306" s="314">
        <v>1304</v>
      </c>
      <c r="B306" s="315">
        <v>1410051024594</v>
      </c>
      <c r="C306" s="318">
        <v>1310408000034</v>
      </c>
      <c r="D306" s="315" t="s">
        <v>6880</v>
      </c>
      <c r="E306" s="316" t="s">
        <v>876</v>
      </c>
      <c r="F306" s="319">
        <v>1630905</v>
      </c>
      <c r="G306" s="320" t="s">
        <v>878</v>
      </c>
      <c r="H306" s="316" t="s">
        <v>425</v>
      </c>
      <c r="I306" s="316" t="s">
        <v>4710</v>
      </c>
      <c r="J306" s="317" t="s">
        <v>885</v>
      </c>
      <c r="K306" s="321">
        <v>2220033</v>
      </c>
      <c r="L306" s="317" t="s">
        <v>4720</v>
      </c>
      <c r="M306" s="317"/>
      <c r="N306" s="322"/>
      <c r="O306" s="322" t="s">
        <v>885</v>
      </c>
      <c r="P306" s="324">
        <v>3</v>
      </c>
      <c r="Q306" s="326">
        <v>60</v>
      </c>
      <c r="R306" s="327">
        <v>500000</v>
      </c>
      <c r="S306" s="327">
        <v>250000</v>
      </c>
      <c r="T306" s="328" t="s">
        <v>347</v>
      </c>
      <c r="U306" s="328" t="s">
        <v>347</v>
      </c>
      <c r="V306" s="328" t="s">
        <v>347</v>
      </c>
      <c r="W306" s="329" t="s">
        <v>347</v>
      </c>
      <c r="X306" s="329"/>
      <c r="Y306" s="329"/>
      <c r="Z306" s="325"/>
      <c r="AA306" s="329"/>
      <c r="AB306" s="329"/>
      <c r="AC306" s="329"/>
      <c r="AD306" s="329"/>
      <c r="AE306" s="329"/>
      <c r="AF306" s="329"/>
      <c r="AG306" s="325">
        <v>0</v>
      </c>
      <c r="AH306" s="325" t="s">
        <v>377</v>
      </c>
      <c r="AI306" s="325" t="s">
        <v>377</v>
      </c>
      <c r="AJ306" s="328">
        <v>750000</v>
      </c>
      <c r="AK306" s="330">
        <v>1000000</v>
      </c>
    </row>
    <row r="307" spans="1:37" s="309" customFormat="1" ht="20.100000000000001" customHeight="1">
      <c r="A307" s="314">
        <v>1305</v>
      </c>
      <c r="B307" s="345">
        <v>1410051025666</v>
      </c>
      <c r="C307" s="318">
        <v>1310408000034</v>
      </c>
      <c r="D307" s="315" t="s">
        <v>6880</v>
      </c>
      <c r="E307" s="316" t="s">
        <v>876</v>
      </c>
      <c r="F307" s="332">
        <v>1630905</v>
      </c>
      <c r="G307" s="331" t="s">
        <v>878</v>
      </c>
      <c r="H307" s="350" t="s">
        <v>425</v>
      </c>
      <c r="I307" s="350" t="s">
        <v>4710</v>
      </c>
      <c r="J307" s="317" t="s">
        <v>886</v>
      </c>
      <c r="K307" s="321">
        <v>2440801</v>
      </c>
      <c r="L307" s="317" t="s">
        <v>4721</v>
      </c>
      <c r="M307" s="317"/>
      <c r="N307" s="343"/>
      <c r="O307" s="344" t="s">
        <v>886</v>
      </c>
      <c r="P307" s="324">
        <v>3</v>
      </c>
      <c r="Q307" s="316">
        <v>60</v>
      </c>
      <c r="R307" s="327">
        <v>500000</v>
      </c>
      <c r="S307" s="327">
        <v>250000</v>
      </c>
      <c r="T307" s="328" t="s">
        <v>347</v>
      </c>
      <c r="U307" s="328" t="s">
        <v>347</v>
      </c>
      <c r="V307" s="328" t="s">
        <v>347</v>
      </c>
      <c r="W307" s="329" t="s">
        <v>347</v>
      </c>
      <c r="X307" s="316"/>
      <c r="Y307" s="316"/>
      <c r="Z307" s="325"/>
      <c r="AA307" s="316"/>
      <c r="AB307" s="316"/>
      <c r="AC307" s="316"/>
      <c r="AD307" s="316"/>
      <c r="AE307" s="316"/>
      <c r="AF307" s="316"/>
      <c r="AG307" s="325">
        <v>0</v>
      </c>
      <c r="AH307" s="325" t="s">
        <v>377</v>
      </c>
      <c r="AI307" s="325" t="s">
        <v>377</v>
      </c>
      <c r="AJ307" s="328">
        <v>750000</v>
      </c>
      <c r="AK307" s="330">
        <v>1000000</v>
      </c>
    </row>
    <row r="308" spans="1:37" s="309" customFormat="1" ht="20.100000000000001" customHeight="1">
      <c r="A308" s="314">
        <v>1306</v>
      </c>
      <c r="B308" s="315">
        <v>1410051025898</v>
      </c>
      <c r="C308" s="318">
        <v>1310408000034</v>
      </c>
      <c r="D308" s="315" t="s">
        <v>6880</v>
      </c>
      <c r="E308" s="316" t="s">
        <v>876</v>
      </c>
      <c r="F308" s="332">
        <v>1630905</v>
      </c>
      <c r="G308" s="333" t="s">
        <v>878</v>
      </c>
      <c r="H308" s="331" t="s">
        <v>425</v>
      </c>
      <c r="I308" s="331" t="s">
        <v>4710</v>
      </c>
      <c r="J308" s="317" t="s">
        <v>887</v>
      </c>
      <c r="K308" s="321">
        <v>2300076</v>
      </c>
      <c r="L308" s="317" t="s">
        <v>4722</v>
      </c>
      <c r="M308" s="317"/>
      <c r="N308" s="322"/>
      <c r="O308" s="322" t="s">
        <v>887</v>
      </c>
      <c r="P308" s="324">
        <v>3</v>
      </c>
      <c r="Q308" s="326">
        <v>60</v>
      </c>
      <c r="R308" s="327">
        <v>500000</v>
      </c>
      <c r="S308" s="327">
        <v>250000</v>
      </c>
      <c r="T308" s="328" t="s">
        <v>347</v>
      </c>
      <c r="U308" s="328" t="s">
        <v>347</v>
      </c>
      <c r="V308" s="328" t="s">
        <v>347</v>
      </c>
      <c r="W308" s="329" t="s">
        <v>347</v>
      </c>
      <c r="X308" s="329"/>
      <c r="Y308" s="329"/>
      <c r="Z308" s="325"/>
      <c r="AA308" s="329"/>
      <c r="AB308" s="329"/>
      <c r="AC308" s="329"/>
      <c r="AD308" s="329"/>
      <c r="AE308" s="329"/>
      <c r="AF308" s="329"/>
      <c r="AG308" s="325">
        <v>0</v>
      </c>
      <c r="AH308" s="325" t="s">
        <v>377</v>
      </c>
      <c r="AI308" s="325" t="s">
        <v>377</v>
      </c>
      <c r="AJ308" s="328">
        <v>750000</v>
      </c>
      <c r="AK308" s="330">
        <v>1000000</v>
      </c>
    </row>
    <row r="309" spans="1:37" s="309" customFormat="1" ht="20.100000000000001" customHeight="1">
      <c r="A309" s="314">
        <v>1307</v>
      </c>
      <c r="B309" s="345">
        <v>1410051027597</v>
      </c>
      <c r="C309" s="318">
        <v>1410308200112</v>
      </c>
      <c r="D309" s="315" t="s">
        <v>6880</v>
      </c>
      <c r="E309" s="316" t="s">
        <v>4723</v>
      </c>
      <c r="F309" s="340">
        <v>2200024</v>
      </c>
      <c r="G309" s="316" t="s">
        <v>4725</v>
      </c>
      <c r="H309" s="316" t="s">
        <v>355</v>
      </c>
      <c r="I309" s="316" t="s">
        <v>4724</v>
      </c>
      <c r="J309" s="317" t="s">
        <v>2909</v>
      </c>
      <c r="K309" s="321">
        <v>2200024</v>
      </c>
      <c r="L309" s="317" t="s">
        <v>4726</v>
      </c>
      <c r="M309" s="317"/>
      <c r="N309" s="316"/>
      <c r="O309" s="334" t="s">
        <v>2909</v>
      </c>
      <c r="P309" s="324">
        <v>2</v>
      </c>
      <c r="Q309" s="316">
        <v>23</v>
      </c>
      <c r="R309" s="327">
        <v>400000</v>
      </c>
      <c r="S309" s="327">
        <v>200000</v>
      </c>
      <c r="T309" s="328">
        <v>300000</v>
      </c>
      <c r="U309" s="328" t="s">
        <v>347</v>
      </c>
      <c r="V309" s="328" t="s">
        <v>347</v>
      </c>
      <c r="W309" s="329" t="s">
        <v>347</v>
      </c>
      <c r="X309" s="316"/>
      <c r="Y309" s="316"/>
      <c r="Z309" s="325" t="s">
        <v>377</v>
      </c>
      <c r="AA309" s="316"/>
      <c r="AB309" s="316"/>
      <c r="AC309" s="316"/>
      <c r="AD309" s="316"/>
      <c r="AE309" s="316"/>
      <c r="AF309" s="316"/>
      <c r="AG309" s="325">
        <v>0</v>
      </c>
      <c r="AH309" s="325" t="s">
        <v>377</v>
      </c>
      <c r="AI309" s="325" t="s">
        <v>377</v>
      </c>
      <c r="AJ309" s="328">
        <v>900000</v>
      </c>
      <c r="AK309" s="330">
        <v>1000000</v>
      </c>
    </row>
    <row r="310" spans="1:37" s="309" customFormat="1" ht="20.100000000000001" customHeight="1">
      <c r="A310" s="314">
        <v>1308</v>
      </c>
      <c r="B310" s="315">
        <v>1410051016483</v>
      </c>
      <c r="C310" s="318">
        <v>1311308000017</v>
      </c>
      <c r="D310" s="315" t="s">
        <v>6880</v>
      </c>
      <c r="E310" s="316" t="s">
        <v>4727</v>
      </c>
      <c r="F310" s="332">
        <v>1500002</v>
      </c>
      <c r="G310" s="333" t="s">
        <v>3657</v>
      </c>
      <c r="H310" s="331" t="s">
        <v>355</v>
      </c>
      <c r="I310" s="331" t="s">
        <v>4728</v>
      </c>
      <c r="J310" s="317" t="s">
        <v>888</v>
      </c>
      <c r="K310" s="321">
        <v>2310002</v>
      </c>
      <c r="L310" s="317" t="s">
        <v>4729</v>
      </c>
      <c r="M310" s="317"/>
      <c r="N310" s="334"/>
      <c r="O310" s="334" t="s">
        <v>888</v>
      </c>
      <c r="P310" s="324">
        <v>2</v>
      </c>
      <c r="Q310" s="335">
        <v>50</v>
      </c>
      <c r="R310" s="327">
        <v>400000</v>
      </c>
      <c r="S310" s="327">
        <v>200000</v>
      </c>
      <c r="T310" s="328" t="s">
        <v>347</v>
      </c>
      <c r="U310" s="328" t="s">
        <v>347</v>
      </c>
      <c r="V310" s="328" t="s">
        <v>347</v>
      </c>
      <c r="W310" s="329" t="s">
        <v>347</v>
      </c>
      <c r="X310" s="336"/>
      <c r="Y310" s="336"/>
      <c r="Z310" s="325"/>
      <c r="AA310" s="336"/>
      <c r="AB310" s="336"/>
      <c r="AC310" s="336"/>
      <c r="AD310" s="336"/>
      <c r="AE310" s="336"/>
      <c r="AF310" s="336"/>
      <c r="AG310" s="325">
        <v>0</v>
      </c>
      <c r="AH310" s="325" t="s">
        <v>377</v>
      </c>
      <c r="AI310" s="325" t="s">
        <v>377</v>
      </c>
      <c r="AJ310" s="328">
        <v>600000</v>
      </c>
      <c r="AK310" s="330">
        <v>1000000</v>
      </c>
    </row>
    <row r="311" spans="1:37" s="309" customFormat="1" ht="20.100000000000001" customHeight="1">
      <c r="A311" s="314">
        <v>1309</v>
      </c>
      <c r="B311" s="315">
        <v>1410051019222</v>
      </c>
      <c r="C311" s="318">
        <v>1311308000017</v>
      </c>
      <c r="D311" s="315" t="s">
        <v>6880</v>
      </c>
      <c r="E311" s="316" t="s">
        <v>4727</v>
      </c>
      <c r="F311" s="332">
        <v>1500002</v>
      </c>
      <c r="G311" s="333" t="s">
        <v>3657</v>
      </c>
      <c r="H311" s="331" t="s">
        <v>355</v>
      </c>
      <c r="I311" s="331" t="s">
        <v>4728</v>
      </c>
      <c r="J311" s="317" t="s">
        <v>889</v>
      </c>
      <c r="K311" s="321">
        <v>2210801</v>
      </c>
      <c r="L311" s="317" t="s">
        <v>4730</v>
      </c>
      <c r="M311" s="317"/>
      <c r="N311" s="322"/>
      <c r="O311" s="322" t="s">
        <v>889</v>
      </c>
      <c r="P311" s="324">
        <v>3</v>
      </c>
      <c r="Q311" s="326">
        <v>60</v>
      </c>
      <c r="R311" s="327">
        <v>500000</v>
      </c>
      <c r="S311" s="327">
        <v>250000</v>
      </c>
      <c r="T311" s="328" t="s">
        <v>347</v>
      </c>
      <c r="U311" s="328" t="s">
        <v>347</v>
      </c>
      <c r="V311" s="328" t="s">
        <v>347</v>
      </c>
      <c r="W311" s="329" t="s">
        <v>347</v>
      </c>
      <c r="X311" s="329"/>
      <c r="Y311" s="329"/>
      <c r="Z311" s="325"/>
      <c r="AA311" s="329"/>
      <c r="AB311" s="329"/>
      <c r="AC311" s="329"/>
      <c r="AD311" s="329"/>
      <c r="AE311" s="329"/>
      <c r="AF311" s="329"/>
      <c r="AG311" s="325">
        <v>0</v>
      </c>
      <c r="AH311" s="325" t="s">
        <v>377</v>
      </c>
      <c r="AI311" s="325" t="s">
        <v>377</v>
      </c>
      <c r="AJ311" s="328">
        <v>750000</v>
      </c>
      <c r="AK311" s="330">
        <v>1000000</v>
      </c>
    </row>
    <row r="312" spans="1:37" s="309" customFormat="1" ht="20.100000000000001" customHeight="1">
      <c r="A312" s="314">
        <v>1310</v>
      </c>
      <c r="B312" s="315">
        <v>1410051019230</v>
      </c>
      <c r="C312" s="318">
        <v>1311308000017</v>
      </c>
      <c r="D312" s="315" t="s">
        <v>6880</v>
      </c>
      <c r="E312" s="316" t="s">
        <v>4727</v>
      </c>
      <c r="F312" s="332">
        <v>1500002</v>
      </c>
      <c r="G312" s="333" t="s">
        <v>3657</v>
      </c>
      <c r="H312" s="331" t="s">
        <v>355</v>
      </c>
      <c r="I312" s="331" t="s">
        <v>4728</v>
      </c>
      <c r="J312" s="317" t="s">
        <v>890</v>
      </c>
      <c r="K312" s="321">
        <v>2200012</v>
      </c>
      <c r="L312" s="317" t="s">
        <v>4731</v>
      </c>
      <c r="M312" s="317" t="s">
        <v>4732</v>
      </c>
      <c r="N312" s="322"/>
      <c r="O312" s="322" t="s">
        <v>890</v>
      </c>
      <c r="P312" s="324">
        <v>2</v>
      </c>
      <c r="Q312" s="326">
        <v>50</v>
      </c>
      <c r="R312" s="327">
        <v>400000</v>
      </c>
      <c r="S312" s="327">
        <v>200000</v>
      </c>
      <c r="T312" s="328" t="s">
        <v>347</v>
      </c>
      <c r="U312" s="328" t="s">
        <v>347</v>
      </c>
      <c r="V312" s="328" t="s">
        <v>347</v>
      </c>
      <c r="W312" s="329" t="s">
        <v>347</v>
      </c>
      <c r="X312" s="329"/>
      <c r="Y312" s="329"/>
      <c r="Z312" s="325"/>
      <c r="AA312" s="329"/>
      <c r="AB312" s="329"/>
      <c r="AC312" s="329"/>
      <c r="AD312" s="329"/>
      <c r="AE312" s="329"/>
      <c r="AF312" s="329"/>
      <c r="AG312" s="325">
        <v>0</v>
      </c>
      <c r="AH312" s="325" t="s">
        <v>377</v>
      </c>
      <c r="AI312" s="325" t="s">
        <v>377</v>
      </c>
      <c r="AJ312" s="328">
        <v>600000</v>
      </c>
      <c r="AK312" s="330">
        <v>1000000</v>
      </c>
    </row>
    <row r="313" spans="1:37" s="309" customFormat="1" ht="20.100000000000001" customHeight="1">
      <c r="A313" s="314">
        <v>1311</v>
      </c>
      <c r="B313" s="315">
        <v>1410051019248</v>
      </c>
      <c r="C313" s="318">
        <v>1311308000017</v>
      </c>
      <c r="D313" s="315" t="s">
        <v>6880</v>
      </c>
      <c r="E313" s="316" t="s">
        <v>4727</v>
      </c>
      <c r="F313" s="332">
        <v>1500002</v>
      </c>
      <c r="G313" s="333" t="s">
        <v>3657</v>
      </c>
      <c r="H313" s="331" t="s">
        <v>355</v>
      </c>
      <c r="I313" s="331" t="s">
        <v>4728</v>
      </c>
      <c r="J313" s="317" t="s">
        <v>891</v>
      </c>
      <c r="K313" s="321">
        <v>2200012</v>
      </c>
      <c r="L313" s="317" t="s">
        <v>4733</v>
      </c>
      <c r="M313" s="317" t="s">
        <v>4734</v>
      </c>
      <c r="N313" s="322"/>
      <c r="O313" s="322" t="s">
        <v>891</v>
      </c>
      <c r="P313" s="324">
        <v>3</v>
      </c>
      <c r="Q313" s="326">
        <v>60</v>
      </c>
      <c r="R313" s="327">
        <v>500000</v>
      </c>
      <c r="S313" s="327">
        <v>250000</v>
      </c>
      <c r="T313" s="328" t="s">
        <v>347</v>
      </c>
      <c r="U313" s="328" t="s">
        <v>347</v>
      </c>
      <c r="V313" s="328" t="s">
        <v>347</v>
      </c>
      <c r="W313" s="329" t="s">
        <v>347</v>
      </c>
      <c r="X313" s="329"/>
      <c r="Y313" s="329"/>
      <c r="Z313" s="325"/>
      <c r="AA313" s="329"/>
      <c r="AB313" s="329"/>
      <c r="AC313" s="329"/>
      <c r="AD313" s="329"/>
      <c r="AE313" s="329"/>
      <c r="AF313" s="329"/>
      <c r="AG313" s="325">
        <v>0</v>
      </c>
      <c r="AH313" s="325" t="s">
        <v>377</v>
      </c>
      <c r="AI313" s="325" t="s">
        <v>377</v>
      </c>
      <c r="AJ313" s="328">
        <v>750000</v>
      </c>
      <c r="AK313" s="330">
        <v>1000000</v>
      </c>
    </row>
    <row r="314" spans="1:37" s="309" customFormat="1" ht="20.100000000000001" customHeight="1">
      <c r="A314" s="314">
        <v>1312</v>
      </c>
      <c r="B314" s="315">
        <v>1410051019289</v>
      </c>
      <c r="C314" s="318">
        <v>1311308000017</v>
      </c>
      <c r="D314" s="315" t="s">
        <v>6880</v>
      </c>
      <c r="E314" s="316" t="s">
        <v>4727</v>
      </c>
      <c r="F314" s="332">
        <v>1500002</v>
      </c>
      <c r="G314" s="333" t="s">
        <v>3657</v>
      </c>
      <c r="H314" s="331" t="s">
        <v>355</v>
      </c>
      <c r="I314" s="331" t="s">
        <v>4728</v>
      </c>
      <c r="J314" s="317" t="s">
        <v>892</v>
      </c>
      <c r="K314" s="321">
        <v>2220036</v>
      </c>
      <c r="L314" s="317" t="s">
        <v>4735</v>
      </c>
      <c r="M314" s="317"/>
      <c r="N314" s="323"/>
      <c r="O314" s="322" t="s">
        <v>892</v>
      </c>
      <c r="P314" s="324">
        <v>2</v>
      </c>
      <c r="Q314" s="326">
        <v>45</v>
      </c>
      <c r="R314" s="327">
        <v>400000</v>
      </c>
      <c r="S314" s="327">
        <v>200000</v>
      </c>
      <c r="T314" s="328" t="s">
        <v>347</v>
      </c>
      <c r="U314" s="328" t="s">
        <v>347</v>
      </c>
      <c r="V314" s="328" t="s">
        <v>347</v>
      </c>
      <c r="W314" s="329" t="s">
        <v>347</v>
      </c>
      <c r="X314" s="325"/>
      <c r="Y314" s="325"/>
      <c r="Z314" s="325"/>
      <c r="AA314" s="325"/>
      <c r="AB314" s="325"/>
      <c r="AC314" s="325"/>
      <c r="AD314" s="325"/>
      <c r="AE314" s="325"/>
      <c r="AF314" s="325"/>
      <c r="AG314" s="325">
        <v>0</v>
      </c>
      <c r="AH314" s="325" t="s">
        <v>377</v>
      </c>
      <c r="AI314" s="325" t="s">
        <v>377</v>
      </c>
      <c r="AJ314" s="328">
        <v>600000</v>
      </c>
      <c r="AK314" s="330">
        <v>1000000</v>
      </c>
    </row>
    <row r="315" spans="1:37" s="309" customFormat="1" ht="20.100000000000001" customHeight="1">
      <c r="A315" s="314">
        <v>1313</v>
      </c>
      <c r="B315" s="315">
        <v>1410051019297</v>
      </c>
      <c r="C315" s="318">
        <v>1311308000017</v>
      </c>
      <c r="D315" s="315" t="s">
        <v>6880</v>
      </c>
      <c r="E315" s="316" t="s">
        <v>4727</v>
      </c>
      <c r="F315" s="332">
        <v>1500002</v>
      </c>
      <c r="G315" s="333" t="s">
        <v>3657</v>
      </c>
      <c r="H315" s="331" t="s">
        <v>355</v>
      </c>
      <c r="I315" s="331" t="s">
        <v>4728</v>
      </c>
      <c r="J315" s="317" t="s">
        <v>893</v>
      </c>
      <c r="K315" s="321">
        <v>2240032</v>
      </c>
      <c r="L315" s="317" t="s">
        <v>4736</v>
      </c>
      <c r="M315" s="317" t="s">
        <v>4737</v>
      </c>
      <c r="N315" s="322"/>
      <c r="O315" s="322" t="s">
        <v>893</v>
      </c>
      <c r="P315" s="324">
        <v>2</v>
      </c>
      <c r="Q315" s="326">
        <v>50</v>
      </c>
      <c r="R315" s="327">
        <v>400000</v>
      </c>
      <c r="S315" s="327">
        <v>200000</v>
      </c>
      <c r="T315" s="328" t="s">
        <v>347</v>
      </c>
      <c r="U315" s="328" t="s">
        <v>347</v>
      </c>
      <c r="V315" s="328" t="s">
        <v>347</v>
      </c>
      <c r="W315" s="329" t="s">
        <v>347</v>
      </c>
      <c r="X315" s="329"/>
      <c r="Y315" s="329"/>
      <c r="Z315" s="325"/>
      <c r="AA315" s="329"/>
      <c r="AB315" s="329"/>
      <c r="AC315" s="329"/>
      <c r="AD315" s="329"/>
      <c r="AE315" s="329"/>
      <c r="AF315" s="329"/>
      <c r="AG315" s="325">
        <v>0</v>
      </c>
      <c r="AH315" s="325" t="s">
        <v>377</v>
      </c>
      <c r="AI315" s="325" t="s">
        <v>377</v>
      </c>
      <c r="AJ315" s="328">
        <v>600000</v>
      </c>
      <c r="AK315" s="330">
        <v>1000000</v>
      </c>
    </row>
    <row r="316" spans="1:37" s="309" customFormat="1" ht="20.100000000000001" customHeight="1">
      <c r="A316" s="314">
        <v>1314</v>
      </c>
      <c r="B316" s="315">
        <v>1410051019479</v>
      </c>
      <c r="C316" s="318">
        <v>1311308000017</v>
      </c>
      <c r="D316" s="315" t="s">
        <v>6880</v>
      </c>
      <c r="E316" s="316" t="s">
        <v>4727</v>
      </c>
      <c r="F316" s="332">
        <v>1500002</v>
      </c>
      <c r="G316" s="333" t="s">
        <v>3657</v>
      </c>
      <c r="H316" s="331" t="s">
        <v>355</v>
      </c>
      <c r="I316" s="331" t="s">
        <v>4728</v>
      </c>
      <c r="J316" s="317" t="s">
        <v>894</v>
      </c>
      <c r="K316" s="321">
        <v>2300051</v>
      </c>
      <c r="L316" s="317" t="s">
        <v>4738</v>
      </c>
      <c r="M316" s="317" t="s">
        <v>4739</v>
      </c>
      <c r="N316" s="334"/>
      <c r="O316" s="334" t="s">
        <v>894</v>
      </c>
      <c r="P316" s="324">
        <v>3</v>
      </c>
      <c r="Q316" s="326">
        <v>60</v>
      </c>
      <c r="R316" s="327">
        <v>500000</v>
      </c>
      <c r="S316" s="327">
        <v>250000</v>
      </c>
      <c r="T316" s="328" t="s">
        <v>347</v>
      </c>
      <c r="U316" s="328" t="s">
        <v>347</v>
      </c>
      <c r="V316" s="328" t="s">
        <v>347</v>
      </c>
      <c r="W316" s="329" t="s">
        <v>347</v>
      </c>
      <c r="X316" s="325"/>
      <c r="Y316" s="325"/>
      <c r="Z316" s="325"/>
      <c r="AA316" s="325"/>
      <c r="AB316" s="325"/>
      <c r="AC316" s="325"/>
      <c r="AD316" s="325"/>
      <c r="AE316" s="325"/>
      <c r="AF316" s="325"/>
      <c r="AG316" s="325">
        <v>0</v>
      </c>
      <c r="AH316" s="325" t="s">
        <v>377</v>
      </c>
      <c r="AI316" s="325" t="s">
        <v>377</v>
      </c>
      <c r="AJ316" s="328">
        <v>750000</v>
      </c>
      <c r="AK316" s="330">
        <v>1000000</v>
      </c>
    </row>
    <row r="317" spans="1:37" s="309" customFormat="1" ht="20.100000000000001" customHeight="1">
      <c r="A317" s="314">
        <v>1315</v>
      </c>
      <c r="B317" s="315">
        <v>1410051024255</v>
      </c>
      <c r="C317" s="318">
        <v>1311308000215</v>
      </c>
      <c r="D317" s="315" t="s">
        <v>6880</v>
      </c>
      <c r="E317" s="316" t="s">
        <v>4727</v>
      </c>
      <c r="F317" s="319">
        <v>1500012</v>
      </c>
      <c r="G317" s="320" t="s">
        <v>899</v>
      </c>
      <c r="H317" s="316" t="s">
        <v>355</v>
      </c>
      <c r="I317" s="316" t="s">
        <v>4728</v>
      </c>
      <c r="J317" s="317" t="s">
        <v>898</v>
      </c>
      <c r="K317" s="321">
        <v>2230052</v>
      </c>
      <c r="L317" s="317" t="s">
        <v>4740</v>
      </c>
      <c r="M317" s="317"/>
      <c r="N317" s="316"/>
      <c r="O317" s="334" t="s">
        <v>898</v>
      </c>
      <c r="P317" s="324">
        <v>2</v>
      </c>
      <c r="Q317" s="326">
        <v>50</v>
      </c>
      <c r="R317" s="327">
        <v>400000</v>
      </c>
      <c r="S317" s="327">
        <v>200000</v>
      </c>
      <c r="T317" s="328" t="s">
        <v>347</v>
      </c>
      <c r="U317" s="328" t="s">
        <v>347</v>
      </c>
      <c r="V317" s="328" t="s">
        <v>347</v>
      </c>
      <c r="W317" s="329" t="s">
        <v>347</v>
      </c>
      <c r="X317" s="329"/>
      <c r="Y317" s="329"/>
      <c r="Z317" s="325"/>
      <c r="AA317" s="329"/>
      <c r="AB317" s="329"/>
      <c r="AC317" s="329"/>
      <c r="AD317" s="329"/>
      <c r="AE317" s="329"/>
      <c r="AF317" s="329"/>
      <c r="AG317" s="325">
        <v>0</v>
      </c>
      <c r="AH317" s="325" t="s">
        <v>377</v>
      </c>
      <c r="AI317" s="325" t="s">
        <v>377</v>
      </c>
      <c r="AJ317" s="328">
        <v>600000</v>
      </c>
      <c r="AK317" s="330">
        <v>1000000</v>
      </c>
    </row>
    <row r="318" spans="1:37" s="309" customFormat="1" ht="20.100000000000001" customHeight="1">
      <c r="A318" s="314">
        <v>1316</v>
      </c>
      <c r="B318" s="315">
        <v>1410051025526</v>
      </c>
      <c r="C318" s="318">
        <v>1311308000215</v>
      </c>
      <c r="D318" s="315" t="s">
        <v>6880</v>
      </c>
      <c r="E318" s="316" t="s">
        <v>4727</v>
      </c>
      <c r="F318" s="332">
        <v>1500012</v>
      </c>
      <c r="G318" s="333" t="s">
        <v>899</v>
      </c>
      <c r="H318" s="331" t="s">
        <v>355</v>
      </c>
      <c r="I318" s="331" t="s">
        <v>4728</v>
      </c>
      <c r="J318" s="317" t="s">
        <v>900</v>
      </c>
      <c r="K318" s="321">
        <v>2260025</v>
      </c>
      <c r="L318" s="317" t="s">
        <v>4741</v>
      </c>
      <c r="M318" s="317" t="s">
        <v>4742</v>
      </c>
      <c r="N318" s="338"/>
      <c r="O318" s="334" t="s">
        <v>900</v>
      </c>
      <c r="P318" s="324">
        <v>3</v>
      </c>
      <c r="Q318" s="326">
        <v>60</v>
      </c>
      <c r="R318" s="327">
        <v>500000</v>
      </c>
      <c r="S318" s="327">
        <v>250000</v>
      </c>
      <c r="T318" s="328">
        <v>300000</v>
      </c>
      <c r="U318" s="328" t="s">
        <v>347</v>
      </c>
      <c r="V318" s="328" t="s">
        <v>347</v>
      </c>
      <c r="W318" s="329" t="s">
        <v>377</v>
      </c>
      <c r="X318" s="329"/>
      <c r="Y318" s="329"/>
      <c r="Z318" s="325"/>
      <c r="AA318" s="329"/>
      <c r="AB318" s="329"/>
      <c r="AC318" s="329"/>
      <c r="AD318" s="329"/>
      <c r="AE318" s="329"/>
      <c r="AF318" s="329"/>
      <c r="AG318" s="325">
        <v>0</v>
      </c>
      <c r="AH318" s="325" t="s">
        <v>377</v>
      </c>
      <c r="AI318" s="325" t="s">
        <v>377</v>
      </c>
      <c r="AJ318" s="328">
        <v>1050000</v>
      </c>
      <c r="AK318" s="330">
        <v>1000000</v>
      </c>
    </row>
    <row r="319" spans="1:37" s="309" customFormat="1" ht="20.100000000000001" customHeight="1">
      <c r="A319" s="314">
        <v>1317</v>
      </c>
      <c r="B319" s="315">
        <v>1410051026052</v>
      </c>
      <c r="C319" s="318">
        <v>1311308000215</v>
      </c>
      <c r="D319" s="315" t="s">
        <v>6880</v>
      </c>
      <c r="E319" s="316" t="s">
        <v>4727</v>
      </c>
      <c r="F319" s="332">
        <v>1500012</v>
      </c>
      <c r="G319" s="333" t="s">
        <v>899</v>
      </c>
      <c r="H319" s="331" t="s">
        <v>355</v>
      </c>
      <c r="I319" s="331" t="s">
        <v>4728</v>
      </c>
      <c r="J319" s="317" t="s">
        <v>901</v>
      </c>
      <c r="K319" s="321">
        <v>2250011</v>
      </c>
      <c r="L319" s="317" t="s">
        <v>4743</v>
      </c>
      <c r="M319" s="317"/>
      <c r="N319" s="316"/>
      <c r="O319" s="334" t="s">
        <v>901</v>
      </c>
      <c r="P319" s="324">
        <v>3</v>
      </c>
      <c r="Q319" s="326">
        <v>60</v>
      </c>
      <c r="R319" s="327">
        <v>500000</v>
      </c>
      <c r="S319" s="327">
        <v>250000</v>
      </c>
      <c r="T319" s="328" t="s">
        <v>347</v>
      </c>
      <c r="U319" s="328" t="s">
        <v>347</v>
      </c>
      <c r="V319" s="328" t="s">
        <v>347</v>
      </c>
      <c r="W319" s="329" t="s">
        <v>347</v>
      </c>
      <c r="X319" s="329"/>
      <c r="Y319" s="329"/>
      <c r="Z319" s="325"/>
      <c r="AA319" s="329"/>
      <c r="AB319" s="329"/>
      <c r="AC319" s="329"/>
      <c r="AD319" s="329"/>
      <c r="AE319" s="329"/>
      <c r="AF319" s="329"/>
      <c r="AG319" s="325">
        <v>0</v>
      </c>
      <c r="AH319" s="325" t="s">
        <v>377</v>
      </c>
      <c r="AI319" s="325" t="s">
        <v>377</v>
      </c>
      <c r="AJ319" s="328">
        <v>750000</v>
      </c>
      <c r="AK319" s="330">
        <v>1000000</v>
      </c>
    </row>
    <row r="320" spans="1:37" s="309" customFormat="1" ht="20.100000000000001" customHeight="1">
      <c r="A320" s="314">
        <v>1318</v>
      </c>
      <c r="B320" s="345">
        <v>1410051026722</v>
      </c>
      <c r="C320" s="318">
        <v>1311308000215</v>
      </c>
      <c r="D320" s="315" t="s">
        <v>6880</v>
      </c>
      <c r="E320" s="316" t="s">
        <v>4727</v>
      </c>
      <c r="F320" s="349">
        <v>1500012</v>
      </c>
      <c r="G320" s="331" t="s">
        <v>899</v>
      </c>
      <c r="H320" s="331" t="s">
        <v>355</v>
      </c>
      <c r="I320" s="331" t="s">
        <v>4728</v>
      </c>
      <c r="J320" s="317" t="s">
        <v>902</v>
      </c>
      <c r="K320" s="321">
        <v>2210865</v>
      </c>
      <c r="L320" s="317" t="s">
        <v>4744</v>
      </c>
      <c r="M320" s="317"/>
      <c r="N320" s="316"/>
      <c r="O320" s="334" t="s">
        <v>902</v>
      </c>
      <c r="P320" s="324">
        <v>2</v>
      </c>
      <c r="Q320" s="316">
        <v>50</v>
      </c>
      <c r="R320" s="327">
        <v>400000</v>
      </c>
      <c r="S320" s="327">
        <v>200000</v>
      </c>
      <c r="T320" s="328" t="s">
        <v>347</v>
      </c>
      <c r="U320" s="328" t="s">
        <v>347</v>
      </c>
      <c r="V320" s="328" t="s">
        <v>347</v>
      </c>
      <c r="W320" s="329" t="s">
        <v>347</v>
      </c>
      <c r="X320" s="316"/>
      <c r="Y320" s="316"/>
      <c r="Z320" s="325"/>
      <c r="AA320" s="316"/>
      <c r="AB320" s="316"/>
      <c r="AC320" s="316"/>
      <c r="AD320" s="316"/>
      <c r="AE320" s="316"/>
      <c r="AF320" s="316"/>
      <c r="AG320" s="325">
        <v>0</v>
      </c>
      <c r="AH320" s="325" t="s">
        <v>377</v>
      </c>
      <c r="AI320" s="325" t="s">
        <v>377</v>
      </c>
      <c r="AJ320" s="328">
        <v>600000</v>
      </c>
      <c r="AK320" s="330">
        <v>1000000</v>
      </c>
    </row>
    <row r="321" spans="1:37" s="309" customFormat="1" ht="20.100000000000001" customHeight="1">
      <c r="A321" s="314">
        <v>1319</v>
      </c>
      <c r="B321" s="345">
        <v>1410051027068</v>
      </c>
      <c r="C321" s="318">
        <v>1311308000017</v>
      </c>
      <c r="D321" s="315" t="s">
        <v>6880</v>
      </c>
      <c r="E321" s="316" t="s">
        <v>4727</v>
      </c>
      <c r="F321" s="340">
        <v>1500002</v>
      </c>
      <c r="G321" s="316" t="s">
        <v>3657</v>
      </c>
      <c r="H321" s="316" t="s">
        <v>355</v>
      </c>
      <c r="I321" s="316" t="s">
        <v>4728</v>
      </c>
      <c r="J321" s="317" t="s">
        <v>895</v>
      </c>
      <c r="K321" s="321">
        <v>2260025</v>
      </c>
      <c r="L321" s="317" t="s">
        <v>4745</v>
      </c>
      <c r="M321" s="317"/>
      <c r="N321" s="316"/>
      <c r="O321" s="334" t="s">
        <v>895</v>
      </c>
      <c r="P321" s="324">
        <v>2</v>
      </c>
      <c r="Q321" s="316">
        <v>36</v>
      </c>
      <c r="R321" s="327">
        <v>400000</v>
      </c>
      <c r="S321" s="327">
        <v>200000</v>
      </c>
      <c r="T321" s="328" t="s">
        <v>347</v>
      </c>
      <c r="U321" s="328" t="s">
        <v>347</v>
      </c>
      <c r="V321" s="328" t="s">
        <v>347</v>
      </c>
      <c r="W321" s="329" t="s">
        <v>347</v>
      </c>
      <c r="X321" s="316"/>
      <c r="Y321" s="316"/>
      <c r="Z321" s="325"/>
      <c r="AA321" s="316"/>
      <c r="AB321" s="316"/>
      <c r="AC321" s="316"/>
      <c r="AD321" s="316"/>
      <c r="AE321" s="316"/>
      <c r="AF321" s="316"/>
      <c r="AG321" s="325">
        <v>0</v>
      </c>
      <c r="AH321" s="325" t="s">
        <v>377</v>
      </c>
      <c r="AI321" s="325" t="s">
        <v>377</v>
      </c>
      <c r="AJ321" s="328">
        <v>600000</v>
      </c>
      <c r="AK321" s="330">
        <v>1000000</v>
      </c>
    </row>
    <row r="322" spans="1:37" s="309" customFormat="1" ht="19.5" customHeight="1">
      <c r="A322" s="314">
        <v>1320</v>
      </c>
      <c r="B322" s="345">
        <v>1410051027076</v>
      </c>
      <c r="C322" s="318">
        <v>1311308000017</v>
      </c>
      <c r="D322" s="315" t="s">
        <v>6880</v>
      </c>
      <c r="E322" s="316" t="s">
        <v>4727</v>
      </c>
      <c r="F322" s="340">
        <v>1500002</v>
      </c>
      <c r="G322" s="316" t="s">
        <v>3657</v>
      </c>
      <c r="H322" s="316" t="s">
        <v>355</v>
      </c>
      <c r="I322" s="316" t="s">
        <v>4728</v>
      </c>
      <c r="J322" s="317" t="s">
        <v>896</v>
      </c>
      <c r="K322" s="321">
        <v>2250002</v>
      </c>
      <c r="L322" s="317" t="s">
        <v>4746</v>
      </c>
      <c r="M322" s="317"/>
      <c r="N322" s="316"/>
      <c r="O322" s="334" t="s">
        <v>896</v>
      </c>
      <c r="P322" s="324">
        <v>3</v>
      </c>
      <c r="Q322" s="316">
        <v>76</v>
      </c>
      <c r="R322" s="327">
        <v>500000</v>
      </c>
      <c r="S322" s="327">
        <v>250000</v>
      </c>
      <c r="T322" s="328">
        <v>300000</v>
      </c>
      <c r="U322" s="328" t="s">
        <v>347</v>
      </c>
      <c r="V322" s="328" t="s">
        <v>347</v>
      </c>
      <c r="W322" s="329" t="s">
        <v>347</v>
      </c>
      <c r="X322" s="316"/>
      <c r="Y322" s="316"/>
      <c r="Z322" s="325" t="s">
        <v>377</v>
      </c>
      <c r="AA322" s="316"/>
      <c r="AB322" s="316"/>
      <c r="AC322" s="316"/>
      <c r="AD322" s="316"/>
      <c r="AE322" s="316"/>
      <c r="AF322" s="316"/>
      <c r="AG322" s="325">
        <v>995000</v>
      </c>
      <c r="AH322" s="325" t="s">
        <v>6833</v>
      </c>
      <c r="AI322" s="325" t="s">
        <v>377</v>
      </c>
      <c r="AJ322" s="328">
        <v>1050000</v>
      </c>
      <c r="AK322" s="330">
        <v>1000000</v>
      </c>
    </row>
    <row r="323" spans="1:37" s="309" customFormat="1" ht="20.100000000000001" customHeight="1">
      <c r="A323" s="314">
        <v>1321</v>
      </c>
      <c r="B323" s="345">
        <v>1410051027332</v>
      </c>
      <c r="C323" s="318">
        <v>1311308000017</v>
      </c>
      <c r="D323" s="315" t="s">
        <v>6880</v>
      </c>
      <c r="E323" s="316" t="s">
        <v>4727</v>
      </c>
      <c r="F323" s="340">
        <v>1500002</v>
      </c>
      <c r="G323" s="316" t="s">
        <v>3657</v>
      </c>
      <c r="H323" s="316" t="s">
        <v>355</v>
      </c>
      <c r="I323" s="316" t="s">
        <v>4728</v>
      </c>
      <c r="J323" s="317" t="s">
        <v>897</v>
      </c>
      <c r="K323" s="321">
        <v>2200024</v>
      </c>
      <c r="L323" s="317" t="s">
        <v>4747</v>
      </c>
      <c r="M323" s="317" t="s">
        <v>4748</v>
      </c>
      <c r="N323" s="316"/>
      <c r="O323" s="334" t="s">
        <v>897</v>
      </c>
      <c r="P323" s="324">
        <v>2</v>
      </c>
      <c r="Q323" s="316">
        <v>50</v>
      </c>
      <c r="R323" s="327">
        <v>400000</v>
      </c>
      <c r="S323" s="327">
        <v>200000</v>
      </c>
      <c r="T323" s="328" t="s">
        <v>347</v>
      </c>
      <c r="U323" s="328" t="s">
        <v>347</v>
      </c>
      <c r="V323" s="328" t="s">
        <v>347</v>
      </c>
      <c r="W323" s="329" t="s">
        <v>347</v>
      </c>
      <c r="X323" s="316"/>
      <c r="Y323" s="316"/>
      <c r="Z323" s="325"/>
      <c r="AA323" s="316"/>
      <c r="AB323" s="316"/>
      <c r="AC323" s="316"/>
      <c r="AD323" s="316"/>
      <c r="AE323" s="316"/>
      <c r="AF323" s="316"/>
      <c r="AG323" s="325">
        <v>0</v>
      </c>
      <c r="AH323" s="325" t="s">
        <v>377</v>
      </c>
      <c r="AI323" s="325" t="s">
        <v>377</v>
      </c>
      <c r="AJ323" s="328">
        <v>600000</v>
      </c>
      <c r="AK323" s="330">
        <v>1000000</v>
      </c>
    </row>
    <row r="324" spans="1:37" s="309" customFormat="1" ht="20.100000000000001" customHeight="1">
      <c r="A324" s="314">
        <v>1322</v>
      </c>
      <c r="B324" s="315">
        <v>1410051019834</v>
      </c>
      <c r="C324" s="318">
        <v>1320608000049</v>
      </c>
      <c r="D324" s="315" t="s">
        <v>6880</v>
      </c>
      <c r="E324" s="316" t="s">
        <v>903</v>
      </c>
      <c r="F324" s="319">
        <v>1830027</v>
      </c>
      <c r="G324" s="320" t="s">
        <v>906</v>
      </c>
      <c r="H324" s="316" t="s">
        <v>355</v>
      </c>
      <c r="I324" s="316" t="s">
        <v>904</v>
      </c>
      <c r="J324" s="317" t="s">
        <v>905</v>
      </c>
      <c r="K324" s="321">
        <v>2270043</v>
      </c>
      <c r="L324" s="317" t="s">
        <v>4749</v>
      </c>
      <c r="M324" s="317" t="s">
        <v>4750</v>
      </c>
      <c r="N324" s="322"/>
      <c r="O324" s="322" t="s">
        <v>905</v>
      </c>
      <c r="P324" s="324">
        <v>2</v>
      </c>
      <c r="Q324" s="326">
        <v>38</v>
      </c>
      <c r="R324" s="327">
        <v>400000</v>
      </c>
      <c r="S324" s="327">
        <v>200000</v>
      </c>
      <c r="T324" s="328" t="s">
        <v>347</v>
      </c>
      <c r="U324" s="328" t="s">
        <v>347</v>
      </c>
      <c r="V324" s="328" t="s">
        <v>347</v>
      </c>
      <c r="W324" s="329" t="s">
        <v>347</v>
      </c>
      <c r="X324" s="329"/>
      <c r="Y324" s="329"/>
      <c r="Z324" s="325"/>
      <c r="AA324" s="329"/>
      <c r="AB324" s="329"/>
      <c r="AC324" s="329"/>
      <c r="AD324" s="329"/>
      <c r="AE324" s="329"/>
      <c r="AF324" s="329"/>
      <c r="AG324" s="325">
        <v>290000</v>
      </c>
      <c r="AH324" s="325" t="s">
        <v>6833</v>
      </c>
      <c r="AI324" s="325" t="s">
        <v>377</v>
      </c>
      <c r="AJ324" s="328">
        <v>600000</v>
      </c>
      <c r="AK324" s="330">
        <v>1000000</v>
      </c>
    </row>
    <row r="325" spans="1:37" s="309" customFormat="1" ht="20.100000000000001" customHeight="1">
      <c r="A325" s="314">
        <v>1323</v>
      </c>
      <c r="B325" s="315">
        <v>1410051014298</v>
      </c>
      <c r="C325" s="318">
        <v>1410008001232</v>
      </c>
      <c r="D325" s="315" t="s">
        <v>6880</v>
      </c>
      <c r="E325" s="316" t="s">
        <v>907</v>
      </c>
      <c r="F325" s="332">
        <v>2200044</v>
      </c>
      <c r="G325" s="333" t="s">
        <v>910</v>
      </c>
      <c r="H325" s="331" t="s">
        <v>355</v>
      </c>
      <c r="I325" s="331" t="s">
        <v>908</v>
      </c>
      <c r="J325" s="317" t="s">
        <v>909</v>
      </c>
      <c r="K325" s="321">
        <v>2230052</v>
      </c>
      <c r="L325" s="317" t="s">
        <v>4751</v>
      </c>
      <c r="M325" s="317"/>
      <c r="N325" s="334"/>
      <c r="O325" s="334" t="s">
        <v>909</v>
      </c>
      <c r="P325" s="324">
        <v>3</v>
      </c>
      <c r="Q325" s="326">
        <v>60</v>
      </c>
      <c r="R325" s="327">
        <v>500000</v>
      </c>
      <c r="S325" s="327">
        <v>250000</v>
      </c>
      <c r="T325" s="328" t="s">
        <v>347</v>
      </c>
      <c r="U325" s="328" t="s">
        <v>347</v>
      </c>
      <c r="V325" s="328" t="s">
        <v>347</v>
      </c>
      <c r="W325" s="329" t="s">
        <v>347</v>
      </c>
      <c r="X325" s="325"/>
      <c r="Y325" s="325"/>
      <c r="Z325" s="325"/>
      <c r="AA325" s="325"/>
      <c r="AB325" s="325"/>
      <c r="AC325" s="325"/>
      <c r="AD325" s="325"/>
      <c r="AE325" s="325"/>
      <c r="AF325" s="325"/>
      <c r="AG325" s="325">
        <v>68000</v>
      </c>
      <c r="AH325" s="325" t="s">
        <v>6833</v>
      </c>
      <c r="AI325" s="325" t="s">
        <v>377</v>
      </c>
      <c r="AJ325" s="328">
        <v>750000</v>
      </c>
      <c r="AK325" s="330">
        <v>1000000</v>
      </c>
    </row>
    <row r="326" spans="1:37" s="309" customFormat="1" ht="20.100000000000001" customHeight="1">
      <c r="A326" s="314">
        <v>1324</v>
      </c>
      <c r="B326" s="315">
        <v>1410051024347</v>
      </c>
      <c r="C326" s="318">
        <v>1410008001232</v>
      </c>
      <c r="D326" s="315" t="s">
        <v>6880</v>
      </c>
      <c r="E326" s="316" t="s">
        <v>907</v>
      </c>
      <c r="F326" s="319">
        <v>2200044</v>
      </c>
      <c r="G326" s="320" t="s">
        <v>910</v>
      </c>
      <c r="H326" s="316" t="s">
        <v>355</v>
      </c>
      <c r="I326" s="316" t="s">
        <v>908</v>
      </c>
      <c r="J326" s="317" t="s">
        <v>911</v>
      </c>
      <c r="K326" s="321">
        <v>2200044</v>
      </c>
      <c r="L326" s="317" t="s">
        <v>4752</v>
      </c>
      <c r="M326" s="317"/>
      <c r="N326" s="316"/>
      <c r="O326" s="334" t="s">
        <v>911</v>
      </c>
      <c r="P326" s="324">
        <v>2</v>
      </c>
      <c r="Q326" s="326">
        <v>39</v>
      </c>
      <c r="R326" s="327">
        <v>400000</v>
      </c>
      <c r="S326" s="327">
        <v>200000</v>
      </c>
      <c r="T326" s="328" t="s">
        <v>347</v>
      </c>
      <c r="U326" s="328" t="s">
        <v>347</v>
      </c>
      <c r="V326" s="328" t="s">
        <v>347</v>
      </c>
      <c r="W326" s="329" t="s">
        <v>347</v>
      </c>
      <c r="X326" s="329"/>
      <c r="Y326" s="329"/>
      <c r="Z326" s="325"/>
      <c r="AA326" s="329"/>
      <c r="AB326" s="329"/>
      <c r="AC326" s="329"/>
      <c r="AD326" s="329"/>
      <c r="AE326" s="329"/>
      <c r="AF326" s="329"/>
      <c r="AG326" s="325">
        <v>737000</v>
      </c>
      <c r="AH326" s="325" t="s">
        <v>6833</v>
      </c>
      <c r="AI326" s="325" t="s">
        <v>377</v>
      </c>
      <c r="AJ326" s="328">
        <v>600000</v>
      </c>
      <c r="AK326" s="330">
        <v>1000000</v>
      </c>
    </row>
    <row r="327" spans="1:37" s="309" customFormat="1" ht="20.100000000000001" customHeight="1">
      <c r="A327" s="314">
        <v>1325</v>
      </c>
      <c r="B327" s="315">
        <v>1410051019826</v>
      </c>
      <c r="C327" s="318">
        <v>1311308000041</v>
      </c>
      <c r="D327" s="315" t="s">
        <v>6880</v>
      </c>
      <c r="E327" s="316" t="s">
        <v>912</v>
      </c>
      <c r="F327" s="319">
        <v>1500002</v>
      </c>
      <c r="G327" s="320" t="s">
        <v>915</v>
      </c>
      <c r="H327" s="316" t="s">
        <v>355</v>
      </c>
      <c r="I327" s="316" t="s">
        <v>913</v>
      </c>
      <c r="J327" s="317" t="s">
        <v>914</v>
      </c>
      <c r="K327" s="321">
        <v>2360042</v>
      </c>
      <c r="L327" s="317" t="s">
        <v>4753</v>
      </c>
      <c r="M327" s="317"/>
      <c r="N327" s="338"/>
      <c r="O327" s="334" t="s">
        <v>914</v>
      </c>
      <c r="P327" s="324">
        <v>3</v>
      </c>
      <c r="Q327" s="326">
        <v>60</v>
      </c>
      <c r="R327" s="327">
        <v>500000</v>
      </c>
      <c r="S327" s="327">
        <v>250000</v>
      </c>
      <c r="T327" s="328" t="s">
        <v>347</v>
      </c>
      <c r="U327" s="328" t="s">
        <v>347</v>
      </c>
      <c r="V327" s="328" t="s">
        <v>347</v>
      </c>
      <c r="W327" s="329" t="s">
        <v>347</v>
      </c>
      <c r="X327" s="329"/>
      <c r="Y327" s="329"/>
      <c r="Z327" s="325"/>
      <c r="AA327" s="329"/>
      <c r="AB327" s="329"/>
      <c r="AC327" s="329"/>
      <c r="AD327" s="329"/>
      <c r="AE327" s="329"/>
      <c r="AF327" s="329"/>
      <c r="AG327" s="325">
        <v>0</v>
      </c>
      <c r="AH327" s="325" t="s">
        <v>377</v>
      </c>
      <c r="AI327" s="325" t="s">
        <v>377</v>
      </c>
      <c r="AJ327" s="328">
        <v>750000</v>
      </c>
      <c r="AK327" s="330">
        <v>1000000</v>
      </c>
    </row>
    <row r="328" spans="1:37" s="309" customFormat="1" ht="20.100000000000001" customHeight="1">
      <c r="A328" s="314">
        <v>1326</v>
      </c>
      <c r="B328" s="315">
        <v>1410051014967</v>
      </c>
      <c r="C328" s="318">
        <v>1410008000846</v>
      </c>
      <c r="D328" s="315" t="s">
        <v>6880</v>
      </c>
      <c r="E328" s="316" t="s">
        <v>916</v>
      </c>
      <c r="F328" s="319">
        <v>2260003</v>
      </c>
      <c r="G328" s="320" t="s">
        <v>919</v>
      </c>
      <c r="H328" s="316" t="s">
        <v>355</v>
      </c>
      <c r="I328" s="316" t="s">
        <v>917</v>
      </c>
      <c r="J328" s="317" t="s">
        <v>918</v>
      </c>
      <c r="K328" s="321">
        <v>2260003</v>
      </c>
      <c r="L328" s="317" t="s">
        <v>4754</v>
      </c>
      <c r="M328" s="317"/>
      <c r="N328" s="322"/>
      <c r="O328" s="322" t="s">
        <v>918</v>
      </c>
      <c r="P328" s="324">
        <v>3</v>
      </c>
      <c r="Q328" s="326">
        <v>105</v>
      </c>
      <c r="R328" s="327">
        <v>500000</v>
      </c>
      <c r="S328" s="327">
        <v>250000</v>
      </c>
      <c r="T328" s="328" t="s">
        <v>347</v>
      </c>
      <c r="U328" s="328" t="s">
        <v>347</v>
      </c>
      <c r="V328" s="328" t="s">
        <v>347</v>
      </c>
      <c r="W328" s="329" t="s">
        <v>347</v>
      </c>
      <c r="X328" s="329"/>
      <c r="Y328" s="329"/>
      <c r="Z328" s="325"/>
      <c r="AA328" s="329"/>
      <c r="AB328" s="329"/>
      <c r="AC328" s="329"/>
      <c r="AD328" s="329"/>
      <c r="AE328" s="329"/>
      <c r="AF328" s="329"/>
      <c r="AG328" s="325">
        <v>546000</v>
      </c>
      <c r="AH328" s="325" t="s">
        <v>6833</v>
      </c>
      <c r="AI328" s="325" t="s">
        <v>377</v>
      </c>
      <c r="AJ328" s="328">
        <v>750000</v>
      </c>
      <c r="AK328" s="330">
        <v>1000000</v>
      </c>
    </row>
    <row r="329" spans="1:37" s="309" customFormat="1" ht="20.100000000000001" customHeight="1">
      <c r="A329" s="314">
        <v>1327</v>
      </c>
      <c r="B329" s="315">
        <v>1410051014975</v>
      </c>
      <c r="C329" s="347">
        <v>1410008000846</v>
      </c>
      <c r="D329" s="345" t="s">
        <v>4363</v>
      </c>
      <c r="E329" s="316" t="s">
        <v>916</v>
      </c>
      <c r="F329" s="332">
        <v>2260003</v>
      </c>
      <c r="G329" s="333" t="s">
        <v>919</v>
      </c>
      <c r="H329" s="331" t="s">
        <v>355</v>
      </c>
      <c r="I329" s="331" t="s">
        <v>917</v>
      </c>
      <c r="J329" s="331" t="s">
        <v>920</v>
      </c>
      <c r="K329" s="325" t="s">
        <v>2898</v>
      </c>
      <c r="L329" s="324" t="s">
        <v>4755</v>
      </c>
      <c r="M329" s="348"/>
      <c r="N329" s="322"/>
      <c r="O329" s="322" t="s">
        <v>920</v>
      </c>
      <c r="P329" s="324">
        <v>1</v>
      </c>
      <c r="Q329" s="326">
        <v>15</v>
      </c>
      <c r="R329" s="327">
        <v>300000</v>
      </c>
      <c r="S329" s="327">
        <v>150000</v>
      </c>
      <c r="T329" s="328" t="s">
        <v>347</v>
      </c>
      <c r="U329" s="328" t="s">
        <v>347</v>
      </c>
      <c r="V329" s="328" t="s">
        <v>347</v>
      </c>
      <c r="W329" s="329" t="s">
        <v>347</v>
      </c>
      <c r="X329" s="329"/>
      <c r="Y329" s="329"/>
      <c r="Z329" s="325"/>
      <c r="AA329" s="329"/>
      <c r="AB329" s="329"/>
      <c r="AC329" s="329"/>
      <c r="AD329" s="329"/>
      <c r="AE329" s="329"/>
      <c r="AF329" s="329"/>
      <c r="AG329" s="325">
        <v>1000000</v>
      </c>
      <c r="AH329" s="325" t="s">
        <v>6833</v>
      </c>
      <c r="AI329" s="325" t="s">
        <v>377</v>
      </c>
      <c r="AJ329" s="328">
        <v>450000</v>
      </c>
      <c r="AK329" s="330">
        <v>1000000</v>
      </c>
    </row>
    <row r="330" spans="1:37" s="309" customFormat="1" ht="20.100000000000001" customHeight="1">
      <c r="A330" s="314">
        <v>1328</v>
      </c>
      <c r="B330" s="315">
        <v>1410051024487</v>
      </c>
      <c r="C330" s="318">
        <v>1410008001489</v>
      </c>
      <c r="D330" s="315" t="s">
        <v>6880</v>
      </c>
      <c r="E330" s="316" t="s">
        <v>921</v>
      </c>
      <c r="F330" s="332">
        <v>3501123</v>
      </c>
      <c r="G330" s="333" t="s">
        <v>924</v>
      </c>
      <c r="H330" s="331" t="s">
        <v>355</v>
      </c>
      <c r="I330" s="331" t="s">
        <v>922</v>
      </c>
      <c r="J330" s="317" t="s">
        <v>923</v>
      </c>
      <c r="K330" s="321">
        <v>2230062</v>
      </c>
      <c r="L330" s="317" t="s">
        <v>4756</v>
      </c>
      <c r="M330" s="317"/>
      <c r="N330" s="338"/>
      <c r="O330" s="334" t="s">
        <v>923</v>
      </c>
      <c r="P330" s="324">
        <v>2</v>
      </c>
      <c r="Q330" s="326">
        <v>34</v>
      </c>
      <c r="R330" s="327">
        <v>400000</v>
      </c>
      <c r="S330" s="327">
        <v>200000</v>
      </c>
      <c r="T330" s="328" t="s">
        <v>347</v>
      </c>
      <c r="U330" s="328" t="s">
        <v>347</v>
      </c>
      <c r="V330" s="328" t="s">
        <v>347</v>
      </c>
      <c r="W330" s="329" t="s">
        <v>347</v>
      </c>
      <c r="X330" s="329"/>
      <c r="Y330" s="329"/>
      <c r="Z330" s="325"/>
      <c r="AA330" s="329"/>
      <c r="AB330" s="329"/>
      <c r="AC330" s="329"/>
      <c r="AD330" s="329"/>
      <c r="AE330" s="329"/>
      <c r="AF330" s="329"/>
      <c r="AG330" s="325">
        <v>0</v>
      </c>
      <c r="AH330" s="325" t="s">
        <v>377</v>
      </c>
      <c r="AI330" s="325" t="s">
        <v>377</v>
      </c>
      <c r="AJ330" s="328">
        <v>600000</v>
      </c>
      <c r="AK330" s="330">
        <v>1000000</v>
      </c>
    </row>
    <row r="331" spans="1:37" s="309" customFormat="1" ht="20.100000000000001" customHeight="1">
      <c r="A331" s="314">
        <v>1329</v>
      </c>
      <c r="B331" s="315">
        <v>1410051024578</v>
      </c>
      <c r="C331" s="318">
        <v>1410008001489</v>
      </c>
      <c r="D331" s="315" t="s">
        <v>6880</v>
      </c>
      <c r="E331" s="316" t="s">
        <v>921</v>
      </c>
      <c r="F331" s="319">
        <v>3501123</v>
      </c>
      <c r="G331" s="320" t="s">
        <v>924</v>
      </c>
      <c r="H331" s="316" t="s">
        <v>355</v>
      </c>
      <c r="I331" s="316" t="s">
        <v>922</v>
      </c>
      <c r="J331" s="317" t="s">
        <v>925</v>
      </c>
      <c r="K331" s="321">
        <v>2230066</v>
      </c>
      <c r="L331" s="317" t="s">
        <v>4757</v>
      </c>
      <c r="M331" s="317"/>
      <c r="N331" s="322"/>
      <c r="O331" s="322" t="s">
        <v>925</v>
      </c>
      <c r="P331" s="324">
        <v>3</v>
      </c>
      <c r="Q331" s="326">
        <v>60</v>
      </c>
      <c r="R331" s="327">
        <v>500000</v>
      </c>
      <c r="S331" s="327">
        <v>250000</v>
      </c>
      <c r="T331" s="328" t="s">
        <v>347</v>
      </c>
      <c r="U331" s="328" t="s">
        <v>347</v>
      </c>
      <c r="V331" s="328" t="s">
        <v>347</v>
      </c>
      <c r="W331" s="329" t="s">
        <v>347</v>
      </c>
      <c r="X331" s="329"/>
      <c r="Y331" s="329"/>
      <c r="Z331" s="325"/>
      <c r="AA331" s="329"/>
      <c r="AB331" s="329"/>
      <c r="AC331" s="329"/>
      <c r="AD331" s="329"/>
      <c r="AE331" s="329"/>
      <c r="AF331" s="329"/>
      <c r="AG331" s="325">
        <v>0</v>
      </c>
      <c r="AH331" s="325" t="s">
        <v>377</v>
      </c>
      <c r="AI331" s="325" t="s">
        <v>377</v>
      </c>
      <c r="AJ331" s="328">
        <v>750000</v>
      </c>
      <c r="AK331" s="330">
        <v>1000000</v>
      </c>
    </row>
    <row r="332" spans="1:37" s="309" customFormat="1" ht="20.100000000000001" customHeight="1">
      <c r="A332" s="314">
        <v>1330</v>
      </c>
      <c r="B332" s="345">
        <v>1410051025989</v>
      </c>
      <c r="C332" s="318">
        <v>1410008001489</v>
      </c>
      <c r="D332" s="315" t="s">
        <v>6880</v>
      </c>
      <c r="E332" s="316" t="s">
        <v>921</v>
      </c>
      <c r="F332" s="349">
        <v>3501123</v>
      </c>
      <c r="G332" s="331" t="s">
        <v>924</v>
      </c>
      <c r="H332" s="331" t="s">
        <v>355</v>
      </c>
      <c r="I332" s="331" t="s">
        <v>922</v>
      </c>
      <c r="J332" s="317" t="s">
        <v>926</v>
      </c>
      <c r="K332" s="321">
        <v>2230061</v>
      </c>
      <c r="L332" s="317" t="s">
        <v>4758</v>
      </c>
      <c r="M332" s="317"/>
      <c r="N332" s="316"/>
      <c r="O332" s="334" t="s">
        <v>926</v>
      </c>
      <c r="P332" s="324">
        <v>3</v>
      </c>
      <c r="Q332" s="316">
        <v>60</v>
      </c>
      <c r="R332" s="327">
        <v>500000</v>
      </c>
      <c r="S332" s="327">
        <v>250000</v>
      </c>
      <c r="T332" s="328" t="s">
        <v>347</v>
      </c>
      <c r="U332" s="328" t="s">
        <v>347</v>
      </c>
      <c r="V332" s="328" t="s">
        <v>347</v>
      </c>
      <c r="W332" s="329" t="s">
        <v>347</v>
      </c>
      <c r="X332" s="316"/>
      <c r="Y332" s="316"/>
      <c r="Z332" s="325"/>
      <c r="AA332" s="316"/>
      <c r="AB332" s="316"/>
      <c r="AC332" s="316"/>
      <c r="AD332" s="316"/>
      <c r="AE332" s="316"/>
      <c r="AF332" s="316"/>
      <c r="AG332" s="325">
        <v>115000</v>
      </c>
      <c r="AH332" s="325" t="s">
        <v>6833</v>
      </c>
      <c r="AI332" s="325" t="s">
        <v>377</v>
      </c>
      <c r="AJ332" s="328">
        <v>750000</v>
      </c>
      <c r="AK332" s="330">
        <v>1000000</v>
      </c>
    </row>
    <row r="333" spans="1:37" s="309" customFormat="1" ht="20.100000000000001" customHeight="1">
      <c r="A333" s="314">
        <v>1331</v>
      </c>
      <c r="B333" s="315">
        <v>1410051027589</v>
      </c>
      <c r="C333" s="318">
        <v>320108100084</v>
      </c>
      <c r="D333" s="315" t="s">
        <v>6880</v>
      </c>
      <c r="E333" s="316" t="s">
        <v>4759</v>
      </c>
      <c r="F333" s="332">
        <v>200025</v>
      </c>
      <c r="G333" s="333" t="s">
        <v>4762</v>
      </c>
      <c r="H333" s="331" t="s">
        <v>355</v>
      </c>
      <c r="I333" s="331" t="s">
        <v>4760</v>
      </c>
      <c r="J333" s="317" t="s">
        <v>4761</v>
      </c>
      <c r="K333" s="321">
        <v>2230051</v>
      </c>
      <c r="L333" s="317" t="s">
        <v>4763</v>
      </c>
      <c r="M333" s="317"/>
      <c r="N333" s="338"/>
      <c r="O333" s="334" t="s">
        <v>4761</v>
      </c>
      <c r="P333" s="324">
        <v>3</v>
      </c>
      <c r="Q333" s="326">
        <v>60</v>
      </c>
      <c r="R333" s="327">
        <v>500000</v>
      </c>
      <c r="S333" s="327">
        <v>250000</v>
      </c>
      <c r="T333" s="328">
        <v>300000</v>
      </c>
      <c r="U333" s="328" t="s">
        <v>347</v>
      </c>
      <c r="V333" s="328" t="s">
        <v>347</v>
      </c>
      <c r="W333" s="329" t="s">
        <v>347</v>
      </c>
      <c r="X333" s="329"/>
      <c r="Y333" s="329"/>
      <c r="Z333" s="325" t="s">
        <v>377</v>
      </c>
      <c r="AA333" s="329"/>
      <c r="AB333" s="329"/>
      <c r="AC333" s="329"/>
      <c r="AD333" s="329"/>
      <c r="AE333" s="329"/>
      <c r="AF333" s="329"/>
      <c r="AG333" s="325">
        <v>0</v>
      </c>
      <c r="AH333" s="325" t="s">
        <v>377</v>
      </c>
      <c r="AI333" s="325" t="s">
        <v>377</v>
      </c>
      <c r="AJ333" s="328">
        <v>1050000</v>
      </c>
      <c r="AK333" s="330">
        <v>1000000</v>
      </c>
    </row>
    <row r="334" spans="1:37" s="309" customFormat="1" ht="20.100000000000001" customHeight="1">
      <c r="A334" s="314">
        <v>1332</v>
      </c>
      <c r="B334" s="315">
        <v>1410051027514</v>
      </c>
      <c r="C334" s="318">
        <v>1410308200104</v>
      </c>
      <c r="D334" s="315" t="s">
        <v>6880</v>
      </c>
      <c r="E334" s="316" t="s">
        <v>4764</v>
      </c>
      <c r="F334" s="332">
        <v>2200002</v>
      </c>
      <c r="G334" s="333" t="s">
        <v>4766</v>
      </c>
      <c r="H334" s="331" t="s">
        <v>355</v>
      </c>
      <c r="I334" s="331" t="s">
        <v>4765</v>
      </c>
      <c r="J334" s="317" t="s">
        <v>1970</v>
      </c>
      <c r="K334" s="321">
        <v>2200002</v>
      </c>
      <c r="L334" s="317" t="s">
        <v>4767</v>
      </c>
      <c r="M334" s="317"/>
      <c r="N334" s="322"/>
      <c r="O334" s="322" t="s">
        <v>1970</v>
      </c>
      <c r="P334" s="324">
        <v>2</v>
      </c>
      <c r="Q334" s="326">
        <v>50</v>
      </c>
      <c r="R334" s="327">
        <v>400000</v>
      </c>
      <c r="S334" s="327">
        <v>200000</v>
      </c>
      <c r="T334" s="328" t="s">
        <v>347</v>
      </c>
      <c r="U334" s="328" t="s">
        <v>347</v>
      </c>
      <c r="V334" s="328" t="s">
        <v>347</v>
      </c>
      <c r="W334" s="329" t="s">
        <v>347</v>
      </c>
      <c r="X334" s="325"/>
      <c r="Y334" s="325"/>
      <c r="Z334" s="325"/>
      <c r="AA334" s="325"/>
      <c r="AB334" s="325"/>
      <c r="AC334" s="325"/>
      <c r="AD334" s="325"/>
      <c r="AE334" s="325"/>
      <c r="AF334" s="325"/>
      <c r="AG334" s="325">
        <v>0</v>
      </c>
      <c r="AH334" s="325" t="s">
        <v>377</v>
      </c>
      <c r="AI334" s="325" t="s">
        <v>377</v>
      </c>
      <c r="AJ334" s="328">
        <v>600000</v>
      </c>
      <c r="AK334" s="330">
        <v>1000000</v>
      </c>
    </row>
    <row r="335" spans="1:37" s="309" customFormat="1" ht="20.100000000000001" customHeight="1">
      <c r="A335" s="314">
        <v>1333</v>
      </c>
      <c r="B335" s="315">
        <v>1410051025682</v>
      </c>
      <c r="C335" s="318">
        <v>1310211000015</v>
      </c>
      <c r="D335" s="315" t="s">
        <v>6880</v>
      </c>
      <c r="E335" s="316" t="s">
        <v>927</v>
      </c>
      <c r="F335" s="332">
        <v>1040061</v>
      </c>
      <c r="G335" s="333" t="s">
        <v>930</v>
      </c>
      <c r="H335" s="331" t="s">
        <v>355</v>
      </c>
      <c r="I335" s="331" t="s">
        <v>928</v>
      </c>
      <c r="J335" s="317" t="s">
        <v>929</v>
      </c>
      <c r="K335" s="321">
        <v>2300001</v>
      </c>
      <c r="L335" s="317" t="s">
        <v>4768</v>
      </c>
      <c r="M335" s="317"/>
      <c r="N335" s="323"/>
      <c r="O335" s="322" t="s">
        <v>929</v>
      </c>
      <c r="P335" s="324">
        <v>2</v>
      </c>
      <c r="Q335" s="326">
        <v>59</v>
      </c>
      <c r="R335" s="327">
        <v>400000</v>
      </c>
      <c r="S335" s="327">
        <v>200000</v>
      </c>
      <c r="T335" s="328" t="s">
        <v>347</v>
      </c>
      <c r="U335" s="328" t="s">
        <v>347</v>
      </c>
      <c r="V335" s="328" t="s">
        <v>347</v>
      </c>
      <c r="W335" s="329" t="s">
        <v>347</v>
      </c>
      <c r="X335" s="329"/>
      <c r="Y335" s="329"/>
      <c r="Z335" s="325"/>
      <c r="AA335" s="329"/>
      <c r="AB335" s="329"/>
      <c r="AC335" s="329"/>
      <c r="AD335" s="329"/>
      <c r="AE335" s="329"/>
      <c r="AF335" s="329"/>
      <c r="AG335" s="325">
        <v>0</v>
      </c>
      <c r="AH335" s="325" t="s">
        <v>377</v>
      </c>
      <c r="AI335" s="325" t="s">
        <v>377</v>
      </c>
      <c r="AJ335" s="328">
        <v>600000</v>
      </c>
      <c r="AK335" s="330">
        <v>1000000</v>
      </c>
    </row>
    <row r="336" spans="1:37" s="309" customFormat="1" ht="20.100000000000001" customHeight="1">
      <c r="A336" s="314">
        <v>1334</v>
      </c>
      <c r="B336" s="315">
        <v>1410051025690</v>
      </c>
      <c r="C336" s="318">
        <v>1310211000015</v>
      </c>
      <c r="D336" s="315" t="s">
        <v>6880</v>
      </c>
      <c r="E336" s="316" t="s">
        <v>927</v>
      </c>
      <c r="F336" s="332">
        <v>1040061</v>
      </c>
      <c r="G336" s="333" t="s">
        <v>930</v>
      </c>
      <c r="H336" s="350" t="s">
        <v>355</v>
      </c>
      <c r="I336" s="350" t="s">
        <v>928</v>
      </c>
      <c r="J336" s="317" t="s">
        <v>931</v>
      </c>
      <c r="K336" s="321">
        <v>2210015</v>
      </c>
      <c r="L336" s="317" t="s">
        <v>4769</v>
      </c>
      <c r="M336" s="317"/>
      <c r="N336" s="359"/>
      <c r="O336" s="359" t="s">
        <v>931</v>
      </c>
      <c r="P336" s="324">
        <v>3</v>
      </c>
      <c r="Q336" s="326">
        <v>60</v>
      </c>
      <c r="R336" s="327">
        <v>500000</v>
      </c>
      <c r="S336" s="327">
        <v>250000</v>
      </c>
      <c r="T336" s="328">
        <v>300000</v>
      </c>
      <c r="U336" s="328" t="s">
        <v>347</v>
      </c>
      <c r="V336" s="328" t="s">
        <v>347</v>
      </c>
      <c r="W336" s="329" t="s">
        <v>377</v>
      </c>
      <c r="X336" s="325"/>
      <c r="Y336" s="325"/>
      <c r="Z336" s="325"/>
      <c r="AA336" s="325"/>
      <c r="AB336" s="325"/>
      <c r="AC336" s="325"/>
      <c r="AD336" s="325"/>
      <c r="AE336" s="325"/>
      <c r="AF336" s="325"/>
      <c r="AG336" s="325">
        <v>0</v>
      </c>
      <c r="AH336" s="325" t="s">
        <v>377</v>
      </c>
      <c r="AI336" s="325" t="s">
        <v>377</v>
      </c>
      <c r="AJ336" s="328">
        <v>1050000</v>
      </c>
      <c r="AK336" s="330">
        <v>1000000</v>
      </c>
    </row>
    <row r="337" spans="1:37" s="309" customFormat="1" ht="20.100000000000001" customHeight="1">
      <c r="A337" s="314">
        <v>1335</v>
      </c>
      <c r="B337" s="345">
        <v>1410051027191</v>
      </c>
      <c r="C337" s="318">
        <v>1310211000015</v>
      </c>
      <c r="D337" s="315" t="s">
        <v>6880</v>
      </c>
      <c r="E337" s="316" t="s">
        <v>927</v>
      </c>
      <c r="F337" s="340">
        <v>1040061</v>
      </c>
      <c r="G337" s="316" t="s">
        <v>930</v>
      </c>
      <c r="H337" s="316" t="s">
        <v>355</v>
      </c>
      <c r="I337" s="316" t="s">
        <v>928</v>
      </c>
      <c r="J337" s="317" t="s">
        <v>932</v>
      </c>
      <c r="K337" s="321">
        <v>2440801</v>
      </c>
      <c r="L337" s="317" t="s">
        <v>4770</v>
      </c>
      <c r="M337" s="317"/>
      <c r="N337" s="316"/>
      <c r="O337" s="334" t="s">
        <v>932</v>
      </c>
      <c r="P337" s="324">
        <v>3</v>
      </c>
      <c r="Q337" s="316">
        <v>60</v>
      </c>
      <c r="R337" s="327">
        <v>500000</v>
      </c>
      <c r="S337" s="327">
        <v>250000</v>
      </c>
      <c r="T337" s="328" t="s">
        <v>347</v>
      </c>
      <c r="U337" s="328" t="s">
        <v>347</v>
      </c>
      <c r="V337" s="328" t="s">
        <v>347</v>
      </c>
      <c r="W337" s="329" t="s">
        <v>347</v>
      </c>
      <c r="X337" s="316"/>
      <c r="Y337" s="316"/>
      <c r="Z337" s="325"/>
      <c r="AA337" s="316"/>
      <c r="AB337" s="316"/>
      <c r="AC337" s="316"/>
      <c r="AD337" s="316"/>
      <c r="AE337" s="316"/>
      <c r="AF337" s="316"/>
      <c r="AG337" s="325">
        <v>0</v>
      </c>
      <c r="AH337" s="325" t="s">
        <v>377</v>
      </c>
      <c r="AI337" s="325" t="s">
        <v>377</v>
      </c>
      <c r="AJ337" s="328">
        <v>750000</v>
      </c>
      <c r="AK337" s="330">
        <v>1000000</v>
      </c>
    </row>
    <row r="338" spans="1:37" s="309" customFormat="1" ht="20.100000000000001" customHeight="1">
      <c r="A338" s="314">
        <v>1336</v>
      </c>
      <c r="B338" s="315">
        <v>1410051019487</v>
      </c>
      <c r="C338" s="318">
        <v>1310408000125</v>
      </c>
      <c r="D338" s="315" t="s">
        <v>6880</v>
      </c>
      <c r="E338" s="316" t="s">
        <v>933</v>
      </c>
      <c r="F338" s="340">
        <v>1500021</v>
      </c>
      <c r="G338" s="316" t="s">
        <v>936</v>
      </c>
      <c r="H338" s="316" t="s">
        <v>355</v>
      </c>
      <c r="I338" s="316" t="s">
        <v>934</v>
      </c>
      <c r="J338" s="317" t="s">
        <v>935</v>
      </c>
      <c r="K338" s="321">
        <v>2300062</v>
      </c>
      <c r="L338" s="317" t="s">
        <v>4771</v>
      </c>
      <c r="M338" s="317"/>
      <c r="N338" s="338"/>
      <c r="O338" s="334" t="s">
        <v>935</v>
      </c>
      <c r="P338" s="324">
        <v>3</v>
      </c>
      <c r="Q338" s="316">
        <v>60</v>
      </c>
      <c r="R338" s="327">
        <v>500000</v>
      </c>
      <c r="S338" s="327">
        <v>250000</v>
      </c>
      <c r="T338" s="328" t="s">
        <v>347</v>
      </c>
      <c r="U338" s="328" t="s">
        <v>347</v>
      </c>
      <c r="V338" s="328" t="s">
        <v>347</v>
      </c>
      <c r="W338" s="329" t="s">
        <v>347</v>
      </c>
      <c r="X338" s="325"/>
      <c r="Y338" s="325"/>
      <c r="Z338" s="325"/>
      <c r="AA338" s="325"/>
      <c r="AB338" s="325"/>
      <c r="AC338" s="325"/>
      <c r="AD338" s="325"/>
      <c r="AE338" s="325"/>
      <c r="AF338" s="325"/>
      <c r="AG338" s="325">
        <v>935000</v>
      </c>
      <c r="AH338" s="325" t="s">
        <v>6833</v>
      </c>
      <c r="AI338" s="325" t="s">
        <v>377</v>
      </c>
      <c r="AJ338" s="328">
        <v>750000</v>
      </c>
      <c r="AK338" s="330">
        <v>1000000</v>
      </c>
    </row>
    <row r="339" spans="1:37" s="309" customFormat="1" ht="20.100000000000001" customHeight="1">
      <c r="A339" s="314">
        <v>1337</v>
      </c>
      <c r="B339" s="315">
        <v>1410051016624</v>
      </c>
      <c r="C339" s="318">
        <v>1410008000986</v>
      </c>
      <c r="D339" s="315" t="s">
        <v>6880</v>
      </c>
      <c r="E339" s="316" t="s">
        <v>937</v>
      </c>
      <c r="F339" s="332">
        <v>2340054</v>
      </c>
      <c r="G339" s="333" t="s">
        <v>940</v>
      </c>
      <c r="H339" s="331" t="s">
        <v>355</v>
      </c>
      <c r="I339" s="331" t="s">
        <v>938</v>
      </c>
      <c r="J339" s="317" t="s">
        <v>939</v>
      </c>
      <c r="K339" s="321">
        <v>2340054</v>
      </c>
      <c r="L339" s="317" t="s">
        <v>4772</v>
      </c>
      <c r="M339" s="317" t="s">
        <v>4773</v>
      </c>
      <c r="N339" s="334"/>
      <c r="O339" s="334" t="s">
        <v>939</v>
      </c>
      <c r="P339" s="324">
        <v>3</v>
      </c>
      <c r="Q339" s="335">
        <v>90</v>
      </c>
      <c r="R339" s="327">
        <v>500000</v>
      </c>
      <c r="S339" s="327">
        <v>250000</v>
      </c>
      <c r="T339" s="328">
        <v>300000</v>
      </c>
      <c r="U339" s="328" t="s">
        <v>347</v>
      </c>
      <c r="V339" s="328" t="s">
        <v>347</v>
      </c>
      <c r="W339" s="329" t="s">
        <v>377</v>
      </c>
      <c r="X339" s="346"/>
      <c r="Y339" s="346"/>
      <c r="Z339" s="325" t="s">
        <v>377</v>
      </c>
      <c r="AA339" s="346"/>
      <c r="AB339" s="346"/>
      <c r="AC339" s="346"/>
      <c r="AD339" s="346"/>
      <c r="AE339" s="346"/>
      <c r="AF339" s="346"/>
      <c r="AG339" s="325">
        <v>990000</v>
      </c>
      <c r="AH339" s="325" t="s">
        <v>6833</v>
      </c>
      <c r="AI339" s="325" t="s">
        <v>377</v>
      </c>
      <c r="AJ339" s="328">
        <v>1050000</v>
      </c>
      <c r="AK339" s="330">
        <v>1000000</v>
      </c>
    </row>
    <row r="340" spans="1:37" s="309" customFormat="1" ht="20.100000000000001" customHeight="1">
      <c r="A340" s="314">
        <v>1338</v>
      </c>
      <c r="B340" s="345">
        <v>1410051025880</v>
      </c>
      <c r="C340" s="318">
        <v>1410408100022</v>
      </c>
      <c r="D340" s="315" t="s">
        <v>6880</v>
      </c>
      <c r="E340" s="316" t="s">
        <v>941</v>
      </c>
      <c r="F340" s="340">
        <v>2310867</v>
      </c>
      <c r="G340" s="316" t="s">
        <v>944</v>
      </c>
      <c r="H340" s="316" t="s">
        <v>355</v>
      </c>
      <c r="I340" s="316" t="s">
        <v>942</v>
      </c>
      <c r="J340" s="317" t="s">
        <v>943</v>
      </c>
      <c r="K340" s="321">
        <v>2300062</v>
      </c>
      <c r="L340" s="317" t="s">
        <v>4774</v>
      </c>
      <c r="M340" s="317"/>
      <c r="N340" s="316"/>
      <c r="O340" s="334" t="s">
        <v>943</v>
      </c>
      <c r="P340" s="324">
        <v>2</v>
      </c>
      <c r="Q340" s="316">
        <v>57</v>
      </c>
      <c r="R340" s="327">
        <v>400000</v>
      </c>
      <c r="S340" s="327">
        <v>200000</v>
      </c>
      <c r="T340" s="328" t="s">
        <v>347</v>
      </c>
      <c r="U340" s="328" t="s">
        <v>347</v>
      </c>
      <c r="V340" s="328" t="s">
        <v>347</v>
      </c>
      <c r="W340" s="329" t="s">
        <v>347</v>
      </c>
      <c r="X340" s="316"/>
      <c r="Y340" s="316"/>
      <c r="Z340" s="325"/>
      <c r="AA340" s="316"/>
      <c r="AB340" s="316"/>
      <c r="AC340" s="316"/>
      <c r="AD340" s="316"/>
      <c r="AE340" s="316"/>
      <c r="AF340" s="316"/>
      <c r="AG340" s="325">
        <v>0</v>
      </c>
      <c r="AH340" s="325" t="s">
        <v>377</v>
      </c>
      <c r="AI340" s="325" t="s">
        <v>377</v>
      </c>
      <c r="AJ340" s="328">
        <v>600000</v>
      </c>
      <c r="AK340" s="330">
        <v>1000000</v>
      </c>
    </row>
    <row r="341" spans="1:37" s="309" customFormat="1" ht="20.100000000000001" customHeight="1">
      <c r="A341" s="314">
        <v>1339</v>
      </c>
      <c r="B341" s="315">
        <v>1410051026094</v>
      </c>
      <c r="C341" s="318">
        <v>1310108100068</v>
      </c>
      <c r="D341" s="315" t="s">
        <v>6880</v>
      </c>
      <c r="E341" s="316" t="s">
        <v>945</v>
      </c>
      <c r="F341" s="332">
        <v>1010062</v>
      </c>
      <c r="G341" s="333" t="s">
        <v>948</v>
      </c>
      <c r="H341" s="331" t="s">
        <v>355</v>
      </c>
      <c r="I341" s="331" t="s">
        <v>946</v>
      </c>
      <c r="J341" s="317" t="s">
        <v>947</v>
      </c>
      <c r="K341" s="321">
        <v>2410822</v>
      </c>
      <c r="L341" s="317" t="s">
        <v>4775</v>
      </c>
      <c r="M341" s="317"/>
      <c r="N341" s="316"/>
      <c r="O341" s="334" t="s">
        <v>947</v>
      </c>
      <c r="P341" s="324">
        <v>3</v>
      </c>
      <c r="Q341" s="326">
        <v>60</v>
      </c>
      <c r="R341" s="327">
        <v>500000</v>
      </c>
      <c r="S341" s="327">
        <v>250000</v>
      </c>
      <c r="T341" s="328" t="s">
        <v>347</v>
      </c>
      <c r="U341" s="328" t="s">
        <v>347</v>
      </c>
      <c r="V341" s="328" t="s">
        <v>347</v>
      </c>
      <c r="W341" s="329" t="s">
        <v>347</v>
      </c>
      <c r="X341" s="329"/>
      <c r="Y341" s="329"/>
      <c r="Z341" s="325"/>
      <c r="AA341" s="329"/>
      <c r="AB341" s="329"/>
      <c r="AC341" s="329"/>
      <c r="AD341" s="329"/>
      <c r="AE341" s="329"/>
      <c r="AF341" s="329"/>
      <c r="AG341" s="325">
        <v>990000</v>
      </c>
      <c r="AH341" s="325" t="s">
        <v>6833</v>
      </c>
      <c r="AI341" s="325" t="s">
        <v>377</v>
      </c>
      <c r="AJ341" s="328">
        <v>750000</v>
      </c>
      <c r="AK341" s="330">
        <v>1000000</v>
      </c>
    </row>
    <row r="342" spans="1:37" s="309" customFormat="1" ht="20.100000000000001" customHeight="1">
      <c r="A342" s="314">
        <v>1340</v>
      </c>
      <c r="B342" s="315">
        <v>1410051018232</v>
      </c>
      <c r="C342" s="318">
        <v>1310908000021</v>
      </c>
      <c r="D342" s="315" t="s">
        <v>6880</v>
      </c>
      <c r="E342" s="316" t="s">
        <v>949</v>
      </c>
      <c r="F342" s="332">
        <v>1418420</v>
      </c>
      <c r="G342" s="333" t="s">
        <v>952</v>
      </c>
      <c r="H342" s="331" t="s">
        <v>355</v>
      </c>
      <c r="I342" s="331" t="s">
        <v>950</v>
      </c>
      <c r="J342" s="317" t="s">
        <v>951</v>
      </c>
      <c r="K342" s="321">
        <v>2230062</v>
      </c>
      <c r="L342" s="317" t="s">
        <v>4776</v>
      </c>
      <c r="M342" s="317"/>
      <c r="N342" s="316"/>
      <c r="O342" s="334" t="s">
        <v>951</v>
      </c>
      <c r="P342" s="324">
        <v>3</v>
      </c>
      <c r="Q342" s="326">
        <v>90</v>
      </c>
      <c r="R342" s="327">
        <v>500000</v>
      </c>
      <c r="S342" s="327">
        <v>250000</v>
      </c>
      <c r="T342" s="328" t="s">
        <v>347</v>
      </c>
      <c r="U342" s="328" t="s">
        <v>347</v>
      </c>
      <c r="V342" s="328" t="s">
        <v>347</v>
      </c>
      <c r="W342" s="329" t="s">
        <v>347</v>
      </c>
      <c r="X342" s="329"/>
      <c r="Y342" s="329"/>
      <c r="Z342" s="325"/>
      <c r="AA342" s="329"/>
      <c r="AB342" s="329"/>
      <c r="AC342" s="329"/>
      <c r="AD342" s="329"/>
      <c r="AE342" s="329"/>
      <c r="AF342" s="329"/>
      <c r="AG342" s="325">
        <v>0</v>
      </c>
      <c r="AH342" s="325" t="s">
        <v>377</v>
      </c>
      <c r="AI342" s="325" t="s">
        <v>377</v>
      </c>
      <c r="AJ342" s="328">
        <v>750000</v>
      </c>
      <c r="AK342" s="330">
        <v>1000000</v>
      </c>
    </row>
    <row r="343" spans="1:37" s="309" customFormat="1" ht="20.100000000000001" customHeight="1">
      <c r="A343" s="314">
        <v>1341</v>
      </c>
      <c r="B343" s="315">
        <v>1410051018505</v>
      </c>
      <c r="C343" s="318">
        <v>1310908000021</v>
      </c>
      <c r="D343" s="315" t="s">
        <v>6880</v>
      </c>
      <c r="E343" s="316" t="s">
        <v>949</v>
      </c>
      <c r="F343" s="332">
        <v>1418420</v>
      </c>
      <c r="G343" s="333" t="s">
        <v>952</v>
      </c>
      <c r="H343" s="331" t="s">
        <v>355</v>
      </c>
      <c r="I343" s="331" t="s">
        <v>950</v>
      </c>
      <c r="J343" s="317" t="s">
        <v>953</v>
      </c>
      <c r="K343" s="321">
        <v>2460021</v>
      </c>
      <c r="L343" s="317" t="s">
        <v>4777</v>
      </c>
      <c r="M343" s="317"/>
      <c r="N343" s="334"/>
      <c r="O343" s="334" t="s">
        <v>953</v>
      </c>
      <c r="P343" s="324">
        <v>3</v>
      </c>
      <c r="Q343" s="326">
        <v>60</v>
      </c>
      <c r="R343" s="327">
        <v>500000</v>
      </c>
      <c r="S343" s="327">
        <v>250000</v>
      </c>
      <c r="T343" s="328" t="s">
        <v>347</v>
      </c>
      <c r="U343" s="328" t="s">
        <v>347</v>
      </c>
      <c r="V343" s="328" t="s">
        <v>347</v>
      </c>
      <c r="W343" s="329" t="s">
        <v>347</v>
      </c>
      <c r="X343" s="325"/>
      <c r="Y343" s="325"/>
      <c r="Z343" s="325"/>
      <c r="AA343" s="325"/>
      <c r="AB343" s="325"/>
      <c r="AC343" s="325"/>
      <c r="AD343" s="325"/>
      <c r="AE343" s="325"/>
      <c r="AF343" s="325"/>
      <c r="AG343" s="325">
        <v>0</v>
      </c>
      <c r="AH343" s="325" t="s">
        <v>377</v>
      </c>
      <c r="AI343" s="325" t="s">
        <v>377</v>
      </c>
      <c r="AJ343" s="328">
        <v>750000</v>
      </c>
      <c r="AK343" s="330">
        <v>1000000</v>
      </c>
    </row>
    <row r="344" spans="1:37" s="309" customFormat="1" ht="20.100000000000001" customHeight="1">
      <c r="A344" s="314">
        <v>1342</v>
      </c>
      <c r="B344" s="315">
        <v>1410051018521</v>
      </c>
      <c r="C344" s="318">
        <v>1310908000021</v>
      </c>
      <c r="D344" s="315" t="s">
        <v>6880</v>
      </c>
      <c r="E344" s="316" t="s">
        <v>949</v>
      </c>
      <c r="F344" s="332">
        <v>1418420</v>
      </c>
      <c r="G344" s="333" t="s">
        <v>952</v>
      </c>
      <c r="H344" s="331" t="s">
        <v>355</v>
      </c>
      <c r="I344" s="331" t="s">
        <v>950</v>
      </c>
      <c r="J344" s="317" t="s">
        <v>954</v>
      </c>
      <c r="K344" s="321">
        <v>2300001</v>
      </c>
      <c r="L344" s="317" t="s">
        <v>4778</v>
      </c>
      <c r="M344" s="317"/>
      <c r="N344" s="334"/>
      <c r="O344" s="334" t="s">
        <v>954</v>
      </c>
      <c r="P344" s="324">
        <v>2</v>
      </c>
      <c r="Q344" s="326">
        <v>50</v>
      </c>
      <c r="R344" s="327">
        <v>400000</v>
      </c>
      <c r="S344" s="327">
        <v>200000</v>
      </c>
      <c r="T344" s="328" t="s">
        <v>347</v>
      </c>
      <c r="U344" s="328" t="s">
        <v>347</v>
      </c>
      <c r="V344" s="328" t="s">
        <v>347</v>
      </c>
      <c r="W344" s="329" t="s">
        <v>347</v>
      </c>
      <c r="X344" s="325"/>
      <c r="Y344" s="325"/>
      <c r="Z344" s="325"/>
      <c r="AA344" s="325"/>
      <c r="AB344" s="325"/>
      <c r="AC344" s="325"/>
      <c r="AD344" s="325"/>
      <c r="AE344" s="325"/>
      <c r="AF344" s="325"/>
      <c r="AG344" s="325">
        <v>0</v>
      </c>
      <c r="AH344" s="325" t="s">
        <v>377</v>
      </c>
      <c r="AI344" s="325" t="s">
        <v>377</v>
      </c>
      <c r="AJ344" s="328">
        <v>600000</v>
      </c>
      <c r="AK344" s="330">
        <v>1000000</v>
      </c>
    </row>
    <row r="345" spans="1:37" s="309" customFormat="1" ht="20.100000000000001" customHeight="1">
      <c r="A345" s="314">
        <v>1343</v>
      </c>
      <c r="B345" s="315">
        <v>1410051019503</v>
      </c>
      <c r="C345" s="318">
        <v>1310908000021</v>
      </c>
      <c r="D345" s="315" t="s">
        <v>6880</v>
      </c>
      <c r="E345" s="316" t="s">
        <v>949</v>
      </c>
      <c r="F345" s="332">
        <v>1418420</v>
      </c>
      <c r="G345" s="333" t="s">
        <v>952</v>
      </c>
      <c r="H345" s="331" t="s">
        <v>355</v>
      </c>
      <c r="I345" s="331" t="s">
        <v>950</v>
      </c>
      <c r="J345" s="317" t="s">
        <v>955</v>
      </c>
      <c r="K345" s="321">
        <v>2210865</v>
      </c>
      <c r="L345" s="317" t="s">
        <v>4779</v>
      </c>
      <c r="M345" s="317"/>
      <c r="N345" s="334"/>
      <c r="O345" s="334" t="s">
        <v>955</v>
      </c>
      <c r="P345" s="324">
        <v>3</v>
      </c>
      <c r="Q345" s="326">
        <v>60</v>
      </c>
      <c r="R345" s="327">
        <v>500000</v>
      </c>
      <c r="S345" s="327">
        <v>250000</v>
      </c>
      <c r="T345" s="328" t="s">
        <v>347</v>
      </c>
      <c r="U345" s="328" t="s">
        <v>347</v>
      </c>
      <c r="V345" s="328" t="s">
        <v>347</v>
      </c>
      <c r="W345" s="329" t="s">
        <v>347</v>
      </c>
      <c r="X345" s="325"/>
      <c r="Y345" s="325"/>
      <c r="Z345" s="325"/>
      <c r="AA345" s="325"/>
      <c r="AB345" s="325"/>
      <c r="AC345" s="325"/>
      <c r="AD345" s="325"/>
      <c r="AE345" s="325"/>
      <c r="AF345" s="325"/>
      <c r="AG345" s="325">
        <v>0</v>
      </c>
      <c r="AH345" s="325" t="s">
        <v>377</v>
      </c>
      <c r="AI345" s="325" t="s">
        <v>377</v>
      </c>
      <c r="AJ345" s="328">
        <v>750000</v>
      </c>
      <c r="AK345" s="330">
        <v>1000000</v>
      </c>
    </row>
    <row r="346" spans="1:37" s="309" customFormat="1" ht="20.100000000000001" customHeight="1">
      <c r="A346" s="314">
        <v>1344</v>
      </c>
      <c r="B346" s="315">
        <v>1410051024768</v>
      </c>
      <c r="C346" s="318">
        <v>1310908000021</v>
      </c>
      <c r="D346" s="315" t="s">
        <v>6880</v>
      </c>
      <c r="E346" s="316" t="s">
        <v>949</v>
      </c>
      <c r="F346" s="319">
        <v>1418420</v>
      </c>
      <c r="G346" s="320" t="s">
        <v>952</v>
      </c>
      <c r="H346" s="316" t="s">
        <v>355</v>
      </c>
      <c r="I346" s="316" t="s">
        <v>950</v>
      </c>
      <c r="J346" s="317" t="s">
        <v>956</v>
      </c>
      <c r="K346" s="321">
        <v>2210832</v>
      </c>
      <c r="L346" s="317" t="s">
        <v>4780</v>
      </c>
      <c r="M346" s="317"/>
      <c r="N346" s="338"/>
      <c r="O346" s="334" t="s">
        <v>956</v>
      </c>
      <c r="P346" s="324">
        <v>3</v>
      </c>
      <c r="Q346" s="326">
        <v>60</v>
      </c>
      <c r="R346" s="327">
        <v>500000</v>
      </c>
      <c r="S346" s="327">
        <v>250000</v>
      </c>
      <c r="T346" s="328" t="s">
        <v>347</v>
      </c>
      <c r="U346" s="328" t="s">
        <v>347</v>
      </c>
      <c r="V346" s="328" t="s">
        <v>347</v>
      </c>
      <c r="W346" s="329" t="s">
        <v>347</v>
      </c>
      <c r="X346" s="325"/>
      <c r="Y346" s="325"/>
      <c r="Z346" s="325"/>
      <c r="AA346" s="325"/>
      <c r="AB346" s="325"/>
      <c r="AC346" s="325"/>
      <c r="AD346" s="325"/>
      <c r="AE346" s="325"/>
      <c r="AF346" s="325"/>
      <c r="AG346" s="325">
        <v>0</v>
      </c>
      <c r="AH346" s="325" t="s">
        <v>377</v>
      </c>
      <c r="AI346" s="325" t="s">
        <v>377</v>
      </c>
      <c r="AJ346" s="328">
        <v>750000</v>
      </c>
      <c r="AK346" s="330">
        <v>1000000</v>
      </c>
    </row>
    <row r="347" spans="1:37" s="309" customFormat="1" ht="20.100000000000001" customHeight="1">
      <c r="A347" s="314">
        <v>1345</v>
      </c>
      <c r="B347" s="345">
        <v>1410051026623</v>
      </c>
      <c r="C347" s="318">
        <v>1310908000021</v>
      </c>
      <c r="D347" s="315" t="s">
        <v>6880</v>
      </c>
      <c r="E347" s="316" t="s">
        <v>949</v>
      </c>
      <c r="F347" s="340">
        <v>1418420</v>
      </c>
      <c r="G347" s="316" t="s">
        <v>952</v>
      </c>
      <c r="H347" s="316" t="s">
        <v>355</v>
      </c>
      <c r="I347" s="316" t="s">
        <v>950</v>
      </c>
      <c r="J347" s="317" t="s">
        <v>957</v>
      </c>
      <c r="K347" s="321">
        <v>2230052</v>
      </c>
      <c r="L347" s="317" t="s">
        <v>4781</v>
      </c>
      <c r="M347" s="317"/>
      <c r="N347" s="316"/>
      <c r="O347" s="334" t="s">
        <v>957</v>
      </c>
      <c r="P347" s="324">
        <v>3</v>
      </c>
      <c r="Q347" s="316">
        <v>60</v>
      </c>
      <c r="R347" s="327">
        <v>500000</v>
      </c>
      <c r="S347" s="327">
        <v>250000</v>
      </c>
      <c r="T347" s="328" t="s">
        <v>347</v>
      </c>
      <c r="U347" s="328" t="s">
        <v>347</v>
      </c>
      <c r="V347" s="328" t="s">
        <v>347</v>
      </c>
      <c r="W347" s="329" t="s">
        <v>347</v>
      </c>
      <c r="X347" s="316"/>
      <c r="Y347" s="316"/>
      <c r="Z347" s="325"/>
      <c r="AA347" s="316"/>
      <c r="AB347" s="316"/>
      <c r="AC347" s="316"/>
      <c r="AD347" s="316"/>
      <c r="AE347" s="316"/>
      <c r="AF347" s="316"/>
      <c r="AG347" s="325">
        <v>0</v>
      </c>
      <c r="AH347" s="325" t="s">
        <v>377</v>
      </c>
      <c r="AI347" s="325" t="s">
        <v>377</v>
      </c>
      <c r="AJ347" s="328">
        <v>750000</v>
      </c>
      <c r="AK347" s="330">
        <v>1000000</v>
      </c>
    </row>
    <row r="348" spans="1:37" s="309" customFormat="1" ht="20.100000000000001" customHeight="1">
      <c r="A348" s="314">
        <v>1346</v>
      </c>
      <c r="B348" s="315">
        <v>1410051026789</v>
      </c>
      <c r="C348" s="318">
        <v>1410908100068</v>
      </c>
      <c r="D348" s="315" t="s">
        <v>6880</v>
      </c>
      <c r="E348" s="316" t="s">
        <v>958</v>
      </c>
      <c r="F348" s="332">
        <v>2220032</v>
      </c>
      <c r="G348" s="333" t="s">
        <v>961</v>
      </c>
      <c r="H348" s="331" t="s">
        <v>355</v>
      </c>
      <c r="I348" s="331" t="s">
        <v>959</v>
      </c>
      <c r="J348" s="317" t="s">
        <v>960</v>
      </c>
      <c r="K348" s="321">
        <v>2220032</v>
      </c>
      <c r="L348" s="317" t="s">
        <v>4782</v>
      </c>
      <c r="M348" s="317"/>
      <c r="N348" s="316"/>
      <c r="O348" s="334" t="s">
        <v>960</v>
      </c>
      <c r="P348" s="324">
        <v>3</v>
      </c>
      <c r="Q348" s="326">
        <v>60</v>
      </c>
      <c r="R348" s="327">
        <v>500000</v>
      </c>
      <c r="S348" s="327">
        <v>250000</v>
      </c>
      <c r="T348" s="328">
        <v>300000</v>
      </c>
      <c r="U348" s="328" t="s">
        <v>347</v>
      </c>
      <c r="V348" s="328" t="s">
        <v>347</v>
      </c>
      <c r="W348" s="329" t="s">
        <v>377</v>
      </c>
      <c r="X348" s="325"/>
      <c r="Y348" s="325"/>
      <c r="Z348" s="325"/>
      <c r="AA348" s="325"/>
      <c r="AB348" s="325"/>
      <c r="AC348" s="325"/>
      <c r="AD348" s="325"/>
      <c r="AE348" s="325"/>
      <c r="AF348" s="325"/>
      <c r="AG348" s="325">
        <v>990000</v>
      </c>
      <c r="AH348" s="325" t="s">
        <v>6833</v>
      </c>
      <c r="AI348" s="325" t="s">
        <v>377</v>
      </c>
      <c r="AJ348" s="328">
        <v>1050000</v>
      </c>
      <c r="AK348" s="330">
        <v>1000000</v>
      </c>
    </row>
    <row r="349" spans="1:37" s="309" customFormat="1" ht="20.100000000000001" customHeight="1">
      <c r="A349" s="314">
        <v>1347</v>
      </c>
      <c r="B349" s="315">
        <v>1410051018463</v>
      </c>
      <c r="C349" s="318">
        <v>1310908000088</v>
      </c>
      <c r="D349" s="315" t="s">
        <v>6880</v>
      </c>
      <c r="E349" s="316" t="s">
        <v>962</v>
      </c>
      <c r="F349" s="332">
        <v>1420041</v>
      </c>
      <c r="G349" s="333" t="s">
        <v>965</v>
      </c>
      <c r="H349" s="331" t="s">
        <v>355</v>
      </c>
      <c r="I349" s="331" t="s">
        <v>963</v>
      </c>
      <c r="J349" s="317" t="s">
        <v>964</v>
      </c>
      <c r="K349" s="321">
        <v>2440805</v>
      </c>
      <c r="L349" s="317" t="s">
        <v>4783</v>
      </c>
      <c r="M349" s="317" t="s">
        <v>4784</v>
      </c>
      <c r="N349" s="322"/>
      <c r="O349" s="322" t="s">
        <v>964</v>
      </c>
      <c r="P349" s="324">
        <v>3</v>
      </c>
      <c r="Q349" s="326">
        <v>60</v>
      </c>
      <c r="R349" s="327">
        <v>500000</v>
      </c>
      <c r="S349" s="327">
        <v>250000</v>
      </c>
      <c r="T349" s="328">
        <v>300000</v>
      </c>
      <c r="U349" s="328" t="s">
        <v>347</v>
      </c>
      <c r="V349" s="328" t="s">
        <v>347</v>
      </c>
      <c r="W349" s="329" t="s">
        <v>377</v>
      </c>
      <c r="X349" s="329"/>
      <c r="Y349" s="329"/>
      <c r="Z349" s="325"/>
      <c r="AA349" s="329"/>
      <c r="AB349" s="329"/>
      <c r="AC349" s="329"/>
      <c r="AD349" s="329"/>
      <c r="AE349" s="329"/>
      <c r="AF349" s="329"/>
      <c r="AG349" s="325">
        <v>0</v>
      </c>
      <c r="AH349" s="325" t="s">
        <v>377</v>
      </c>
      <c r="AI349" s="325" t="s">
        <v>377</v>
      </c>
      <c r="AJ349" s="328">
        <v>1050000</v>
      </c>
      <c r="AK349" s="330">
        <v>1000000</v>
      </c>
    </row>
    <row r="350" spans="1:37" s="309" customFormat="1" ht="20.100000000000001" customHeight="1">
      <c r="A350" s="314">
        <v>1348</v>
      </c>
      <c r="B350" s="315">
        <v>1410051019636</v>
      </c>
      <c r="C350" s="318">
        <v>1310908000088</v>
      </c>
      <c r="D350" s="315" t="s">
        <v>6880</v>
      </c>
      <c r="E350" s="316" t="s">
        <v>962</v>
      </c>
      <c r="F350" s="332">
        <v>1420041</v>
      </c>
      <c r="G350" s="333" t="s">
        <v>965</v>
      </c>
      <c r="H350" s="331" t="s">
        <v>355</v>
      </c>
      <c r="I350" s="331" t="s">
        <v>963</v>
      </c>
      <c r="J350" s="317" t="s">
        <v>966</v>
      </c>
      <c r="K350" s="321">
        <v>2220011</v>
      </c>
      <c r="L350" s="317" t="s">
        <v>4785</v>
      </c>
      <c r="M350" s="317"/>
      <c r="N350" s="316"/>
      <c r="O350" s="334" t="s">
        <v>966</v>
      </c>
      <c r="P350" s="324">
        <v>3</v>
      </c>
      <c r="Q350" s="326">
        <v>60</v>
      </c>
      <c r="R350" s="327">
        <v>500000</v>
      </c>
      <c r="S350" s="327">
        <v>250000</v>
      </c>
      <c r="T350" s="328">
        <v>300000</v>
      </c>
      <c r="U350" s="328" t="s">
        <v>347</v>
      </c>
      <c r="V350" s="328" t="s">
        <v>347</v>
      </c>
      <c r="W350" s="329" t="s">
        <v>377</v>
      </c>
      <c r="X350" s="325"/>
      <c r="Y350" s="325"/>
      <c r="Z350" s="325"/>
      <c r="AA350" s="325"/>
      <c r="AB350" s="325"/>
      <c r="AC350" s="325"/>
      <c r="AD350" s="325"/>
      <c r="AE350" s="325"/>
      <c r="AF350" s="325"/>
      <c r="AG350" s="325">
        <v>402000</v>
      </c>
      <c r="AH350" s="325" t="s">
        <v>6833</v>
      </c>
      <c r="AI350" s="325" t="s">
        <v>377</v>
      </c>
      <c r="AJ350" s="328">
        <v>1050000</v>
      </c>
      <c r="AK350" s="330">
        <v>1000000</v>
      </c>
    </row>
    <row r="351" spans="1:37" s="309" customFormat="1" ht="20.100000000000001" customHeight="1">
      <c r="A351" s="314">
        <v>1349</v>
      </c>
      <c r="B351" s="315">
        <v>1410051014793</v>
      </c>
      <c r="C351" s="318">
        <v>1410008001000</v>
      </c>
      <c r="D351" s="315" t="s">
        <v>6880</v>
      </c>
      <c r="E351" s="316" t="s">
        <v>967</v>
      </c>
      <c r="F351" s="332">
        <v>2320013</v>
      </c>
      <c r="G351" s="333" t="s">
        <v>970</v>
      </c>
      <c r="H351" s="331" t="s">
        <v>355</v>
      </c>
      <c r="I351" s="331" t="s">
        <v>968</v>
      </c>
      <c r="J351" s="317" t="s">
        <v>969</v>
      </c>
      <c r="K351" s="321">
        <v>2320013</v>
      </c>
      <c r="L351" s="317" t="s">
        <v>4786</v>
      </c>
      <c r="M351" s="317" t="s">
        <v>4787</v>
      </c>
      <c r="N351" s="322"/>
      <c r="O351" s="322" t="s">
        <v>969</v>
      </c>
      <c r="P351" s="324">
        <v>3</v>
      </c>
      <c r="Q351" s="326">
        <v>72</v>
      </c>
      <c r="R351" s="327">
        <v>500000</v>
      </c>
      <c r="S351" s="327">
        <v>250000</v>
      </c>
      <c r="T351" s="328" t="s">
        <v>347</v>
      </c>
      <c r="U351" s="328" t="s">
        <v>347</v>
      </c>
      <c r="V351" s="328" t="s">
        <v>347</v>
      </c>
      <c r="W351" s="329" t="s">
        <v>347</v>
      </c>
      <c r="X351" s="329"/>
      <c r="Y351" s="329"/>
      <c r="Z351" s="325"/>
      <c r="AA351" s="329"/>
      <c r="AB351" s="329"/>
      <c r="AC351" s="329"/>
      <c r="AD351" s="329"/>
      <c r="AE351" s="329"/>
      <c r="AF351" s="329"/>
      <c r="AG351" s="325">
        <v>0</v>
      </c>
      <c r="AH351" s="325" t="s">
        <v>377</v>
      </c>
      <c r="AI351" s="325" t="s">
        <v>377</v>
      </c>
      <c r="AJ351" s="328">
        <v>750000</v>
      </c>
      <c r="AK351" s="330">
        <v>1000000</v>
      </c>
    </row>
    <row r="352" spans="1:37" s="309" customFormat="1" ht="20.100000000000001" customHeight="1">
      <c r="A352" s="314">
        <v>1350</v>
      </c>
      <c r="B352" s="315">
        <v>1410051027274</v>
      </c>
      <c r="C352" s="318">
        <v>1411108100023</v>
      </c>
      <c r="D352" s="315" t="s">
        <v>6880</v>
      </c>
      <c r="E352" s="316" t="s">
        <v>971</v>
      </c>
      <c r="F352" s="332">
        <v>2340054</v>
      </c>
      <c r="G352" s="333" t="s">
        <v>4789</v>
      </c>
      <c r="H352" s="331" t="s">
        <v>355</v>
      </c>
      <c r="I352" s="331" t="s">
        <v>4788</v>
      </c>
      <c r="J352" s="317" t="s">
        <v>972</v>
      </c>
      <c r="K352" s="321">
        <v>2340054</v>
      </c>
      <c r="L352" s="317" t="s">
        <v>4790</v>
      </c>
      <c r="M352" s="317"/>
      <c r="N352" s="322"/>
      <c r="O352" s="322" t="s">
        <v>972</v>
      </c>
      <c r="P352" s="324">
        <v>2</v>
      </c>
      <c r="Q352" s="326">
        <v>50</v>
      </c>
      <c r="R352" s="327">
        <v>400000</v>
      </c>
      <c r="S352" s="327">
        <v>200000</v>
      </c>
      <c r="T352" s="328">
        <v>300000</v>
      </c>
      <c r="U352" s="328" t="s">
        <v>347</v>
      </c>
      <c r="V352" s="328" t="s">
        <v>347</v>
      </c>
      <c r="W352" s="329" t="s">
        <v>377</v>
      </c>
      <c r="X352" s="329"/>
      <c r="Y352" s="329"/>
      <c r="Z352" s="325"/>
      <c r="AA352" s="329"/>
      <c r="AB352" s="329"/>
      <c r="AC352" s="329"/>
      <c r="AD352" s="329"/>
      <c r="AE352" s="329"/>
      <c r="AF352" s="329"/>
      <c r="AG352" s="325">
        <v>0</v>
      </c>
      <c r="AH352" s="325" t="s">
        <v>377</v>
      </c>
      <c r="AI352" s="325" t="s">
        <v>377</v>
      </c>
      <c r="AJ352" s="328">
        <v>900000</v>
      </c>
      <c r="AK352" s="330">
        <v>1000000</v>
      </c>
    </row>
    <row r="353" spans="1:37" s="309" customFormat="1" ht="20.100000000000001" customHeight="1">
      <c r="A353" s="314">
        <v>1351</v>
      </c>
      <c r="B353" s="315">
        <v>1410051016343</v>
      </c>
      <c r="C353" s="318">
        <v>1311908000052</v>
      </c>
      <c r="D353" s="315" t="s">
        <v>6880</v>
      </c>
      <c r="E353" s="316" t="s">
        <v>973</v>
      </c>
      <c r="F353" s="332">
        <v>1730037</v>
      </c>
      <c r="G353" s="333" t="s">
        <v>976</v>
      </c>
      <c r="H353" s="331" t="s">
        <v>355</v>
      </c>
      <c r="I353" s="331" t="s">
        <v>974</v>
      </c>
      <c r="J353" s="317" t="s">
        <v>975</v>
      </c>
      <c r="K353" s="321">
        <v>2210056</v>
      </c>
      <c r="L353" s="317" t="s">
        <v>4791</v>
      </c>
      <c r="M353" s="317" t="s">
        <v>4792</v>
      </c>
      <c r="N353" s="334"/>
      <c r="O353" s="334" t="s">
        <v>975</v>
      </c>
      <c r="P353" s="324">
        <v>2</v>
      </c>
      <c r="Q353" s="326">
        <v>50</v>
      </c>
      <c r="R353" s="327">
        <v>400000</v>
      </c>
      <c r="S353" s="327">
        <v>200000</v>
      </c>
      <c r="T353" s="328" t="s">
        <v>347</v>
      </c>
      <c r="U353" s="328" t="s">
        <v>347</v>
      </c>
      <c r="V353" s="328" t="s">
        <v>347</v>
      </c>
      <c r="W353" s="329" t="s">
        <v>347</v>
      </c>
      <c r="X353" s="325"/>
      <c r="Y353" s="325"/>
      <c r="Z353" s="325"/>
      <c r="AA353" s="325"/>
      <c r="AB353" s="325"/>
      <c r="AC353" s="325"/>
      <c r="AD353" s="325"/>
      <c r="AE353" s="325"/>
      <c r="AF353" s="325"/>
      <c r="AG353" s="325">
        <v>943000</v>
      </c>
      <c r="AH353" s="325" t="s">
        <v>6833</v>
      </c>
      <c r="AI353" s="325" t="s">
        <v>377</v>
      </c>
      <c r="AJ353" s="328">
        <v>600000</v>
      </c>
      <c r="AK353" s="330">
        <v>1000000</v>
      </c>
    </row>
    <row r="354" spans="1:37" s="309" customFormat="1" ht="20.100000000000001" customHeight="1">
      <c r="A354" s="314">
        <v>1352</v>
      </c>
      <c r="B354" s="315">
        <v>1410051024313</v>
      </c>
      <c r="C354" s="318">
        <v>1311908000052</v>
      </c>
      <c r="D354" s="315" t="s">
        <v>6880</v>
      </c>
      <c r="E354" s="316" t="s">
        <v>973</v>
      </c>
      <c r="F354" s="319">
        <v>1730037</v>
      </c>
      <c r="G354" s="320" t="s">
        <v>976</v>
      </c>
      <c r="H354" s="316" t="s">
        <v>355</v>
      </c>
      <c r="I354" s="316" t="s">
        <v>974</v>
      </c>
      <c r="J354" s="317" t="s">
        <v>977</v>
      </c>
      <c r="K354" s="321">
        <v>2300001</v>
      </c>
      <c r="L354" s="317" t="s">
        <v>4793</v>
      </c>
      <c r="M354" s="317"/>
      <c r="N354" s="316"/>
      <c r="O354" s="334" t="s">
        <v>977</v>
      </c>
      <c r="P354" s="324">
        <v>2</v>
      </c>
      <c r="Q354" s="326">
        <v>59</v>
      </c>
      <c r="R354" s="327">
        <v>400000</v>
      </c>
      <c r="S354" s="327">
        <v>200000</v>
      </c>
      <c r="T354" s="328">
        <v>300000</v>
      </c>
      <c r="U354" s="328" t="s">
        <v>347</v>
      </c>
      <c r="V354" s="328" t="s">
        <v>347</v>
      </c>
      <c r="W354" s="329" t="s">
        <v>377</v>
      </c>
      <c r="X354" s="329"/>
      <c r="Y354" s="329"/>
      <c r="Z354" s="325"/>
      <c r="AA354" s="329"/>
      <c r="AB354" s="329"/>
      <c r="AC354" s="329"/>
      <c r="AD354" s="329"/>
      <c r="AE354" s="329"/>
      <c r="AF354" s="329"/>
      <c r="AG354" s="325">
        <v>396000</v>
      </c>
      <c r="AH354" s="325" t="s">
        <v>6833</v>
      </c>
      <c r="AI354" s="325" t="s">
        <v>377</v>
      </c>
      <c r="AJ354" s="328">
        <v>900000</v>
      </c>
      <c r="AK354" s="330">
        <v>1000000</v>
      </c>
    </row>
    <row r="355" spans="1:37" s="309" customFormat="1" ht="20.100000000000001" customHeight="1">
      <c r="A355" s="314">
        <v>1353</v>
      </c>
      <c r="B355" s="315">
        <v>1410051024776</v>
      </c>
      <c r="C355" s="318">
        <v>1311908000052</v>
      </c>
      <c r="D355" s="315" t="s">
        <v>6880</v>
      </c>
      <c r="E355" s="316" t="s">
        <v>973</v>
      </c>
      <c r="F355" s="319">
        <v>1730037</v>
      </c>
      <c r="G355" s="320" t="s">
        <v>976</v>
      </c>
      <c r="H355" s="316" t="s">
        <v>355</v>
      </c>
      <c r="I355" s="316" t="s">
        <v>974</v>
      </c>
      <c r="J355" s="317" t="s">
        <v>978</v>
      </c>
      <c r="K355" s="321">
        <v>2200073</v>
      </c>
      <c r="L355" s="317" t="s">
        <v>4794</v>
      </c>
      <c r="M355" s="317"/>
      <c r="N355" s="316"/>
      <c r="O355" s="334" t="s">
        <v>978</v>
      </c>
      <c r="P355" s="324">
        <v>3</v>
      </c>
      <c r="Q355" s="326">
        <v>60</v>
      </c>
      <c r="R355" s="327">
        <v>500000</v>
      </c>
      <c r="S355" s="327">
        <v>250000</v>
      </c>
      <c r="T355" s="328" t="s">
        <v>347</v>
      </c>
      <c r="U355" s="328" t="s">
        <v>347</v>
      </c>
      <c r="V355" s="328" t="s">
        <v>347</v>
      </c>
      <c r="W355" s="329" t="s">
        <v>347</v>
      </c>
      <c r="X355" s="329"/>
      <c r="Y355" s="329"/>
      <c r="Z355" s="325"/>
      <c r="AA355" s="329"/>
      <c r="AB355" s="329"/>
      <c r="AC355" s="329"/>
      <c r="AD355" s="329"/>
      <c r="AE355" s="329"/>
      <c r="AF355" s="329"/>
      <c r="AG355" s="325">
        <v>0</v>
      </c>
      <c r="AH355" s="325" t="s">
        <v>377</v>
      </c>
      <c r="AI355" s="325" t="s">
        <v>377</v>
      </c>
      <c r="AJ355" s="328">
        <v>750000</v>
      </c>
      <c r="AK355" s="330">
        <v>1000000</v>
      </c>
    </row>
    <row r="356" spans="1:37" s="309" customFormat="1" ht="20.100000000000001" customHeight="1">
      <c r="A356" s="314">
        <v>1354</v>
      </c>
      <c r="B356" s="315">
        <v>1410051027795</v>
      </c>
      <c r="C356" s="318">
        <v>1310108200124</v>
      </c>
      <c r="D356" s="315" t="s">
        <v>6880</v>
      </c>
      <c r="E356" s="316" t="s">
        <v>4795</v>
      </c>
      <c r="F356" s="332">
        <v>1010051</v>
      </c>
      <c r="G356" s="333" t="s">
        <v>4797</v>
      </c>
      <c r="H356" s="331" t="s">
        <v>355</v>
      </c>
      <c r="I356" s="331" t="s">
        <v>4796</v>
      </c>
      <c r="J356" s="317" t="s">
        <v>979</v>
      </c>
      <c r="K356" s="321">
        <v>2320016</v>
      </c>
      <c r="L356" s="317" t="s">
        <v>4798</v>
      </c>
      <c r="M356" s="317" t="s">
        <v>4799</v>
      </c>
      <c r="N356" s="334"/>
      <c r="O356" s="322" t="s">
        <v>979</v>
      </c>
      <c r="P356" s="324">
        <v>2</v>
      </c>
      <c r="Q356" s="326">
        <v>50</v>
      </c>
      <c r="R356" s="327">
        <v>400000</v>
      </c>
      <c r="S356" s="327">
        <v>200000</v>
      </c>
      <c r="T356" s="328" t="s">
        <v>347</v>
      </c>
      <c r="U356" s="328" t="s">
        <v>347</v>
      </c>
      <c r="V356" s="328" t="s">
        <v>347</v>
      </c>
      <c r="W356" s="329" t="s">
        <v>347</v>
      </c>
      <c r="X356" s="325"/>
      <c r="Y356" s="325"/>
      <c r="Z356" s="325"/>
      <c r="AA356" s="325"/>
      <c r="AB356" s="325"/>
      <c r="AC356" s="325"/>
      <c r="AD356" s="325"/>
      <c r="AE356" s="325"/>
      <c r="AF356" s="325"/>
      <c r="AG356" s="325">
        <v>0</v>
      </c>
      <c r="AH356" s="325" t="s">
        <v>377</v>
      </c>
      <c r="AI356" s="325" t="s">
        <v>377</v>
      </c>
      <c r="AJ356" s="328">
        <v>600000</v>
      </c>
      <c r="AK356" s="330">
        <v>1000000</v>
      </c>
    </row>
    <row r="357" spans="1:37" s="309" customFormat="1" ht="20.100000000000001" customHeight="1">
      <c r="A357" s="314">
        <v>1355</v>
      </c>
      <c r="B357" s="315">
        <v>1410051027803</v>
      </c>
      <c r="C357" s="318">
        <v>1310108200124</v>
      </c>
      <c r="D357" s="315" t="s">
        <v>6880</v>
      </c>
      <c r="E357" s="316" t="s">
        <v>4795</v>
      </c>
      <c r="F357" s="332">
        <v>1010051</v>
      </c>
      <c r="G357" s="333" t="s">
        <v>4797</v>
      </c>
      <c r="H357" s="331" t="s">
        <v>355</v>
      </c>
      <c r="I357" s="331" t="s">
        <v>4796</v>
      </c>
      <c r="J357" s="317" t="s">
        <v>980</v>
      </c>
      <c r="K357" s="321">
        <v>2330001</v>
      </c>
      <c r="L357" s="317" t="s">
        <v>4800</v>
      </c>
      <c r="M357" s="317"/>
      <c r="N357" s="322"/>
      <c r="O357" s="322" t="s">
        <v>980</v>
      </c>
      <c r="P357" s="324">
        <v>2</v>
      </c>
      <c r="Q357" s="326">
        <v>54</v>
      </c>
      <c r="R357" s="327">
        <v>400000</v>
      </c>
      <c r="S357" s="327">
        <v>200000</v>
      </c>
      <c r="T357" s="328" t="s">
        <v>347</v>
      </c>
      <c r="U357" s="328" t="s">
        <v>347</v>
      </c>
      <c r="V357" s="328" t="s">
        <v>347</v>
      </c>
      <c r="W357" s="329" t="s">
        <v>347</v>
      </c>
      <c r="X357" s="329"/>
      <c r="Y357" s="329"/>
      <c r="Z357" s="325"/>
      <c r="AA357" s="329"/>
      <c r="AB357" s="329"/>
      <c r="AC357" s="329"/>
      <c r="AD357" s="329"/>
      <c r="AE357" s="329"/>
      <c r="AF357" s="329"/>
      <c r="AG357" s="325">
        <v>0</v>
      </c>
      <c r="AH357" s="325" t="s">
        <v>377</v>
      </c>
      <c r="AI357" s="325" t="s">
        <v>377</v>
      </c>
      <c r="AJ357" s="328">
        <v>600000</v>
      </c>
      <c r="AK357" s="330">
        <v>1000000</v>
      </c>
    </row>
    <row r="358" spans="1:37" s="309" customFormat="1" ht="20.100000000000001" customHeight="1">
      <c r="A358" s="314">
        <v>1356</v>
      </c>
      <c r="B358" s="315">
        <v>1410051027811</v>
      </c>
      <c r="C358" s="318">
        <v>1310108200124</v>
      </c>
      <c r="D358" s="315" t="s">
        <v>6880</v>
      </c>
      <c r="E358" s="316" t="s">
        <v>4795</v>
      </c>
      <c r="F358" s="332">
        <v>1010051</v>
      </c>
      <c r="G358" s="333" t="s">
        <v>4797</v>
      </c>
      <c r="H358" s="331" t="s">
        <v>355</v>
      </c>
      <c r="I358" s="331" t="s">
        <v>4796</v>
      </c>
      <c r="J358" s="317" t="s">
        <v>981</v>
      </c>
      <c r="K358" s="321">
        <v>2330013</v>
      </c>
      <c r="L358" s="317" t="s">
        <v>4801</v>
      </c>
      <c r="M358" s="317"/>
      <c r="N358" s="316"/>
      <c r="O358" s="334" t="s">
        <v>981</v>
      </c>
      <c r="P358" s="324">
        <v>2</v>
      </c>
      <c r="Q358" s="326">
        <v>50</v>
      </c>
      <c r="R358" s="327">
        <v>400000</v>
      </c>
      <c r="S358" s="327">
        <v>200000</v>
      </c>
      <c r="T358" s="328" t="s">
        <v>347</v>
      </c>
      <c r="U358" s="328" t="s">
        <v>347</v>
      </c>
      <c r="V358" s="328" t="s">
        <v>347</v>
      </c>
      <c r="W358" s="329" t="s">
        <v>347</v>
      </c>
      <c r="X358" s="329"/>
      <c r="Y358" s="329"/>
      <c r="Z358" s="325"/>
      <c r="AA358" s="329"/>
      <c r="AB358" s="329"/>
      <c r="AC358" s="329"/>
      <c r="AD358" s="329"/>
      <c r="AE358" s="329"/>
      <c r="AF358" s="329"/>
      <c r="AG358" s="325">
        <v>0</v>
      </c>
      <c r="AH358" s="325" t="s">
        <v>377</v>
      </c>
      <c r="AI358" s="325" t="s">
        <v>377</v>
      </c>
      <c r="AJ358" s="328">
        <v>600000</v>
      </c>
      <c r="AK358" s="330">
        <v>1000000</v>
      </c>
    </row>
    <row r="359" spans="1:37" s="309" customFormat="1" ht="20.100000000000001" customHeight="1">
      <c r="A359" s="314">
        <v>1357</v>
      </c>
      <c r="B359" s="315">
        <v>1410051027829</v>
      </c>
      <c r="C359" s="318">
        <v>1310108200124</v>
      </c>
      <c r="D359" s="315" t="s">
        <v>6880</v>
      </c>
      <c r="E359" s="316" t="s">
        <v>4795</v>
      </c>
      <c r="F359" s="332">
        <v>1010051</v>
      </c>
      <c r="G359" s="333" t="s">
        <v>4797</v>
      </c>
      <c r="H359" s="331" t="s">
        <v>355</v>
      </c>
      <c r="I359" s="331" t="s">
        <v>4796</v>
      </c>
      <c r="J359" s="317" t="s">
        <v>982</v>
      </c>
      <c r="K359" s="321">
        <v>2230051</v>
      </c>
      <c r="L359" s="317" t="s">
        <v>4802</v>
      </c>
      <c r="M359" s="317" t="s">
        <v>4803</v>
      </c>
      <c r="N359" s="334"/>
      <c r="O359" s="334" t="s">
        <v>982</v>
      </c>
      <c r="P359" s="324">
        <v>3</v>
      </c>
      <c r="Q359" s="326">
        <v>60</v>
      </c>
      <c r="R359" s="327">
        <v>500000</v>
      </c>
      <c r="S359" s="327">
        <v>250000</v>
      </c>
      <c r="T359" s="328" t="s">
        <v>347</v>
      </c>
      <c r="U359" s="328" t="s">
        <v>347</v>
      </c>
      <c r="V359" s="328" t="s">
        <v>347</v>
      </c>
      <c r="W359" s="329" t="s">
        <v>347</v>
      </c>
      <c r="X359" s="325"/>
      <c r="Y359" s="325"/>
      <c r="Z359" s="325"/>
      <c r="AA359" s="325"/>
      <c r="AB359" s="325"/>
      <c r="AC359" s="325"/>
      <c r="AD359" s="325"/>
      <c r="AE359" s="325"/>
      <c r="AF359" s="325"/>
      <c r="AG359" s="325">
        <v>0</v>
      </c>
      <c r="AH359" s="325" t="s">
        <v>377</v>
      </c>
      <c r="AI359" s="325" t="s">
        <v>377</v>
      </c>
      <c r="AJ359" s="328">
        <v>750000</v>
      </c>
      <c r="AK359" s="330">
        <v>1000000</v>
      </c>
    </row>
    <row r="360" spans="1:37" s="309" customFormat="1" ht="20.100000000000001" customHeight="1">
      <c r="A360" s="314">
        <v>1358</v>
      </c>
      <c r="B360" s="315">
        <v>1410051027837</v>
      </c>
      <c r="C360" s="318">
        <v>1310108200124</v>
      </c>
      <c r="D360" s="315" t="s">
        <v>6880</v>
      </c>
      <c r="E360" s="316" t="s">
        <v>4795</v>
      </c>
      <c r="F360" s="332">
        <v>1010051</v>
      </c>
      <c r="G360" s="333" t="s">
        <v>4797</v>
      </c>
      <c r="H360" s="331" t="s">
        <v>355</v>
      </c>
      <c r="I360" s="331" t="s">
        <v>4796</v>
      </c>
      <c r="J360" s="317" t="s">
        <v>983</v>
      </c>
      <c r="K360" s="321">
        <v>2250002</v>
      </c>
      <c r="L360" s="317" t="s">
        <v>4804</v>
      </c>
      <c r="M360" s="317"/>
      <c r="N360" s="322"/>
      <c r="O360" s="322" t="s">
        <v>983</v>
      </c>
      <c r="P360" s="324">
        <v>3</v>
      </c>
      <c r="Q360" s="326">
        <v>78</v>
      </c>
      <c r="R360" s="327">
        <v>500000</v>
      </c>
      <c r="S360" s="327">
        <v>250000</v>
      </c>
      <c r="T360" s="328" t="s">
        <v>347</v>
      </c>
      <c r="U360" s="328" t="s">
        <v>347</v>
      </c>
      <c r="V360" s="328" t="s">
        <v>347</v>
      </c>
      <c r="W360" s="329" t="s">
        <v>347</v>
      </c>
      <c r="X360" s="329"/>
      <c r="Y360" s="329"/>
      <c r="Z360" s="325"/>
      <c r="AA360" s="329"/>
      <c r="AB360" s="329"/>
      <c r="AC360" s="329"/>
      <c r="AD360" s="329"/>
      <c r="AE360" s="329"/>
      <c r="AF360" s="329"/>
      <c r="AG360" s="325">
        <v>0</v>
      </c>
      <c r="AH360" s="325" t="s">
        <v>377</v>
      </c>
      <c r="AI360" s="325" t="s">
        <v>377</v>
      </c>
      <c r="AJ360" s="328">
        <v>750000</v>
      </c>
      <c r="AK360" s="330">
        <v>1000000</v>
      </c>
    </row>
    <row r="361" spans="1:37" s="309" customFormat="1" ht="20.100000000000001" customHeight="1">
      <c r="A361" s="314">
        <v>1359</v>
      </c>
      <c r="B361" s="315">
        <v>1410051027845</v>
      </c>
      <c r="C361" s="318">
        <v>1310108200124</v>
      </c>
      <c r="D361" s="315" t="s">
        <v>6880</v>
      </c>
      <c r="E361" s="316" t="s">
        <v>4795</v>
      </c>
      <c r="F361" s="332">
        <v>1010051</v>
      </c>
      <c r="G361" s="333" t="s">
        <v>4797</v>
      </c>
      <c r="H361" s="331" t="s">
        <v>355</v>
      </c>
      <c r="I361" s="331" t="s">
        <v>4796</v>
      </c>
      <c r="J361" s="317" t="s">
        <v>984</v>
      </c>
      <c r="K361" s="321">
        <v>2220001</v>
      </c>
      <c r="L361" s="317" t="s">
        <v>4805</v>
      </c>
      <c r="M361" s="317"/>
      <c r="N361" s="322"/>
      <c r="O361" s="322" t="s">
        <v>984</v>
      </c>
      <c r="P361" s="324">
        <v>3</v>
      </c>
      <c r="Q361" s="326">
        <v>60</v>
      </c>
      <c r="R361" s="327">
        <v>500000</v>
      </c>
      <c r="S361" s="327">
        <v>250000</v>
      </c>
      <c r="T361" s="328" t="s">
        <v>347</v>
      </c>
      <c r="U361" s="328" t="s">
        <v>347</v>
      </c>
      <c r="V361" s="328" t="s">
        <v>347</v>
      </c>
      <c r="W361" s="329" t="s">
        <v>347</v>
      </c>
      <c r="X361" s="329"/>
      <c r="Y361" s="329"/>
      <c r="Z361" s="325"/>
      <c r="AA361" s="329"/>
      <c r="AB361" s="329"/>
      <c r="AC361" s="329"/>
      <c r="AD361" s="329"/>
      <c r="AE361" s="329"/>
      <c r="AF361" s="329"/>
      <c r="AG361" s="325">
        <v>0</v>
      </c>
      <c r="AH361" s="325" t="s">
        <v>377</v>
      </c>
      <c r="AI361" s="325" t="s">
        <v>377</v>
      </c>
      <c r="AJ361" s="328">
        <v>750000</v>
      </c>
      <c r="AK361" s="330">
        <v>1000000</v>
      </c>
    </row>
    <row r="362" spans="1:37" s="309" customFormat="1" ht="20.100000000000001" customHeight="1">
      <c r="A362" s="314">
        <v>1360</v>
      </c>
      <c r="B362" s="315">
        <v>1410051027852</v>
      </c>
      <c r="C362" s="318">
        <v>1310108200124</v>
      </c>
      <c r="D362" s="315" t="s">
        <v>6880</v>
      </c>
      <c r="E362" s="316" t="s">
        <v>4795</v>
      </c>
      <c r="F362" s="332">
        <v>1010051</v>
      </c>
      <c r="G362" s="333" t="s">
        <v>4797</v>
      </c>
      <c r="H362" s="331" t="s">
        <v>355</v>
      </c>
      <c r="I362" s="331" t="s">
        <v>4796</v>
      </c>
      <c r="J362" s="317" t="s">
        <v>985</v>
      </c>
      <c r="K362" s="321">
        <v>2260014</v>
      </c>
      <c r="L362" s="317" t="s">
        <v>4806</v>
      </c>
      <c r="M362" s="317"/>
      <c r="N362" s="322"/>
      <c r="O362" s="322" t="s">
        <v>985</v>
      </c>
      <c r="P362" s="324">
        <v>3</v>
      </c>
      <c r="Q362" s="326">
        <v>60</v>
      </c>
      <c r="R362" s="327">
        <v>500000</v>
      </c>
      <c r="S362" s="327">
        <v>250000</v>
      </c>
      <c r="T362" s="328" t="s">
        <v>347</v>
      </c>
      <c r="U362" s="328" t="s">
        <v>347</v>
      </c>
      <c r="V362" s="328">
        <v>300000</v>
      </c>
      <c r="W362" s="329" t="s">
        <v>347</v>
      </c>
      <c r="X362" s="329"/>
      <c r="Y362" s="329"/>
      <c r="Z362" s="325"/>
      <c r="AA362" s="329"/>
      <c r="AB362" s="329"/>
      <c r="AC362" s="329"/>
      <c r="AD362" s="329"/>
      <c r="AE362" s="329"/>
      <c r="AF362" s="329" t="s">
        <v>377</v>
      </c>
      <c r="AG362" s="325">
        <v>0</v>
      </c>
      <c r="AH362" s="325" t="s">
        <v>377</v>
      </c>
      <c r="AI362" s="325" t="s">
        <v>377</v>
      </c>
      <c r="AJ362" s="328">
        <v>1050000</v>
      </c>
      <c r="AK362" s="330">
        <v>1000000</v>
      </c>
    </row>
    <row r="363" spans="1:37" s="309" customFormat="1" ht="20.100000000000001" customHeight="1">
      <c r="A363" s="314">
        <v>1361</v>
      </c>
      <c r="B363" s="315">
        <v>1410051027860</v>
      </c>
      <c r="C363" s="318">
        <v>1310108200124</v>
      </c>
      <c r="D363" s="315" t="s">
        <v>6880</v>
      </c>
      <c r="E363" s="316" t="s">
        <v>4795</v>
      </c>
      <c r="F363" s="332">
        <v>1010051</v>
      </c>
      <c r="G363" s="333" t="s">
        <v>4797</v>
      </c>
      <c r="H363" s="331" t="s">
        <v>355</v>
      </c>
      <c r="I363" s="331" t="s">
        <v>4796</v>
      </c>
      <c r="J363" s="317" t="s">
        <v>986</v>
      </c>
      <c r="K363" s="321">
        <v>2450002</v>
      </c>
      <c r="L363" s="317" t="s">
        <v>4807</v>
      </c>
      <c r="M363" s="317"/>
      <c r="N363" s="342"/>
      <c r="O363" s="342" t="s">
        <v>986</v>
      </c>
      <c r="P363" s="324">
        <v>3</v>
      </c>
      <c r="Q363" s="326">
        <v>60</v>
      </c>
      <c r="R363" s="327">
        <v>500000</v>
      </c>
      <c r="S363" s="327">
        <v>250000</v>
      </c>
      <c r="T363" s="328" t="s">
        <v>347</v>
      </c>
      <c r="U363" s="328" t="s">
        <v>347</v>
      </c>
      <c r="V363" s="328" t="s">
        <v>347</v>
      </c>
      <c r="W363" s="329" t="s">
        <v>347</v>
      </c>
      <c r="X363" s="329"/>
      <c r="Y363" s="329"/>
      <c r="Z363" s="325"/>
      <c r="AA363" s="329"/>
      <c r="AB363" s="329"/>
      <c r="AC363" s="329"/>
      <c r="AD363" s="329"/>
      <c r="AE363" s="329"/>
      <c r="AF363" s="329"/>
      <c r="AG363" s="325">
        <v>0</v>
      </c>
      <c r="AH363" s="325" t="s">
        <v>377</v>
      </c>
      <c r="AI363" s="325" t="s">
        <v>377</v>
      </c>
      <c r="AJ363" s="328">
        <v>750000</v>
      </c>
      <c r="AK363" s="330">
        <v>1000000</v>
      </c>
    </row>
    <row r="364" spans="1:37" s="309" customFormat="1" ht="20.100000000000001" customHeight="1">
      <c r="A364" s="314">
        <v>1362</v>
      </c>
      <c r="B364" s="315">
        <v>1410051025872</v>
      </c>
      <c r="C364" s="318">
        <v>1311111000014</v>
      </c>
      <c r="D364" s="315" t="s">
        <v>6880</v>
      </c>
      <c r="E364" s="316" t="s">
        <v>4808</v>
      </c>
      <c r="F364" s="332">
        <v>2300051</v>
      </c>
      <c r="G364" s="333" t="s">
        <v>439</v>
      </c>
      <c r="H364" s="331" t="s">
        <v>355</v>
      </c>
      <c r="I364" s="331" t="s">
        <v>437</v>
      </c>
      <c r="J364" s="317" t="s">
        <v>438</v>
      </c>
      <c r="K364" s="321">
        <v>2300075</v>
      </c>
      <c r="L364" s="317" t="s">
        <v>4809</v>
      </c>
      <c r="M364" s="317"/>
      <c r="N364" s="316"/>
      <c r="O364" s="334" t="s">
        <v>438</v>
      </c>
      <c r="P364" s="324">
        <v>3</v>
      </c>
      <c r="Q364" s="326">
        <v>60</v>
      </c>
      <c r="R364" s="327">
        <v>500000</v>
      </c>
      <c r="S364" s="327">
        <v>250000</v>
      </c>
      <c r="T364" s="328" t="s">
        <v>347</v>
      </c>
      <c r="U364" s="328" t="s">
        <v>347</v>
      </c>
      <c r="V364" s="328" t="s">
        <v>347</v>
      </c>
      <c r="W364" s="329" t="s">
        <v>347</v>
      </c>
      <c r="X364" s="325"/>
      <c r="Y364" s="325"/>
      <c r="Z364" s="325"/>
      <c r="AA364" s="325"/>
      <c r="AB364" s="325"/>
      <c r="AC364" s="325"/>
      <c r="AD364" s="325"/>
      <c r="AE364" s="325"/>
      <c r="AF364" s="325"/>
      <c r="AG364" s="325">
        <v>0</v>
      </c>
      <c r="AH364" s="325" t="s">
        <v>377</v>
      </c>
      <c r="AI364" s="325" t="s">
        <v>377</v>
      </c>
      <c r="AJ364" s="328">
        <v>750000</v>
      </c>
      <c r="AK364" s="330">
        <v>1000000</v>
      </c>
    </row>
    <row r="365" spans="1:37" s="309" customFormat="1" ht="20.100000000000001" customHeight="1">
      <c r="A365" s="314">
        <v>1363</v>
      </c>
      <c r="B365" s="315">
        <v>1410051024008</v>
      </c>
      <c r="C365" s="318">
        <v>1320808000013</v>
      </c>
      <c r="D365" s="315" t="s">
        <v>6880</v>
      </c>
      <c r="E365" s="316" t="s">
        <v>987</v>
      </c>
      <c r="F365" s="319">
        <v>1631308</v>
      </c>
      <c r="G365" s="320" t="s">
        <v>4811</v>
      </c>
      <c r="H365" s="316" t="s">
        <v>355</v>
      </c>
      <c r="I365" s="316" t="s">
        <v>989</v>
      </c>
      <c r="J365" s="317" t="s">
        <v>988</v>
      </c>
      <c r="K365" s="321">
        <v>2230052</v>
      </c>
      <c r="L365" s="317" t="s">
        <v>4810</v>
      </c>
      <c r="M365" s="317"/>
      <c r="N365" s="322"/>
      <c r="O365" s="322" t="s">
        <v>988</v>
      </c>
      <c r="P365" s="324">
        <v>3</v>
      </c>
      <c r="Q365" s="326">
        <v>78</v>
      </c>
      <c r="R365" s="327">
        <v>500000</v>
      </c>
      <c r="S365" s="327">
        <v>250000</v>
      </c>
      <c r="T365" s="328" t="s">
        <v>347</v>
      </c>
      <c r="U365" s="328" t="s">
        <v>347</v>
      </c>
      <c r="V365" s="328" t="s">
        <v>347</v>
      </c>
      <c r="W365" s="329" t="s">
        <v>347</v>
      </c>
      <c r="X365" s="329"/>
      <c r="Y365" s="329"/>
      <c r="Z365" s="325"/>
      <c r="AA365" s="329"/>
      <c r="AB365" s="329"/>
      <c r="AC365" s="329"/>
      <c r="AD365" s="329"/>
      <c r="AE365" s="329"/>
      <c r="AF365" s="329"/>
      <c r="AG365" s="325">
        <v>0</v>
      </c>
      <c r="AH365" s="325" t="s">
        <v>377</v>
      </c>
      <c r="AI365" s="325" t="s">
        <v>377</v>
      </c>
      <c r="AJ365" s="328">
        <v>750000</v>
      </c>
      <c r="AK365" s="330">
        <v>1000000</v>
      </c>
    </row>
    <row r="366" spans="1:37" s="309" customFormat="1" ht="20.100000000000001" customHeight="1">
      <c r="A366" s="314">
        <v>1364</v>
      </c>
      <c r="B366" s="315">
        <v>1410051024529</v>
      </c>
      <c r="C366" s="318">
        <v>1320908000012</v>
      </c>
      <c r="D366" s="315" t="s">
        <v>6880</v>
      </c>
      <c r="E366" s="316" t="s">
        <v>987</v>
      </c>
      <c r="F366" s="319">
        <v>1631308</v>
      </c>
      <c r="G366" s="320" t="s">
        <v>4811</v>
      </c>
      <c r="H366" s="316" t="s">
        <v>355</v>
      </c>
      <c r="I366" s="316" t="s">
        <v>989</v>
      </c>
      <c r="J366" s="317" t="s">
        <v>992</v>
      </c>
      <c r="K366" s="321">
        <v>2250003</v>
      </c>
      <c r="L366" s="317" t="s">
        <v>4812</v>
      </c>
      <c r="M366" s="317"/>
      <c r="N366" s="322"/>
      <c r="O366" s="322" t="s">
        <v>992</v>
      </c>
      <c r="P366" s="324">
        <v>3</v>
      </c>
      <c r="Q366" s="326">
        <v>63</v>
      </c>
      <c r="R366" s="327">
        <v>500000</v>
      </c>
      <c r="S366" s="327">
        <v>250000</v>
      </c>
      <c r="T366" s="328" t="s">
        <v>347</v>
      </c>
      <c r="U366" s="328" t="s">
        <v>347</v>
      </c>
      <c r="V366" s="328" t="s">
        <v>347</v>
      </c>
      <c r="W366" s="329" t="s">
        <v>347</v>
      </c>
      <c r="X366" s="329"/>
      <c r="Y366" s="329"/>
      <c r="Z366" s="325"/>
      <c r="AA366" s="329"/>
      <c r="AB366" s="329"/>
      <c r="AC366" s="329"/>
      <c r="AD366" s="329"/>
      <c r="AE366" s="329"/>
      <c r="AF366" s="329"/>
      <c r="AG366" s="325">
        <v>0</v>
      </c>
      <c r="AH366" s="325" t="s">
        <v>377</v>
      </c>
      <c r="AI366" s="325" t="s">
        <v>377</v>
      </c>
      <c r="AJ366" s="328">
        <v>750000</v>
      </c>
      <c r="AK366" s="330">
        <v>1000000</v>
      </c>
    </row>
    <row r="367" spans="1:37" s="309" customFormat="1" ht="20.100000000000001" customHeight="1">
      <c r="A367" s="314">
        <v>1365</v>
      </c>
      <c r="B367" s="315">
        <v>1410051024537</v>
      </c>
      <c r="C367" s="318">
        <v>1320908000012</v>
      </c>
      <c r="D367" s="315" t="s">
        <v>6880</v>
      </c>
      <c r="E367" s="316" t="s">
        <v>987</v>
      </c>
      <c r="F367" s="340">
        <v>1631308</v>
      </c>
      <c r="G367" s="316" t="s">
        <v>4811</v>
      </c>
      <c r="H367" s="316" t="s">
        <v>355</v>
      </c>
      <c r="I367" s="316" t="s">
        <v>989</v>
      </c>
      <c r="J367" s="317" t="s">
        <v>993</v>
      </c>
      <c r="K367" s="321">
        <v>2300002</v>
      </c>
      <c r="L367" s="317" t="s">
        <v>4813</v>
      </c>
      <c r="M367" s="317"/>
      <c r="N367" s="316"/>
      <c r="O367" s="334" t="s">
        <v>993</v>
      </c>
      <c r="P367" s="324">
        <v>3</v>
      </c>
      <c r="Q367" s="316">
        <v>78</v>
      </c>
      <c r="R367" s="327">
        <v>500000</v>
      </c>
      <c r="S367" s="327">
        <v>250000</v>
      </c>
      <c r="T367" s="328" t="s">
        <v>347</v>
      </c>
      <c r="U367" s="328" t="s">
        <v>347</v>
      </c>
      <c r="V367" s="328" t="s">
        <v>347</v>
      </c>
      <c r="W367" s="329" t="s">
        <v>347</v>
      </c>
      <c r="X367" s="316"/>
      <c r="Y367" s="316"/>
      <c r="Z367" s="325"/>
      <c r="AA367" s="316"/>
      <c r="AB367" s="316"/>
      <c r="AC367" s="316"/>
      <c r="AD367" s="316"/>
      <c r="AE367" s="316"/>
      <c r="AF367" s="316"/>
      <c r="AG367" s="325">
        <v>0</v>
      </c>
      <c r="AH367" s="325" t="s">
        <v>377</v>
      </c>
      <c r="AI367" s="325" t="s">
        <v>377</v>
      </c>
      <c r="AJ367" s="328">
        <v>750000</v>
      </c>
      <c r="AK367" s="330">
        <v>1000000</v>
      </c>
    </row>
    <row r="368" spans="1:37" s="309" customFormat="1" ht="20.100000000000001" customHeight="1">
      <c r="A368" s="314">
        <v>1366</v>
      </c>
      <c r="B368" s="315">
        <v>1410051024545</v>
      </c>
      <c r="C368" s="318">
        <v>1320908000012</v>
      </c>
      <c r="D368" s="315" t="s">
        <v>6880</v>
      </c>
      <c r="E368" s="316" t="s">
        <v>987</v>
      </c>
      <c r="F368" s="319">
        <v>1631308</v>
      </c>
      <c r="G368" s="320" t="s">
        <v>4811</v>
      </c>
      <c r="H368" s="316" t="s">
        <v>355</v>
      </c>
      <c r="I368" s="316" t="s">
        <v>989</v>
      </c>
      <c r="J368" s="317" t="s">
        <v>994</v>
      </c>
      <c r="K368" s="321">
        <v>2310806</v>
      </c>
      <c r="L368" s="317" t="s">
        <v>4814</v>
      </c>
      <c r="M368" s="317"/>
      <c r="N368" s="342"/>
      <c r="O368" s="342" t="s">
        <v>994</v>
      </c>
      <c r="P368" s="324">
        <v>3</v>
      </c>
      <c r="Q368" s="326">
        <v>78</v>
      </c>
      <c r="R368" s="327">
        <v>500000</v>
      </c>
      <c r="S368" s="327">
        <v>250000</v>
      </c>
      <c r="T368" s="328" t="s">
        <v>347</v>
      </c>
      <c r="U368" s="328" t="s">
        <v>347</v>
      </c>
      <c r="V368" s="328" t="s">
        <v>347</v>
      </c>
      <c r="W368" s="329" t="s">
        <v>347</v>
      </c>
      <c r="X368" s="329"/>
      <c r="Y368" s="329"/>
      <c r="Z368" s="325"/>
      <c r="AA368" s="329"/>
      <c r="AB368" s="329"/>
      <c r="AC368" s="329"/>
      <c r="AD368" s="329"/>
      <c r="AE368" s="329"/>
      <c r="AF368" s="329"/>
      <c r="AG368" s="325">
        <v>0</v>
      </c>
      <c r="AH368" s="325" t="s">
        <v>377</v>
      </c>
      <c r="AI368" s="325" t="s">
        <v>377</v>
      </c>
      <c r="AJ368" s="328">
        <v>750000</v>
      </c>
      <c r="AK368" s="330">
        <v>1000000</v>
      </c>
    </row>
    <row r="369" spans="1:37" s="309" customFormat="1" ht="20.100000000000001" customHeight="1">
      <c r="A369" s="314">
        <v>1367</v>
      </c>
      <c r="B369" s="315">
        <v>1410051024552</v>
      </c>
      <c r="C369" s="318">
        <v>1320908000012</v>
      </c>
      <c r="D369" s="315" t="s">
        <v>6880</v>
      </c>
      <c r="E369" s="316" t="s">
        <v>987</v>
      </c>
      <c r="F369" s="319">
        <v>1631308</v>
      </c>
      <c r="G369" s="320" t="s">
        <v>4811</v>
      </c>
      <c r="H369" s="316" t="s">
        <v>355</v>
      </c>
      <c r="I369" s="316" t="s">
        <v>989</v>
      </c>
      <c r="J369" s="317" t="s">
        <v>995</v>
      </c>
      <c r="K369" s="321">
        <v>2310023</v>
      </c>
      <c r="L369" s="317" t="s">
        <v>4815</v>
      </c>
      <c r="M369" s="317" t="s">
        <v>4816</v>
      </c>
      <c r="N369" s="334"/>
      <c r="O369" s="334" t="s">
        <v>995</v>
      </c>
      <c r="P369" s="324">
        <v>2</v>
      </c>
      <c r="Q369" s="326">
        <v>50</v>
      </c>
      <c r="R369" s="327">
        <v>400000</v>
      </c>
      <c r="S369" s="327">
        <v>200000</v>
      </c>
      <c r="T369" s="328" t="s">
        <v>347</v>
      </c>
      <c r="U369" s="328" t="s">
        <v>347</v>
      </c>
      <c r="V369" s="328" t="s">
        <v>347</v>
      </c>
      <c r="W369" s="329" t="s">
        <v>347</v>
      </c>
      <c r="X369" s="329"/>
      <c r="Y369" s="329"/>
      <c r="Z369" s="325"/>
      <c r="AA369" s="329"/>
      <c r="AB369" s="329"/>
      <c r="AC369" s="329"/>
      <c r="AD369" s="329"/>
      <c r="AE369" s="329"/>
      <c r="AF369" s="329"/>
      <c r="AG369" s="325">
        <v>0</v>
      </c>
      <c r="AH369" s="325" t="s">
        <v>377</v>
      </c>
      <c r="AI369" s="325" t="s">
        <v>377</v>
      </c>
      <c r="AJ369" s="328">
        <v>600000</v>
      </c>
      <c r="AK369" s="330">
        <v>1000000</v>
      </c>
    </row>
    <row r="370" spans="1:37" s="309" customFormat="1" ht="20.100000000000001" customHeight="1">
      <c r="A370" s="314">
        <v>1368</v>
      </c>
      <c r="B370" s="315">
        <v>1410051025534</v>
      </c>
      <c r="C370" s="318">
        <v>1312111000020</v>
      </c>
      <c r="D370" s="315" t="s">
        <v>6880</v>
      </c>
      <c r="E370" s="316" t="s">
        <v>987</v>
      </c>
      <c r="F370" s="332">
        <v>1631308</v>
      </c>
      <c r="G370" s="333" t="s">
        <v>4811</v>
      </c>
      <c r="H370" s="331" t="s">
        <v>355</v>
      </c>
      <c r="I370" s="331" t="s">
        <v>989</v>
      </c>
      <c r="J370" s="317" t="s">
        <v>990</v>
      </c>
      <c r="K370" s="321">
        <v>2240003</v>
      </c>
      <c r="L370" s="317" t="s">
        <v>4817</v>
      </c>
      <c r="M370" s="317"/>
      <c r="N370" s="322"/>
      <c r="O370" s="322" t="s">
        <v>990</v>
      </c>
      <c r="P370" s="324">
        <v>3</v>
      </c>
      <c r="Q370" s="326">
        <v>72</v>
      </c>
      <c r="R370" s="327">
        <v>500000</v>
      </c>
      <c r="S370" s="327">
        <v>250000</v>
      </c>
      <c r="T370" s="328" t="s">
        <v>347</v>
      </c>
      <c r="U370" s="328" t="s">
        <v>347</v>
      </c>
      <c r="V370" s="328" t="s">
        <v>347</v>
      </c>
      <c r="W370" s="329" t="s">
        <v>347</v>
      </c>
      <c r="X370" s="329"/>
      <c r="Y370" s="329"/>
      <c r="Z370" s="325"/>
      <c r="AA370" s="329"/>
      <c r="AB370" s="329"/>
      <c r="AC370" s="329"/>
      <c r="AD370" s="329"/>
      <c r="AE370" s="329"/>
      <c r="AF370" s="329"/>
      <c r="AG370" s="325">
        <v>0</v>
      </c>
      <c r="AH370" s="325" t="s">
        <v>377</v>
      </c>
      <c r="AI370" s="325" t="s">
        <v>377</v>
      </c>
      <c r="AJ370" s="328">
        <v>750000</v>
      </c>
      <c r="AK370" s="330">
        <v>1000000</v>
      </c>
    </row>
    <row r="371" spans="1:37" s="309" customFormat="1" ht="20.100000000000001" customHeight="1">
      <c r="A371" s="314">
        <v>1369</v>
      </c>
      <c r="B371" s="345">
        <v>1410051026730</v>
      </c>
      <c r="C371" s="318">
        <v>1312111000020</v>
      </c>
      <c r="D371" s="315" t="s">
        <v>6880</v>
      </c>
      <c r="E371" s="316" t="s">
        <v>987</v>
      </c>
      <c r="F371" s="340">
        <v>1631308</v>
      </c>
      <c r="G371" s="316" t="s">
        <v>4811</v>
      </c>
      <c r="H371" s="316" t="s">
        <v>355</v>
      </c>
      <c r="I371" s="316" t="s">
        <v>989</v>
      </c>
      <c r="J371" s="317" t="s">
        <v>991</v>
      </c>
      <c r="K371" s="321">
        <v>2230051</v>
      </c>
      <c r="L371" s="317" t="s">
        <v>4818</v>
      </c>
      <c r="M371" s="317"/>
      <c r="N371" s="316"/>
      <c r="O371" s="334" t="s">
        <v>991</v>
      </c>
      <c r="P371" s="324">
        <v>3</v>
      </c>
      <c r="Q371" s="316">
        <v>60</v>
      </c>
      <c r="R371" s="327">
        <v>500000</v>
      </c>
      <c r="S371" s="327">
        <v>250000</v>
      </c>
      <c r="T371" s="328" t="s">
        <v>347</v>
      </c>
      <c r="U371" s="328" t="s">
        <v>347</v>
      </c>
      <c r="V371" s="328" t="s">
        <v>347</v>
      </c>
      <c r="W371" s="329" t="s">
        <v>347</v>
      </c>
      <c r="X371" s="316"/>
      <c r="Y371" s="316"/>
      <c r="Z371" s="325"/>
      <c r="AA371" s="316"/>
      <c r="AB371" s="316"/>
      <c r="AC371" s="316"/>
      <c r="AD371" s="316"/>
      <c r="AE371" s="316"/>
      <c r="AF371" s="316"/>
      <c r="AG371" s="325">
        <v>0</v>
      </c>
      <c r="AH371" s="325" t="s">
        <v>377</v>
      </c>
      <c r="AI371" s="325" t="s">
        <v>377</v>
      </c>
      <c r="AJ371" s="328">
        <v>750000</v>
      </c>
      <c r="AK371" s="330">
        <v>1000000</v>
      </c>
    </row>
    <row r="372" spans="1:37" s="309" customFormat="1" ht="20.100000000000001" customHeight="1">
      <c r="A372" s="314">
        <v>1370</v>
      </c>
      <c r="B372" s="315">
        <v>1410051014991</v>
      </c>
      <c r="C372" s="318">
        <v>1410008000960</v>
      </c>
      <c r="D372" s="315" t="s">
        <v>6880</v>
      </c>
      <c r="E372" s="316" t="s">
        <v>996</v>
      </c>
      <c r="F372" s="319">
        <v>2200011</v>
      </c>
      <c r="G372" s="320" t="s">
        <v>999</v>
      </c>
      <c r="H372" s="316" t="s">
        <v>355</v>
      </c>
      <c r="I372" s="316" t="s">
        <v>997</v>
      </c>
      <c r="J372" s="317" t="s">
        <v>998</v>
      </c>
      <c r="K372" s="321">
        <v>2260026</v>
      </c>
      <c r="L372" s="317" t="s">
        <v>4819</v>
      </c>
      <c r="M372" s="317"/>
      <c r="N372" s="334"/>
      <c r="O372" s="334" t="s">
        <v>998</v>
      </c>
      <c r="P372" s="324">
        <v>2</v>
      </c>
      <c r="Q372" s="326">
        <v>40</v>
      </c>
      <c r="R372" s="327">
        <v>400000</v>
      </c>
      <c r="S372" s="327">
        <v>200000</v>
      </c>
      <c r="T372" s="328" t="s">
        <v>347</v>
      </c>
      <c r="U372" s="328" t="s">
        <v>347</v>
      </c>
      <c r="V372" s="328" t="s">
        <v>347</v>
      </c>
      <c r="W372" s="329" t="s">
        <v>347</v>
      </c>
      <c r="X372" s="325"/>
      <c r="Y372" s="325"/>
      <c r="Z372" s="325"/>
      <c r="AA372" s="325"/>
      <c r="AB372" s="325"/>
      <c r="AC372" s="325"/>
      <c r="AD372" s="325"/>
      <c r="AE372" s="325"/>
      <c r="AF372" s="325"/>
      <c r="AG372" s="325">
        <v>0</v>
      </c>
      <c r="AH372" s="325" t="s">
        <v>377</v>
      </c>
      <c r="AI372" s="325" t="s">
        <v>377</v>
      </c>
      <c r="AJ372" s="328">
        <v>600000</v>
      </c>
      <c r="AK372" s="330">
        <v>1000000</v>
      </c>
    </row>
    <row r="373" spans="1:37" s="309" customFormat="1" ht="20.100000000000001" customHeight="1">
      <c r="A373" s="314">
        <v>1371</v>
      </c>
      <c r="B373" s="315">
        <v>1410051015048</v>
      </c>
      <c r="C373" s="318">
        <v>1410008000960</v>
      </c>
      <c r="D373" s="315" t="s">
        <v>6880</v>
      </c>
      <c r="E373" s="316" t="s">
        <v>996</v>
      </c>
      <c r="F373" s="319">
        <v>2200011</v>
      </c>
      <c r="G373" s="320" t="s">
        <v>999</v>
      </c>
      <c r="H373" s="316" t="s">
        <v>355</v>
      </c>
      <c r="I373" s="316" t="s">
        <v>997</v>
      </c>
      <c r="J373" s="317" t="s">
        <v>1000</v>
      </c>
      <c r="K373" s="321">
        <v>2250002</v>
      </c>
      <c r="L373" s="317" t="s">
        <v>4820</v>
      </c>
      <c r="M373" s="317"/>
      <c r="N373" s="322"/>
      <c r="O373" s="322" t="s">
        <v>1000</v>
      </c>
      <c r="P373" s="324">
        <v>2</v>
      </c>
      <c r="Q373" s="326">
        <v>40</v>
      </c>
      <c r="R373" s="327">
        <v>400000</v>
      </c>
      <c r="S373" s="327">
        <v>200000</v>
      </c>
      <c r="T373" s="328" t="s">
        <v>347</v>
      </c>
      <c r="U373" s="328" t="s">
        <v>347</v>
      </c>
      <c r="V373" s="328" t="s">
        <v>347</v>
      </c>
      <c r="W373" s="329" t="s">
        <v>347</v>
      </c>
      <c r="X373" s="329"/>
      <c r="Y373" s="329"/>
      <c r="Z373" s="325"/>
      <c r="AA373" s="329"/>
      <c r="AB373" s="329"/>
      <c r="AC373" s="329"/>
      <c r="AD373" s="329"/>
      <c r="AE373" s="329"/>
      <c r="AF373" s="329"/>
      <c r="AG373" s="325">
        <v>0</v>
      </c>
      <c r="AH373" s="325" t="s">
        <v>377</v>
      </c>
      <c r="AI373" s="325" t="s">
        <v>377</v>
      </c>
      <c r="AJ373" s="328">
        <v>600000</v>
      </c>
      <c r="AK373" s="330">
        <v>1000000</v>
      </c>
    </row>
    <row r="374" spans="1:37" s="309" customFormat="1" ht="20.100000000000001" customHeight="1">
      <c r="A374" s="314">
        <v>1372</v>
      </c>
      <c r="B374" s="315">
        <v>1410051015691</v>
      </c>
      <c r="C374" s="318">
        <v>1410008000960</v>
      </c>
      <c r="D374" s="315" t="s">
        <v>6880</v>
      </c>
      <c r="E374" s="316" t="s">
        <v>996</v>
      </c>
      <c r="F374" s="319">
        <v>2200011</v>
      </c>
      <c r="G374" s="320" t="s">
        <v>999</v>
      </c>
      <c r="H374" s="316" t="s">
        <v>355</v>
      </c>
      <c r="I374" s="316" t="s">
        <v>997</v>
      </c>
      <c r="J374" s="317" t="s">
        <v>1001</v>
      </c>
      <c r="K374" s="321">
        <v>2230053</v>
      </c>
      <c r="L374" s="317" t="s">
        <v>4821</v>
      </c>
      <c r="M374" s="317"/>
      <c r="N374" s="316"/>
      <c r="O374" s="316" t="s">
        <v>1001</v>
      </c>
      <c r="P374" s="324">
        <v>2</v>
      </c>
      <c r="Q374" s="326">
        <v>50</v>
      </c>
      <c r="R374" s="327">
        <v>400000</v>
      </c>
      <c r="S374" s="327">
        <v>200000</v>
      </c>
      <c r="T374" s="328" t="s">
        <v>347</v>
      </c>
      <c r="U374" s="328" t="s">
        <v>347</v>
      </c>
      <c r="V374" s="328" t="s">
        <v>347</v>
      </c>
      <c r="W374" s="329" t="s">
        <v>347</v>
      </c>
      <c r="X374" s="329"/>
      <c r="Y374" s="329"/>
      <c r="Z374" s="325"/>
      <c r="AA374" s="329"/>
      <c r="AB374" s="329"/>
      <c r="AC374" s="329"/>
      <c r="AD374" s="329"/>
      <c r="AE374" s="329"/>
      <c r="AF374" s="329"/>
      <c r="AG374" s="325">
        <v>0</v>
      </c>
      <c r="AH374" s="325" t="s">
        <v>377</v>
      </c>
      <c r="AI374" s="325" t="s">
        <v>377</v>
      </c>
      <c r="AJ374" s="328">
        <v>600000</v>
      </c>
      <c r="AK374" s="330">
        <v>1000000</v>
      </c>
    </row>
    <row r="375" spans="1:37" s="309" customFormat="1" ht="20.100000000000001" customHeight="1">
      <c r="A375" s="314">
        <v>1373</v>
      </c>
      <c r="B375" s="315">
        <v>1410051015758</v>
      </c>
      <c r="C375" s="318">
        <v>1410008000960</v>
      </c>
      <c r="D375" s="315" t="s">
        <v>6880</v>
      </c>
      <c r="E375" s="316" t="s">
        <v>996</v>
      </c>
      <c r="F375" s="319">
        <v>2200011</v>
      </c>
      <c r="G375" s="320" t="s">
        <v>999</v>
      </c>
      <c r="H375" s="316" t="s">
        <v>355</v>
      </c>
      <c r="I375" s="316" t="s">
        <v>997</v>
      </c>
      <c r="J375" s="317" t="s">
        <v>1002</v>
      </c>
      <c r="K375" s="321">
        <v>2230065</v>
      </c>
      <c r="L375" s="317" t="s">
        <v>4822</v>
      </c>
      <c r="M375" s="317"/>
      <c r="N375" s="322"/>
      <c r="O375" s="322" t="s">
        <v>1002</v>
      </c>
      <c r="P375" s="324">
        <v>3</v>
      </c>
      <c r="Q375" s="326">
        <v>60</v>
      </c>
      <c r="R375" s="327">
        <v>500000</v>
      </c>
      <c r="S375" s="327">
        <v>250000</v>
      </c>
      <c r="T375" s="328" t="s">
        <v>347</v>
      </c>
      <c r="U375" s="328" t="s">
        <v>347</v>
      </c>
      <c r="V375" s="328" t="s">
        <v>347</v>
      </c>
      <c r="W375" s="329" t="s">
        <v>347</v>
      </c>
      <c r="X375" s="329"/>
      <c r="Y375" s="329"/>
      <c r="Z375" s="325"/>
      <c r="AA375" s="329"/>
      <c r="AB375" s="329"/>
      <c r="AC375" s="329"/>
      <c r="AD375" s="329"/>
      <c r="AE375" s="329"/>
      <c r="AF375" s="329"/>
      <c r="AG375" s="325">
        <v>0</v>
      </c>
      <c r="AH375" s="325" t="s">
        <v>377</v>
      </c>
      <c r="AI375" s="325" t="s">
        <v>377</v>
      </c>
      <c r="AJ375" s="328">
        <v>750000</v>
      </c>
      <c r="AK375" s="330">
        <v>1000000</v>
      </c>
    </row>
    <row r="376" spans="1:37" s="309" customFormat="1" ht="20.100000000000001" customHeight="1">
      <c r="A376" s="314">
        <v>1374</v>
      </c>
      <c r="B376" s="315">
        <v>1410051017580</v>
      </c>
      <c r="C376" s="318">
        <v>1410008000960</v>
      </c>
      <c r="D376" s="315" t="s">
        <v>6880</v>
      </c>
      <c r="E376" s="316" t="s">
        <v>996</v>
      </c>
      <c r="F376" s="319">
        <v>2200011</v>
      </c>
      <c r="G376" s="320" t="s">
        <v>999</v>
      </c>
      <c r="H376" s="316" t="s">
        <v>355</v>
      </c>
      <c r="I376" s="316" t="s">
        <v>997</v>
      </c>
      <c r="J376" s="317" t="s">
        <v>1003</v>
      </c>
      <c r="K376" s="321">
        <v>2240032</v>
      </c>
      <c r="L376" s="317" t="s">
        <v>4823</v>
      </c>
      <c r="M376" s="317" t="s">
        <v>4824</v>
      </c>
      <c r="N376" s="316"/>
      <c r="O376" s="334" t="s">
        <v>1003</v>
      </c>
      <c r="P376" s="324">
        <v>2</v>
      </c>
      <c r="Q376" s="326">
        <v>40</v>
      </c>
      <c r="R376" s="327">
        <v>400000</v>
      </c>
      <c r="S376" s="327">
        <v>200000</v>
      </c>
      <c r="T376" s="328" t="s">
        <v>347</v>
      </c>
      <c r="U376" s="328" t="s">
        <v>347</v>
      </c>
      <c r="V376" s="328" t="s">
        <v>347</v>
      </c>
      <c r="W376" s="329" t="s">
        <v>347</v>
      </c>
      <c r="X376" s="329"/>
      <c r="Y376" s="329"/>
      <c r="Z376" s="325"/>
      <c r="AA376" s="329"/>
      <c r="AB376" s="329"/>
      <c r="AC376" s="329"/>
      <c r="AD376" s="329"/>
      <c r="AE376" s="329"/>
      <c r="AF376" s="329"/>
      <c r="AG376" s="325">
        <v>0</v>
      </c>
      <c r="AH376" s="325" t="s">
        <v>377</v>
      </c>
      <c r="AI376" s="325" t="s">
        <v>377</v>
      </c>
      <c r="AJ376" s="328">
        <v>600000</v>
      </c>
      <c r="AK376" s="330">
        <v>1000000</v>
      </c>
    </row>
    <row r="377" spans="1:37" s="309" customFormat="1" ht="20.100000000000001" customHeight="1">
      <c r="A377" s="314">
        <v>1375</v>
      </c>
      <c r="B377" s="315">
        <v>1410051019669</v>
      </c>
      <c r="C377" s="318">
        <v>1410008000960</v>
      </c>
      <c r="D377" s="315" t="s">
        <v>6880</v>
      </c>
      <c r="E377" s="316" t="s">
        <v>996</v>
      </c>
      <c r="F377" s="340">
        <v>2200011</v>
      </c>
      <c r="G377" s="316" t="s">
        <v>999</v>
      </c>
      <c r="H377" s="316" t="s">
        <v>355</v>
      </c>
      <c r="I377" s="316" t="s">
        <v>997</v>
      </c>
      <c r="J377" s="317" t="s">
        <v>1004</v>
      </c>
      <c r="K377" s="321">
        <v>2220032</v>
      </c>
      <c r="L377" s="317" t="s">
        <v>4825</v>
      </c>
      <c r="M377" s="317"/>
      <c r="N377" s="338"/>
      <c r="O377" s="334" t="s">
        <v>1004</v>
      </c>
      <c r="P377" s="324">
        <v>3</v>
      </c>
      <c r="Q377" s="316">
        <v>60</v>
      </c>
      <c r="R377" s="327">
        <v>500000</v>
      </c>
      <c r="S377" s="327">
        <v>250000</v>
      </c>
      <c r="T377" s="328" t="s">
        <v>347</v>
      </c>
      <c r="U377" s="328" t="s">
        <v>347</v>
      </c>
      <c r="V377" s="328" t="s">
        <v>347</v>
      </c>
      <c r="W377" s="329" t="s">
        <v>347</v>
      </c>
      <c r="X377" s="325"/>
      <c r="Y377" s="325"/>
      <c r="Z377" s="325"/>
      <c r="AA377" s="325"/>
      <c r="AB377" s="325"/>
      <c r="AC377" s="325"/>
      <c r="AD377" s="325"/>
      <c r="AE377" s="325"/>
      <c r="AF377" s="325"/>
      <c r="AG377" s="325">
        <v>0</v>
      </c>
      <c r="AH377" s="325" t="s">
        <v>377</v>
      </c>
      <c r="AI377" s="325" t="s">
        <v>377</v>
      </c>
      <c r="AJ377" s="328">
        <v>750000</v>
      </c>
      <c r="AK377" s="330">
        <v>1000000</v>
      </c>
    </row>
    <row r="378" spans="1:37" s="309" customFormat="1" ht="20.100000000000001" customHeight="1">
      <c r="A378" s="314">
        <v>1376</v>
      </c>
      <c r="B378" s="315">
        <v>1410051019743</v>
      </c>
      <c r="C378" s="318">
        <v>1410008000960</v>
      </c>
      <c r="D378" s="315" t="s">
        <v>6880</v>
      </c>
      <c r="E378" s="316" t="s">
        <v>996</v>
      </c>
      <c r="F378" s="340">
        <v>2200011</v>
      </c>
      <c r="G378" s="316" t="s">
        <v>999</v>
      </c>
      <c r="H378" s="316" t="s">
        <v>355</v>
      </c>
      <c r="I378" s="316" t="s">
        <v>997</v>
      </c>
      <c r="J378" s="317" t="s">
        <v>1005</v>
      </c>
      <c r="K378" s="321">
        <v>2240015</v>
      </c>
      <c r="L378" s="317" t="s">
        <v>4826</v>
      </c>
      <c r="M378" s="317"/>
      <c r="N378" s="346"/>
      <c r="O378" s="322" t="s">
        <v>1005</v>
      </c>
      <c r="P378" s="324">
        <v>3</v>
      </c>
      <c r="Q378" s="316">
        <v>60</v>
      </c>
      <c r="R378" s="327">
        <v>500000</v>
      </c>
      <c r="S378" s="327">
        <v>250000</v>
      </c>
      <c r="T378" s="328" t="s">
        <v>347</v>
      </c>
      <c r="U378" s="328" t="s">
        <v>347</v>
      </c>
      <c r="V378" s="328" t="s">
        <v>347</v>
      </c>
      <c r="W378" s="329" t="s">
        <v>347</v>
      </c>
      <c r="X378" s="316"/>
      <c r="Y378" s="316"/>
      <c r="Z378" s="325"/>
      <c r="AA378" s="316"/>
      <c r="AB378" s="316"/>
      <c r="AC378" s="316"/>
      <c r="AD378" s="316"/>
      <c r="AE378" s="316"/>
      <c r="AF378" s="316"/>
      <c r="AG378" s="325">
        <v>0</v>
      </c>
      <c r="AH378" s="325" t="s">
        <v>377</v>
      </c>
      <c r="AI378" s="325" t="s">
        <v>377</v>
      </c>
      <c r="AJ378" s="328">
        <v>750000</v>
      </c>
      <c r="AK378" s="330">
        <v>1000000</v>
      </c>
    </row>
    <row r="379" spans="1:37" s="309" customFormat="1" ht="20.100000000000001" customHeight="1">
      <c r="A379" s="314">
        <v>1377</v>
      </c>
      <c r="B379" s="315">
        <v>1410051024859</v>
      </c>
      <c r="C379" s="318">
        <v>1410008001265</v>
      </c>
      <c r="D379" s="315" t="s">
        <v>6880</v>
      </c>
      <c r="E379" s="316" t="s">
        <v>996</v>
      </c>
      <c r="F379" s="319">
        <v>2200011</v>
      </c>
      <c r="G379" s="320" t="s">
        <v>1009</v>
      </c>
      <c r="H379" s="316" t="s">
        <v>355</v>
      </c>
      <c r="I379" s="316" t="s">
        <v>997</v>
      </c>
      <c r="J379" s="317" t="s">
        <v>1008</v>
      </c>
      <c r="K379" s="321">
        <v>2220001</v>
      </c>
      <c r="L379" s="317" t="s">
        <v>4827</v>
      </c>
      <c r="M379" s="317"/>
      <c r="N379" s="322"/>
      <c r="O379" s="322" t="s">
        <v>1008</v>
      </c>
      <c r="P379" s="324">
        <v>3</v>
      </c>
      <c r="Q379" s="326">
        <v>80</v>
      </c>
      <c r="R379" s="327">
        <v>500000</v>
      </c>
      <c r="S379" s="327">
        <v>250000</v>
      </c>
      <c r="T379" s="328" t="s">
        <v>347</v>
      </c>
      <c r="U379" s="328" t="s">
        <v>347</v>
      </c>
      <c r="V379" s="328" t="s">
        <v>347</v>
      </c>
      <c r="W379" s="329" t="s">
        <v>347</v>
      </c>
      <c r="X379" s="329"/>
      <c r="Y379" s="329"/>
      <c r="Z379" s="325"/>
      <c r="AA379" s="329"/>
      <c r="AB379" s="329"/>
      <c r="AC379" s="329"/>
      <c r="AD379" s="329"/>
      <c r="AE379" s="329"/>
      <c r="AF379" s="329"/>
      <c r="AG379" s="325">
        <v>0</v>
      </c>
      <c r="AH379" s="325" t="s">
        <v>377</v>
      </c>
      <c r="AI379" s="325" t="s">
        <v>377</v>
      </c>
      <c r="AJ379" s="328">
        <v>750000</v>
      </c>
      <c r="AK379" s="330">
        <v>1000000</v>
      </c>
    </row>
    <row r="380" spans="1:37" s="309" customFormat="1" ht="20.100000000000001" customHeight="1">
      <c r="A380" s="314">
        <v>1378</v>
      </c>
      <c r="B380" s="315">
        <v>1410051025633</v>
      </c>
      <c r="C380" s="318">
        <v>1410008000960</v>
      </c>
      <c r="D380" s="315" t="s">
        <v>6880</v>
      </c>
      <c r="E380" s="316" t="s">
        <v>996</v>
      </c>
      <c r="F380" s="332">
        <v>2200011</v>
      </c>
      <c r="G380" s="333" t="s">
        <v>999</v>
      </c>
      <c r="H380" s="350" t="s">
        <v>355</v>
      </c>
      <c r="I380" s="350" t="s">
        <v>997</v>
      </c>
      <c r="J380" s="317" t="s">
        <v>1006</v>
      </c>
      <c r="K380" s="321">
        <v>2220023</v>
      </c>
      <c r="L380" s="317" t="s">
        <v>4828</v>
      </c>
      <c r="M380" s="317"/>
      <c r="N380" s="360"/>
      <c r="O380" s="344" t="s">
        <v>1006</v>
      </c>
      <c r="P380" s="324">
        <v>2</v>
      </c>
      <c r="Q380" s="326">
        <v>50</v>
      </c>
      <c r="R380" s="327">
        <v>400000</v>
      </c>
      <c r="S380" s="327">
        <v>200000</v>
      </c>
      <c r="T380" s="328" t="s">
        <v>347</v>
      </c>
      <c r="U380" s="328" t="s">
        <v>347</v>
      </c>
      <c r="V380" s="328" t="s">
        <v>347</v>
      </c>
      <c r="W380" s="329" t="s">
        <v>347</v>
      </c>
      <c r="X380" s="325"/>
      <c r="Y380" s="325"/>
      <c r="Z380" s="325"/>
      <c r="AA380" s="325"/>
      <c r="AB380" s="325"/>
      <c r="AC380" s="325"/>
      <c r="AD380" s="325"/>
      <c r="AE380" s="325"/>
      <c r="AF380" s="325"/>
      <c r="AG380" s="325">
        <v>0</v>
      </c>
      <c r="AH380" s="325" t="s">
        <v>377</v>
      </c>
      <c r="AI380" s="325" t="s">
        <v>377</v>
      </c>
      <c r="AJ380" s="328">
        <v>600000</v>
      </c>
      <c r="AK380" s="330">
        <v>1000000</v>
      </c>
    </row>
    <row r="381" spans="1:37" s="309" customFormat="1" ht="20.100000000000001" customHeight="1">
      <c r="A381" s="314">
        <v>1379</v>
      </c>
      <c r="B381" s="345">
        <v>1410051023794</v>
      </c>
      <c r="C381" s="345">
        <v>1410008000960</v>
      </c>
      <c r="D381" s="345" t="s">
        <v>4363</v>
      </c>
      <c r="E381" s="316" t="s">
        <v>996</v>
      </c>
      <c r="F381" s="340">
        <v>2200011</v>
      </c>
      <c r="G381" s="316" t="s">
        <v>999</v>
      </c>
      <c r="H381" s="316" t="s">
        <v>355</v>
      </c>
      <c r="I381" s="316" t="s">
        <v>997</v>
      </c>
      <c r="J381" s="316" t="s">
        <v>1007</v>
      </c>
      <c r="K381" s="340" t="s">
        <v>4698</v>
      </c>
      <c r="L381" s="334" t="s">
        <v>4829</v>
      </c>
      <c r="M381" s="334"/>
      <c r="N381" s="316"/>
      <c r="O381" s="334" t="s">
        <v>1007</v>
      </c>
      <c r="P381" s="324">
        <v>2</v>
      </c>
      <c r="Q381" s="316">
        <v>30</v>
      </c>
      <c r="R381" s="327">
        <v>400000</v>
      </c>
      <c r="S381" s="327">
        <v>200000</v>
      </c>
      <c r="T381" s="328" t="s">
        <v>347</v>
      </c>
      <c r="U381" s="328" t="s">
        <v>347</v>
      </c>
      <c r="V381" s="328" t="s">
        <v>347</v>
      </c>
      <c r="W381" s="329" t="s">
        <v>347</v>
      </c>
      <c r="X381" s="316"/>
      <c r="Y381" s="316"/>
      <c r="Z381" s="325"/>
      <c r="AA381" s="316"/>
      <c r="AB381" s="316"/>
      <c r="AC381" s="316"/>
      <c r="AD381" s="316"/>
      <c r="AE381" s="316"/>
      <c r="AF381" s="316"/>
      <c r="AG381" s="325">
        <v>0</v>
      </c>
      <c r="AH381" s="325" t="s">
        <v>377</v>
      </c>
      <c r="AI381" s="325" t="s">
        <v>377</v>
      </c>
      <c r="AJ381" s="328">
        <v>600000</v>
      </c>
      <c r="AK381" s="330">
        <v>1000000</v>
      </c>
    </row>
    <row r="382" spans="1:37" s="309" customFormat="1" ht="20.100000000000001" customHeight="1">
      <c r="A382" s="314">
        <v>1380</v>
      </c>
      <c r="B382" s="315">
        <v>1410051026771</v>
      </c>
      <c r="C382" s="318">
        <v>1410111100012</v>
      </c>
      <c r="D382" s="315" t="s">
        <v>6880</v>
      </c>
      <c r="E382" s="316" t="s">
        <v>1010</v>
      </c>
      <c r="F382" s="332">
        <v>2300051</v>
      </c>
      <c r="G382" s="333" t="s">
        <v>1013</v>
      </c>
      <c r="H382" s="331" t="s">
        <v>510</v>
      </c>
      <c r="I382" s="331" t="s">
        <v>1011</v>
      </c>
      <c r="J382" s="317" t="s">
        <v>1012</v>
      </c>
      <c r="K382" s="321">
        <v>2300051</v>
      </c>
      <c r="L382" s="317" t="s">
        <v>3543</v>
      </c>
      <c r="M382" s="317"/>
      <c r="N382" s="316"/>
      <c r="O382" s="334" t="s">
        <v>1012</v>
      </c>
      <c r="P382" s="324">
        <v>3</v>
      </c>
      <c r="Q382" s="326">
        <v>120</v>
      </c>
      <c r="R382" s="327">
        <v>500000</v>
      </c>
      <c r="S382" s="327">
        <v>250000</v>
      </c>
      <c r="T382" s="328">
        <v>300000</v>
      </c>
      <c r="U382" s="328" t="s">
        <v>347</v>
      </c>
      <c r="V382" s="328" t="s">
        <v>347</v>
      </c>
      <c r="W382" s="329" t="s">
        <v>377</v>
      </c>
      <c r="X382" s="325"/>
      <c r="Y382" s="325"/>
      <c r="Z382" s="325"/>
      <c r="AA382" s="325"/>
      <c r="AB382" s="325"/>
      <c r="AC382" s="325"/>
      <c r="AD382" s="325"/>
      <c r="AE382" s="325"/>
      <c r="AF382" s="325"/>
      <c r="AG382" s="325">
        <v>746000</v>
      </c>
      <c r="AH382" s="325" t="s">
        <v>6833</v>
      </c>
      <c r="AI382" s="325" t="s">
        <v>377</v>
      </c>
      <c r="AJ382" s="328">
        <v>1050000</v>
      </c>
      <c r="AK382" s="330">
        <v>1000000</v>
      </c>
    </row>
    <row r="383" spans="1:37" s="309" customFormat="1" ht="20.100000000000001" customHeight="1">
      <c r="A383" s="314">
        <v>1381</v>
      </c>
      <c r="B383" s="315">
        <v>1410051014751</v>
      </c>
      <c r="C383" s="318">
        <v>1410008000929</v>
      </c>
      <c r="D383" s="315" t="s">
        <v>6880</v>
      </c>
      <c r="E383" s="316" t="s">
        <v>1014</v>
      </c>
      <c r="F383" s="332">
        <v>2200011</v>
      </c>
      <c r="G383" s="333" t="s">
        <v>1017</v>
      </c>
      <c r="H383" s="331" t="s">
        <v>1015</v>
      </c>
      <c r="I383" s="331" t="s">
        <v>4830</v>
      </c>
      <c r="J383" s="317" t="s">
        <v>1016</v>
      </c>
      <c r="K383" s="321">
        <v>2320052</v>
      </c>
      <c r="L383" s="317" t="s">
        <v>4831</v>
      </c>
      <c r="M383" s="317"/>
      <c r="N383" s="322"/>
      <c r="O383" s="322" t="s">
        <v>1016</v>
      </c>
      <c r="P383" s="324">
        <v>3</v>
      </c>
      <c r="Q383" s="326">
        <v>60</v>
      </c>
      <c r="R383" s="327">
        <v>500000</v>
      </c>
      <c r="S383" s="327">
        <v>250000</v>
      </c>
      <c r="T383" s="328" t="s">
        <v>347</v>
      </c>
      <c r="U383" s="328" t="s">
        <v>347</v>
      </c>
      <c r="V383" s="328" t="s">
        <v>347</v>
      </c>
      <c r="W383" s="329" t="s">
        <v>347</v>
      </c>
      <c r="X383" s="325"/>
      <c r="Y383" s="325"/>
      <c r="Z383" s="325"/>
      <c r="AA383" s="325"/>
      <c r="AB383" s="325"/>
      <c r="AC383" s="325"/>
      <c r="AD383" s="325"/>
      <c r="AE383" s="325"/>
      <c r="AF383" s="325"/>
      <c r="AG383" s="325">
        <v>0</v>
      </c>
      <c r="AH383" s="325" t="s">
        <v>377</v>
      </c>
      <c r="AI383" s="325" t="s">
        <v>377</v>
      </c>
      <c r="AJ383" s="328">
        <v>750000</v>
      </c>
      <c r="AK383" s="330">
        <v>1000000</v>
      </c>
    </row>
    <row r="384" spans="1:37" s="309" customFormat="1" ht="20.100000000000001" customHeight="1">
      <c r="A384" s="314">
        <v>1382</v>
      </c>
      <c r="B384" s="315">
        <v>1410051014769</v>
      </c>
      <c r="C384" s="318">
        <v>1410008000929</v>
      </c>
      <c r="D384" s="315" t="s">
        <v>6880</v>
      </c>
      <c r="E384" s="316" t="s">
        <v>1014</v>
      </c>
      <c r="F384" s="332">
        <v>2200011</v>
      </c>
      <c r="G384" s="333" t="s">
        <v>1017</v>
      </c>
      <c r="H384" s="331" t="s">
        <v>1015</v>
      </c>
      <c r="I384" s="331" t="s">
        <v>4830</v>
      </c>
      <c r="J384" s="317" t="s">
        <v>1018</v>
      </c>
      <c r="K384" s="321">
        <v>2320005</v>
      </c>
      <c r="L384" s="317" t="s">
        <v>4832</v>
      </c>
      <c r="M384" s="317"/>
      <c r="N384" s="322"/>
      <c r="O384" s="322" t="s">
        <v>1018</v>
      </c>
      <c r="P384" s="324">
        <v>3</v>
      </c>
      <c r="Q384" s="326">
        <v>60</v>
      </c>
      <c r="R384" s="327">
        <v>500000</v>
      </c>
      <c r="S384" s="327">
        <v>250000</v>
      </c>
      <c r="T384" s="328" t="s">
        <v>347</v>
      </c>
      <c r="U384" s="328" t="s">
        <v>347</v>
      </c>
      <c r="V384" s="328" t="s">
        <v>347</v>
      </c>
      <c r="W384" s="329" t="s">
        <v>347</v>
      </c>
      <c r="X384" s="329"/>
      <c r="Y384" s="329"/>
      <c r="Z384" s="325"/>
      <c r="AA384" s="329"/>
      <c r="AB384" s="329"/>
      <c r="AC384" s="329"/>
      <c r="AD384" s="329"/>
      <c r="AE384" s="329"/>
      <c r="AF384" s="329"/>
      <c r="AG384" s="325">
        <v>0</v>
      </c>
      <c r="AH384" s="325" t="s">
        <v>377</v>
      </c>
      <c r="AI384" s="325" t="s">
        <v>377</v>
      </c>
      <c r="AJ384" s="328">
        <v>750000</v>
      </c>
      <c r="AK384" s="330">
        <v>1000000</v>
      </c>
    </row>
    <row r="385" spans="1:37" s="309" customFormat="1" ht="20.100000000000001" customHeight="1">
      <c r="A385" s="314">
        <v>1383</v>
      </c>
      <c r="B385" s="315">
        <v>1410051014819</v>
      </c>
      <c r="C385" s="318">
        <v>1410008000929</v>
      </c>
      <c r="D385" s="315" t="s">
        <v>6880</v>
      </c>
      <c r="E385" s="316" t="s">
        <v>1014</v>
      </c>
      <c r="F385" s="332">
        <v>2200011</v>
      </c>
      <c r="G385" s="333" t="s">
        <v>1017</v>
      </c>
      <c r="H385" s="331" t="s">
        <v>1015</v>
      </c>
      <c r="I385" s="331" t="s">
        <v>4830</v>
      </c>
      <c r="J385" s="317" t="s">
        <v>1019</v>
      </c>
      <c r="K385" s="321">
        <v>2330013</v>
      </c>
      <c r="L385" s="317" t="s">
        <v>4833</v>
      </c>
      <c r="M385" s="317" t="s">
        <v>4834</v>
      </c>
      <c r="N385" s="322"/>
      <c r="O385" s="322" t="s">
        <v>1019</v>
      </c>
      <c r="P385" s="324">
        <v>2</v>
      </c>
      <c r="Q385" s="326">
        <v>59</v>
      </c>
      <c r="R385" s="327">
        <v>400000</v>
      </c>
      <c r="S385" s="327">
        <v>200000</v>
      </c>
      <c r="T385" s="328" t="s">
        <v>347</v>
      </c>
      <c r="U385" s="328" t="s">
        <v>347</v>
      </c>
      <c r="V385" s="328" t="s">
        <v>347</v>
      </c>
      <c r="W385" s="329" t="s">
        <v>347</v>
      </c>
      <c r="X385" s="329"/>
      <c r="Y385" s="329"/>
      <c r="Z385" s="325"/>
      <c r="AA385" s="329"/>
      <c r="AB385" s="329"/>
      <c r="AC385" s="329"/>
      <c r="AD385" s="329"/>
      <c r="AE385" s="329"/>
      <c r="AF385" s="329"/>
      <c r="AG385" s="325">
        <v>0</v>
      </c>
      <c r="AH385" s="325" t="s">
        <v>377</v>
      </c>
      <c r="AI385" s="325" t="s">
        <v>377</v>
      </c>
      <c r="AJ385" s="328">
        <v>600000</v>
      </c>
      <c r="AK385" s="330">
        <v>1000000</v>
      </c>
    </row>
    <row r="386" spans="1:37" s="309" customFormat="1" ht="20.100000000000001" customHeight="1">
      <c r="A386" s="314">
        <v>1384</v>
      </c>
      <c r="B386" s="315">
        <v>1410051016657</v>
      </c>
      <c r="C386" s="318">
        <v>1410008000929</v>
      </c>
      <c r="D386" s="315" t="s">
        <v>6880</v>
      </c>
      <c r="E386" s="316" t="s">
        <v>1014</v>
      </c>
      <c r="F386" s="332">
        <v>2200011</v>
      </c>
      <c r="G386" s="333" t="s">
        <v>1017</v>
      </c>
      <c r="H386" s="331" t="s">
        <v>1015</v>
      </c>
      <c r="I386" s="331" t="s">
        <v>4830</v>
      </c>
      <c r="J386" s="317" t="s">
        <v>1020</v>
      </c>
      <c r="K386" s="321">
        <v>2330002</v>
      </c>
      <c r="L386" s="317" t="s">
        <v>4835</v>
      </c>
      <c r="M386" s="317"/>
      <c r="N386" s="334"/>
      <c r="O386" s="334" t="s">
        <v>1020</v>
      </c>
      <c r="P386" s="324">
        <v>3</v>
      </c>
      <c r="Q386" s="326">
        <v>60</v>
      </c>
      <c r="R386" s="327">
        <v>500000</v>
      </c>
      <c r="S386" s="327">
        <v>250000</v>
      </c>
      <c r="T386" s="328" t="s">
        <v>347</v>
      </c>
      <c r="U386" s="328" t="s">
        <v>347</v>
      </c>
      <c r="V386" s="328" t="s">
        <v>347</v>
      </c>
      <c r="W386" s="329" t="s">
        <v>347</v>
      </c>
      <c r="X386" s="325"/>
      <c r="Y386" s="325"/>
      <c r="Z386" s="325"/>
      <c r="AA386" s="325"/>
      <c r="AB386" s="325"/>
      <c r="AC386" s="325"/>
      <c r="AD386" s="325"/>
      <c r="AE386" s="325"/>
      <c r="AF386" s="325"/>
      <c r="AG386" s="325">
        <v>0</v>
      </c>
      <c r="AH386" s="325" t="s">
        <v>377</v>
      </c>
      <c r="AI386" s="325" t="s">
        <v>377</v>
      </c>
      <c r="AJ386" s="328">
        <v>750000</v>
      </c>
      <c r="AK386" s="330">
        <v>1000000</v>
      </c>
    </row>
    <row r="387" spans="1:37" s="309" customFormat="1" ht="20.100000000000001" customHeight="1">
      <c r="A387" s="314">
        <v>1385</v>
      </c>
      <c r="B387" s="315">
        <v>1410051017051</v>
      </c>
      <c r="C387" s="318">
        <v>1410008000929</v>
      </c>
      <c r="D387" s="315" t="s">
        <v>6880</v>
      </c>
      <c r="E387" s="316" t="s">
        <v>1014</v>
      </c>
      <c r="F387" s="332">
        <v>2200011</v>
      </c>
      <c r="G387" s="333" t="s">
        <v>1017</v>
      </c>
      <c r="H387" s="331" t="s">
        <v>1015</v>
      </c>
      <c r="I387" s="331" t="s">
        <v>4830</v>
      </c>
      <c r="J387" s="317" t="s">
        <v>1021</v>
      </c>
      <c r="K387" s="321">
        <v>2360016</v>
      </c>
      <c r="L387" s="317" t="s">
        <v>4836</v>
      </c>
      <c r="M387" s="317" t="s">
        <v>4837</v>
      </c>
      <c r="N387" s="322"/>
      <c r="O387" s="322" t="s">
        <v>1021</v>
      </c>
      <c r="P387" s="324">
        <v>3</v>
      </c>
      <c r="Q387" s="326">
        <v>60</v>
      </c>
      <c r="R387" s="327">
        <v>500000</v>
      </c>
      <c r="S387" s="327">
        <v>250000</v>
      </c>
      <c r="T387" s="328" t="s">
        <v>347</v>
      </c>
      <c r="U387" s="328" t="s">
        <v>347</v>
      </c>
      <c r="V387" s="328" t="s">
        <v>347</v>
      </c>
      <c r="W387" s="329" t="s">
        <v>347</v>
      </c>
      <c r="X387" s="329"/>
      <c r="Y387" s="329"/>
      <c r="Z387" s="325"/>
      <c r="AA387" s="329"/>
      <c r="AB387" s="329"/>
      <c r="AC387" s="329"/>
      <c r="AD387" s="329"/>
      <c r="AE387" s="329"/>
      <c r="AF387" s="329"/>
      <c r="AG387" s="325">
        <v>575000</v>
      </c>
      <c r="AH387" s="325" t="s">
        <v>6833</v>
      </c>
      <c r="AI387" s="325" t="s">
        <v>377</v>
      </c>
      <c r="AJ387" s="328">
        <v>750000</v>
      </c>
      <c r="AK387" s="330">
        <v>1000000</v>
      </c>
    </row>
    <row r="388" spans="1:37" s="309" customFormat="1" ht="20.100000000000001" customHeight="1">
      <c r="A388" s="314">
        <v>1386</v>
      </c>
      <c r="B388" s="345">
        <v>1410051025914</v>
      </c>
      <c r="C388" s="318">
        <v>1410008000929</v>
      </c>
      <c r="D388" s="315" t="s">
        <v>6880</v>
      </c>
      <c r="E388" s="316" t="s">
        <v>1014</v>
      </c>
      <c r="F388" s="340">
        <v>2200011</v>
      </c>
      <c r="G388" s="316" t="s">
        <v>1017</v>
      </c>
      <c r="H388" s="316" t="s">
        <v>1015</v>
      </c>
      <c r="I388" s="316" t="s">
        <v>4830</v>
      </c>
      <c r="J388" s="317" t="s">
        <v>1022</v>
      </c>
      <c r="K388" s="321">
        <v>2200011</v>
      </c>
      <c r="L388" s="317" t="s">
        <v>4838</v>
      </c>
      <c r="M388" s="317"/>
      <c r="N388" s="316"/>
      <c r="O388" s="334" t="s">
        <v>1022</v>
      </c>
      <c r="P388" s="324">
        <v>3</v>
      </c>
      <c r="Q388" s="316">
        <v>60</v>
      </c>
      <c r="R388" s="327">
        <v>500000</v>
      </c>
      <c r="S388" s="327">
        <v>250000</v>
      </c>
      <c r="T388" s="328" t="s">
        <v>347</v>
      </c>
      <c r="U388" s="328" t="s">
        <v>347</v>
      </c>
      <c r="V388" s="328" t="s">
        <v>347</v>
      </c>
      <c r="W388" s="329" t="s">
        <v>347</v>
      </c>
      <c r="X388" s="316"/>
      <c r="Y388" s="316"/>
      <c r="Z388" s="325"/>
      <c r="AA388" s="316"/>
      <c r="AB388" s="316"/>
      <c r="AC388" s="316"/>
      <c r="AD388" s="316"/>
      <c r="AE388" s="316"/>
      <c r="AF388" s="316"/>
      <c r="AG388" s="325">
        <v>0</v>
      </c>
      <c r="AH388" s="325" t="s">
        <v>377</v>
      </c>
      <c r="AI388" s="325" t="s">
        <v>377</v>
      </c>
      <c r="AJ388" s="328">
        <v>750000</v>
      </c>
      <c r="AK388" s="330">
        <v>1000000</v>
      </c>
    </row>
    <row r="389" spans="1:37" s="309" customFormat="1" ht="20.100000000000001" customHeight="1">
      <c r="A389" s="314">
        <v>1387</v>
      </c>
      <c r="B389" s="315">
        <v>1410051016277</v>
      </c>
      <c r="C389" s="318">
        <v>1410005000062</v>
      </c>
      <c r="D389" s="315" t="s">
        <v>6880</v>
      </c>
      <c r="E389" s="316" t="s">
        <v>1024</v>
      </c>
      <c r="F389" s="332">
        <v>2318458</v>
      </c>
      <c r="G389" s="333" t="s">
        <v>1027</v>
      </c>
      <c r="H389" s="331" t="s">
        <v>344</v>
      </c>
      <c r="I389" s="331" t="s">
        <v>1025</v>
      </c>
      <c r="J389" s="317" t="s">
        <v>1026</v>
      </c>
      <c r="K389" s="321">
        <v>2210053</v>
      </c>
      <c r="L389" s="317" t="s">
        <v>4839</v>
      </c>
      <c r="M389" s="317"/>
      <c r="N389" s="322"/>
      <c r="O389" s="322" t="s">
        <v>1026</v>
      </c>
      <c r="P389" s="324">
        <v>3</v>
      </c>
      <c r="Q389" s="326">
        <v>60</v>
      </c>
      <c r="R389" s="327">
        <v>500000</v>
      </c>
      <c r="S389" s="327">
        <v>250000</v>
      </c>
      <c r="T389" s="328">
        <v>300000</v>
      </c>
      <c r="U389" s="328" t="s">
        <v>347</v>
      </c>
      <c r="V389" s="328" t="s">
        <v>347</v>
      </c>
      <c r="W389" s="329" t="s">
        <v>377</v>
      </c>
      <c r="X389" s="325"/>
      <c r="Y389" s="325"/>
      <c r="Z389" s="325"/>
      <c r="AA389" s="325"/>
      <c r="AB389" s="325"/>
      <c r="AC389" s="325"/>
      <c r="AD389" s="325"/>
      <c r="AE389" s="325"/>
      <c r="AF389" s="325"/>
      <c r="AG389" s="325">
        <v>859000</v>
      </c>
      <c r="AH389" s="325" t="s">
        <v>6833</v>
      </c>
      <c r="AI389" s="325" t="s">
        <v>377</v>
      </c>
      <c r="AJ389" s="328">
        <v>1050000</v>
      </c>
      <c r="AK389" s="330">
        <v>1000000</v>
      </c>
    </row>
    <row r="390" spans="1:37" s="309" customFormat="1" ht="20.100000000000001" customHeight="1">
      <c r="A390" s="314">
        <v>1388</v>
      </c>
      <c r="B390" s="315">
        <v>1410051018489</v>
      </c>
      <c r="C390" s="318">
        <v>1410005000062</v>
      </c>
      <c r="D390" s="315" t="s">
        <v>6880</v>
      </c>
      <c r="E390" s="316" t="s">
        <v>1024</v>
      </c>
      <c r="F390" s="332">
        <v>2318458</v>
      </c>
      <c r="G390" s="333" t="s">
        <v>1027</v>
      </c>
      <c r="H390" s="331" t="s">
        <v>344</v>
      </c>
      <c r="I390" s="331" t="s">
        <v>1025</v>
      </c>
      <c r="J390" s="317" t="s">
        <v>1028</v>
      </c>
      <c r="K390" s="321">
        <v>2450004</v>
      </c>
      <c r="L390" s="317" t="s">
        <v>4840</v>
      </c>
      <c r="M390" s="317"/>
      <c r="N390" s="334"/>
      <c r="O390" s="334" t="s">
        <v>1028</v>
      </c>
      <c r="P390" s="324">
        <v>2</v>
      </c>
      <c r="Q390" s="326">
        <v>48</v>
      </c>
      <c r="R390" s="327">
        <v>400000</v>
      </c>
      <c r="S390" s="327">
        <v>200000</v>
      </c>
      <c r="T390" s="328" t="s">
        <v>347</v>
      </c>
      <c r="U390" s="328" t="s">
        <v>347</v>
      </c>
      <c r="V390" s="328" t="s">
        <v>347</v>
      </c>
      <c r="W390" s="329" t="s">
        <v>347</v>
      </c>
      <c r="X390" s="325"/>
      <c r="Y390" s="325"/>
      <c r="Z390" s="325"/>
      <c r="AA390" s="325"/>
      <c r="AB390" s="325"/>
      <c r="AC390" s="325"/>
      <c r="AD390" s="325"/>
      <c r="AE390" s="325"/>
      <c r="AF390" s="325"/>
      <c r="AG390" s="325">
        <v>904000</v>
      </c>
      <c r="AH390" s="325" t="s">
        <v>6833</v>
      </c>
      <c r="AI390" s="325" t="s">
        <v>377</v>
      </c>
      <c r="AJ390" s="328">
        <v>600000</v>
      </c>
      <c r="AK390" s="330">
        <v>1000000</v>
      </c>
    </row>
    <row r="391" spans="1:37" s="309" customFormat="1" ht="20.100000000000001" customHeight="1">
      <c r="A391" s="314">
        <v>1389</v>
      </c>
      <c r="B391" s="315">
        <v>1410051015360</v>
      </c>
      <c r="C391" s="318">
        <v>1410005000054</v>
      </c>
      <c r="D391" s="315" t="s">
        <v>6880</v>
      </c>
      <c r="E391" s="316" t="s">
        <v>1029</v>
      </c>
      <c r="F391" s="319">
        <v>2310026</v>
      </c>
      <c r="G391" s="320" t="s">
        <v>1031</v>
      </c>
      <c r="H391" s="316" t="s">
        <v>344</v>
      </c>
      <c r="I391" s="316" t="s">
        <v>4841</v>
      </c>
      <c r="J391" s="317" t="s">
        <v>1030</v>
      </c>
      <c r="K391" s="321">
        <v>2310026</v>
      </c>
      <c r="L391" s="317" t="s">
        <v>4842</v>
      </c>
      <c r="M391" s="317"/>
      <c r="N391" s="322"/>
      <c r="O391" s="322" t="s">
        <v>1030</v>
      </c>
      <c r="P391" s="324">
        <v>3</v>
      </c>
      <c r="Q391" s="326">
        <v>60</v>
      </c>
      <c r="R391" s="327">
        <v>500000</v>
      </c>
      <c r="S391" s="327">
        <v>250000</v>
      </c>
      <c r="T391" s="328">
        <v>300000</v>
      </c>
      <c r="U391" s="328" t="s">
        <v>347</v>
      </c>
      <c r="V391" s="328" t="s">
        <v>347</v>
      </c>
      <c r="W391" s="329" t="s">
        <v>377</v>
      </c>
      <c r="X391" s="325"/>
      <c r="Y391" s="325"/>
      <c r="Z391" s="325"/>
      <c r="AA391" s="325"/>
      <c r="AB391" s="325"/>
      <c r="AC391" s="325"/>
      <c r="AD391" s="325"/>
      <c r="AE391" s="325"/>
      <c r="AF391" s="325"/>
      <c r="AG391" s="325">
        <v>574000</v>
      </c>
      <c r="AH391" s="325" t="s">
        <v>6833</v>
      </c>
      <c r="AI391" s="325" t="s">
        <v>377</v>
      </c>
      <c r="AJ391" s="328">
        <v>1050000</v>
      </c>
      <c r="AK391" s="330">
        <v>1000000</v>
      </c>
    </row>
    <row r="392" spans="1:37" s="309" customFormat="1" ht="20.100000000000001" customHeight="1">
      <c r="A392" s="314">
        <v>1390</v>
      </c>
      <c r="B392" s="315">
        <v>1410051023638</v>
      </c>
      <c r="C392" s="318">
        <v>1410008001356</v>
      </c>
      <c r="D392" s="315" t="s">
        <v>6880</v>
      </c>
      <c r="E392" s="316" t="s">
        <v>1033</v>
      </c>
      <c r="F392" s="332">
        <v>2210823</v>
      </c>
      <c r="G392" s="333" t="s">
        <v>1037</v>
      </c>
      <c r="H392" s="331" t="s">
        <v>1034</v>
      </c>
      <c r="I392" s="331" t="s">
        <v>1035</v>
      </c>
      <c r="J392" s="317" t="s">
        <v>1036</v>
      </c>
      <c r="K392" s="321">
        <v>2210823</v>
      </c>
      <c r="L392" s="317" t="s">
        <v>4843</v>
      </c>
      <c r="M392" s="317"/>
      <c r="N392" s="316"/>
      <c r="O392" s="334" t="s">
        <v>1036</v>
      </c>
      <c r="P392" s="324">
        <v>2</v>
      </c>
      <c r="Q392" s="326">
        <v>29</v>
      </c>
      <c r="R392" s="327">
        <v>400000</v>
      </c>
      <c r="S392" s="327">
        <v>200000</v>
      </c>
      <c r="T392" s="328" t="s">
        <v>347</v>
      </c>
      <c r="U392" s="328" t="s">
        <v>347</v>
      </c>
      <c r="V392" s="328" t="s">
        <v>347</v>
      </c>
      <c r="W392" s="329" t="s">
        <v>347</v>
      </c>
      <c r="X392" s="329"/>
      <c r="Y392" s="329"/>
      <c r="Z392" s="325"/>
      <c r="AA392" s="329"/>
      <c r="AB392" s="329"/>
      <c r="AC392" s="329"/>
      <c r="AD392" s="329"/>
      <c r="AE392" s="329"/>
      <c r="AF392" s="329"/>
      <c r="AG392" s="325">
        <v>0</v>
      </c>
      <c r="AH392" s="325" t="s">
        <v>377</v>
      </c>
      <c r="AI392" s="325" t="s">
        <v>377</v>
      </c>
      <c r="AJ392" s="328">
        <v>600000</v>
      </c>
      <c r="AK392" s="330">
        <v>1000000</v>
      </c>
    </row>
    <row r="393" spans="1:37" s="309" customFormat="1" ht="20.100000000000001" customHeight="1">
      <c r="A393" s="314">
        <v>1391</v>
      </c>
      <c r="B393" s="315">
        <v>1410051017903</v>
      </c>
      <c r="C393" s="318">
        <v>1410008001224</v>
      </c>
      <c r="D393" s="315" t="s">
        <v>6880</v>
      </c>
      <c r="E393" s="316" t="s">
        <v>1038</v>
      </c>
      <c r="F393" s="319">
        <v>2300051</v>
      </c>
      <c r="G393" s="320" t="s">
        <v>1041</v>
      </c>
      <c r="H393" s="316" t="s">
        <v>355</v>
      </c>
      <c r="I393" s="316" t="s">
        <v>1039</v>
      </c>
      <c r="J393" s="317" t="s">
        <v>1040</v>
      </c>
      <c r="K393" s="321">
        <v>2300051</v>
      </c>
      <c r="L393" s="317" t="s">
        <v>3746</v>
      </c>
      <c r="M393" s="317"/>
      <c r="N393" s="316"/>
      <c r="O393" s="334" t="s">
        <v>1040</v>
      </c>
      <c r="P393" s="324">
        <v>3</v>
      </c>
      <c r="Q393" s="326">
        <v>60</v>
      </c>
      <c r="R393" s="327">
        <v>500000</v>
      </c>
      <c r="S393" s="327">
        <v>250000</v>
      </c>
      <c r="T393" s="328">
        <v>300000</v>
      </c>
      <c r="U393" s="328" t="s">
        <v>347</v>
      </c>
      <c r="V393" s="328" t="s">
        <v>347</v>
      </c>
      <c r="W393" s="329" t="s">
        <v>377</v>
      </c>
      <c r="X393" s="329"/>
      <c r="Y393" s="329"/>
      <c r="Z393" s="325"/>
      <c r="AA393" s="329"/>
      <c r="AB393" s="329"/>
      <c r="AC393" s="329"/>
      <c r="AD393" s="329"/>
      <c r="AE393" s="329"/>
      <c r="AF393" s="329"/>
      <c r="AG393" s="325">
        <v>0</v>
      </c>
      <c r="AH393" s="325" t="s">
        <v>377</v>
      </c>
      <c r="AI393" s="325" t="s">
        <v>377</v>
      </c>
      <c r="AJ393" s="328">
        <v>1050000</v>
      </c>
      <c r="AK393" s="330">
        <v>1000000</v>
      </c>
    </row>
    <row r="394" spans="1:37" s="309" customFormat="1" ht="20.100000000000001" customHeight="1">
      <c r="A394" s="314">
        <v>1392</v>
      </c>
      <c r="B394" s="315">
        <v>1410051017044</v>
      </c>
      <c r="C394" s="318">
        <v>1421201000046</v>
      </c>
      <c r="D394" s="315" t="s">
        <v>6880</v>
      </c>
      <c r="E394" s="316" t="s">
        <v>1042</v>
      </c>
      <c r="F394" s="332">
        <v>2430031</v>
      </c>
      <c r="G394" s="333" t="s">
        <v>1045</v>
      </c>
      <c r="H394" s="331" t="s">
        <v>344</v>
      </c>
      <c r="I394" s="331" t="s">
        <v>1043</v>
      </c>
      <c r="J394" s="317" t="s">
        <v>1044</v>
      </c>
      <c r="K394" s="321">
        <v>2360057</v>
      </c>
      <c r="L394" s="317" t="s">
        <v>4844</v>
      </c>
      <c r="M394" s="317"/>
      <c r="N394" s="322"/>
      <c r="O394" s="322" t="s">
        <v>1044</v>
      </c>
      <c r="P394" s="324">
        <v>3</v>
      </c>
      <c r="Q394" s="326">
        <v>60</v>
      </c>
      <c r="R394" s="327">
        <v>500000</v>
      </c>
      <c r="S394" s="327">
        <v>250000</v>
      </c>
      <c r="T394" s="328">
        <v>300000</v>
      </c>
      <c r="U394" s="328" t="s">
        <v>347</v>
      </c>
      <c r="V394" s="328" t="s">
        <v>347</v>
      </c>
      <c r="W394" s="329" t="s">
        <v>377</v>
      </c>
      <c r="X394" s="329"/>
      <c r="Y394" s="329"/>
      <c r="Z394" s="325"/>
      <c r="AA394" s="329"/>
      <c r="AB394" s="329"/>
      <c r="AC394" s="329"/>
      <c r="AD394" s="329"/>
      <c r="AE394" s="329"/>
      <c r="AF394" s="329"/>
      <c r="AG394" s="325">
        <v>0</v>
      </c>
      <c r="AH394" s="325" t="s">
        <v>377</v>
      </c>
      <c r="AI394" s="325" t="s">
        <v>377</v>
      </c>
      <c r="AJ394" s="328">
        <v>1050000</v>
      </c>
      <c r="AK394" s="330">
        <v>1000000</v>
      </c>
    </row>
    <row r="395" spans="1:37" s="309" customFormat="1" ht="20.100000000000001" customHeight="1">
      <c r="A395" s="314">
        <v>1393</v>
      </c>
      <c r="B395" s="315">
        <v>1410051018190</v>
      </c>
      <c r="C395" s="318">
        <v>1421201000046</v>
      </c>
      <c r="D395" s="315" t="s">
        <v>6880</v>
      </c>
      <c r="E395" s="316" t="s">
        <v>1042</v>
      </c>
      <c r="F395" s="332">
        <v>2430031</v>
      </c>
      <c r="G395" s="333" t="s">
        <v>1045</v>
      </c>
      <c r="H395" s="331" t="s">
        <v>344</v>
      </c>
      <c r="I395" s="331" t="s">
        <v>1043</v>
      </c>
      <c r="J395" s="317" t="s">
        <v>1046</v>
      </c>
      <c r="K395" s="321">
        <v>2360058</v>
      </c>
      <c r="L395" s="317" t="s">
        <v>4845</v>
      </c>
      <c r="M395" s="317"/>
      <c r="N395" s="338"/>
      <c r="O395" s="334" t="s">
        <v>1046</v>
      </c>
      <c r="P395" s="324">
        <v>3</v>
      </c>
      <c r="Q395" s="326">
        <v>90</v>
      </c>
      <c r="R395" s="327">
        <v>500000</v>
      </c>
      <c r="S395" s="327">
        <v>250000</v>
      </c>
      <c r="T395" s="328">
        <v>300000</v>
      </c>
      <c r="U395" s="328">
        <v>300000</v>
      </c>
      <c r="V395" s="328">
        <v>300000</v>
      </c>
      <c r="W395" s="329" t="s">
        <v>377</v>
      </c>
      <c r="X395" s="325"/>
      <c r="Y395" s="325"/>
      <c r="Z395" s="325"/>
      <c r="AA395" s="325"/>
      <c r="AB395" s="325"/>
      <c r="AC395" s="325"/>
      <c r="AD395" s="325"/>
      <c r="AE395" s="325" t="s">
        <v>377</v>
      </c>
      <c r="AF395" s="325" t="s">
        <v>377</v>
      </c>
      <c r="AG395" s="325">
        <v>1000000</v>
      </c>
      <c r="AH395" s="325" t="s">
        <v>6833</v>
      </c>
      <c r="AI395" s="325" t="s">
        <v>377</v>
      </c>
      <c r="AJ395" s="328">
        <v>1650000</v>
      </c>
      <c r="AK395" s="330">
        <v>1000000</v>
      </c>
    </row>
    <row r="396" spans="1:37" s="309" customFormat="1" ht="20.100000000000001" customHeight="1">
      <c r="A396" s="314">
        <v>1394</v>
      </c>
      <c r="B396" s="315">
        <v>1410051018612</v>
      </c>
      <c r="C396" s="318">
        <v>1421201000046</v>
      </c>
      <c r="D396" s="315" t="s">
        <v>6880</v>
      </c>
      <c r="E396" s="316" t="s">
        <v>1042</v>
      </c>
      <c r="F396" s="332">
        <v>2430031</v>
      </c>
      <c r="G396" s="333" t="s">
        <v>1045</v>
      </c>
      <c r="H396" s="331" t="s">
        <v>344</v>
      </c>
      <c r="I396" s="331" t="s">
        <v>1043</v>
      </c>
      <c r="J396" s="317" t="s">
        <v>1047</v>
      </c>
      <c r="K396" s="321">
        <v>2360043</v>
      </c>
      <c r="L396" s="317" t="s">
        <v>4846</v>
      </c>
      <c r="M396" s="317"/>
      <c r="N396" s="334"/>
      <c r="O396" s="334" t="s">
        <v>1047</v>
      </c>
      <c r="P396" s="324">
        <v>3</v>
      </c>
      <c r="Q396" s="326">
        <v>90</v>
      </c>
      <c r="R396" s="327">
        <v>500000</v>
      </c>
      <c r="S396" s="327">
        <v>250000</v>
      </c>
      <c r="T396" s="328">
        <v>300000</v>
      </c>
      <c r="U396" s="328" t="s">
        <v>347</v>
      </c>
      <c r="V396" s="328" t="s">
        <v>347</v>
      </c>
      <c r="W396" s="329" t="s">
        <v>377</v>
      </c>
      <c r="X396" s="325"/>
      <c r="Y396" s="325"/>
      <c r="Z396" s="325"/>
      <c r="AA396" s="325"/>
      <c r="AB396" s="325"/>
      <c r="AC396" s="325"/>
      <c r="AD396" s="325"/>
      <c r="AE396" s="325"/>
      <c r="AF396" s="325"/>
      <c r="AG396" s="325">
        <v>0</v>
      </c>
      <c r="AH396" s="325" t="s">
        <v>377</v>
      </c>
      <c r="AI396" s="325" t="s">
        <v>377</v>
      </c>
      <c r="AJ396" s="328">
        <v>1050000</v>
      </c>
      <c r="AK396" s="330">
        <v>1000000</v>
      </c>
    </row>
    <row r="397" spans="1:37" s="309" customFormat="1" ht="20.100000000000001" customHeight="1">
      <c r="A397" s="314">
        <v>1395</v>
      </c>
      <c r="B397" s="315">
        <v>1410051017663</v>
      </c>
      <c r="C397" s="318">
        <v>1410001003029</v>
      </c>
      <c r="D397" s="315" t="s">
        <v>6880</v>
      </c>
      <c r="E397" s="316" t="s">
        <v>1048</v>
      </c>
      <c r="F397" s="332">
        <v>2440812</v>
      </c>
      <c r="G397" s="333" t="s">
        <v>1051</v>
      </c>
      <c r="H397" s="331" t="s">
        <v>344</v>
      </c>
      <c r="I397" s="331" t="s">
        <v>1049</v>
      </c>
      <c r="J397" s="317" t="s">
        <v>1050</v>
      </c>
      <c r="K397" s="321">
        <v>2440812</v>
      </c>
      <c r="L397" s="317" t="s">
        <v>4847</v>
      </c>
      <c r="M397" s="317"/>
      <c r="N397" s="338"/>
      <c r="O397" s="334" t="s">
        <v>1050</v>
      </c>
      <c r="P397" s="324">
        <v>3</v>
      </c>
      <c r="Q397" s="326">
        <v>120</v>
      </c>
      <c r="R397" s="327">
        <v>500000</v>
      </c>
      <c r="S397" s="327">
        <v>250000</v>
      </c>
      <c r="T397" s="328" t="s">
        <v>347</v>
      </c>
      <c r="U397" s="328" t="s">
        <v>347</v>
      </c>
      <c r="V397" s="328" t="s">
        <v>347</v>
      </c>
      <c r="W397" s="329" t="s">
        <v>347</v>
      </c>
      <c r="X397" s="325"/>
      <c r="Y397" s="325"/>
      <c r="Z397" s="325"/>
      <c r="AA397" s="325"/>
      <c r="AB397" s="325"/>
      <c r="AC397" s="325"/>
      <c r="AD397" s="325"/>
      <c r="AE397" s="325"/>
      <c r="AF397" s="325"/>
      <c r="AG397" s="325">
        <v>1000000</v>
      </c>
      <c r="AH397" s="325" t="s">
        <v>6833</v>
      </c>
      <c r="AI397" s="325" t="s">
        <v>377</v>
      </c>
      <c r="AJ397" s="328">
        <v>750000</v>
      </c>
      <c r="AK397" s="330">
        <v>1000000</v>
      </c>
    </row>
    <row r="398" spans="1:37" s="309" customFormat="1" ht="20.100000000000001" customHeight="1">
      <c r="A398" s="314">
        <v>1396</v>
      </c>
      <c r="B398" s="345">
        <v>1410051026649</v>
      </c>
      <c r="C398" s="318">
        <v>1410001003714</v>
      </c>
      <c r="D398" s="315" t="s">
        <v>6880</v>
      </c>
      <c r="E398" s="316" t="s">
        <v>1052</v>
      </c>
      <c r="F398" s="340">
        <v>2410803</v>
      </c>
      <c r="G398" s="316" t="s">
        <v>1055</v>
      </c>
      <c r="H398" s="316" t="s">
        <v>349</v>
      </c>
      <c r="I398" s="316" t="s">
        <v>1053</v>
      </c>
      <c r="J398" s="317" t="s">
        <v>1054</v>
      </c>
      <c r="K398" s="321">
        <v>2410821</v>
      </c>
      <c r="L398" s="317" t="s">
        <v>4848</v>
      </c>
      <c r="M398" s="317"/>
      <c r="N398" s="316"/>
      <c r="O398" s="334" t="s">
        <v>1054</v>
      </c>
      <c r="P398" s="324">
        <v>3</v>
      </c>
      <c r="Q398" s="316">
        <v>70</v>
      </c>
      <c r="R398" s="327">
        <v>500000</v>
      </c>
      <c r="S398" s="327">
        <v>250000</v>
      </c>
      <c r="T398" s="328" t="s">
        <v>347</v>
      </c>
      <c r="U398" s="328" t="s">
        <v>347</v>
      </c>
      <c r="V398" s="328" t="s">
        <v>347</v>
      </c>
      <c r="W398" s="329" t="s">
        <v>347</v>
      </c>
      <c r="X398" s="316"/>
      <c r="Y398" s="316"/>
      <c r="Z398" s="325"/>
      <c r="AA398" s="316"/>
      <c r="AB398" s="316"/>
      <c r="AC398" s="316"/>
      <c r="AD398" s="316"/>
      <c r="AE398" s="316"/>
      <c r="AF398" s="316"/>
      <c r="AG398" s="325">
        <v>0</v>
      </c>
      <c r="AH398" s="325" t="s">
        <v>377</v>
      </c>
      <c r="AI398" s="325" t="s">
        <v>377</v>
      </c>
      <c r="AJ398" s="328">
        <v>750000</v>
      </c>
      <c r="AK398" s="330">
        <v>1000000</v>
      </c>
    </row>
    <row r="399" spans="1:37" s="309" customFormat="1" ht="20.100000000000001" customHeight="1">
      <c r="A399" s="314">
        <v>1397</v>
      </c>
      <c r="B399" s="315">
        <v>1410051019883</v>
      </c>
      <c r="C399" s="318">
        <v>1410001003698</v>
      </c>
      <c r="D399" s="315" t="s">
        <v>6880</v>
      </c>
      <c r="E399" s="316" t="s">
        <v>1056</v>
      </c>
      <c r="F399" s="332">
        <v>2200072</v>
      </c>
      <c r="G399" s="333" t="s">
        <v>1059</v>
      </c>
      <c r="H399" s="331" t="s">
        <v>344</v>
      </c>
      <c r="I399" s="331" t="s">
        <v>1057</v>
      </c>
      <c r="J399" s="317" t="s">
        <v>1058</v>
      </c>
      <c r="K399" s="321">
        <v>2200072</v>
      </c>
      <c r="L399" s="317" t="s">
        <v>4849</v>
      </c>
      <c r="M399" s="317"/>
      <c r="N399" s="323"/>
      <c r="O399" s="322" t="s">
        <v>1058</v>
      </c>
      <c r="P399" s="324">
        <v>3</v>
      </c>
      <c r="Q399" s="326">
        <v>75</v>
      </c>
      <c r="R399" s="327">
        <v>500000</v>
      </c>
      <c r="S399" s="327">
        <v>250000</v>
      </c>
      <c r="T399" s="328" t="s">
        <v>347</v>
      </c>
      <c r="U399" s="328" t="s">
        <v>347</v>
      </c>
      <c r="V399" s="328" t="s">
        <v>347</v>
      </c>
      <c r="W399" s="329" t="s">
        <v>347</v>
      </c>
      <c r="X399" s="325"/>
      <c r="Y399" s="325"/>
      <c r="Z399" s="325"/>
      <c r="AA399" s="325"/>
      <c r="AB399" s="325"/>
      <c r="AC399" s="325"/>
      <c r="AD399" s="325"/>
      <c r="AE399" s="325"/>
      <c r="AF399" s="325"/>
      <c r="AG399" s="325">
        <v>0</v>
      </c>
      <c r="AH399" s="325" t="s">
        <v>377</v>
      </c>
      <c r="AI399" s="325" t="s">
        <v>377</v>
      </c>
      <c r="AJ399" s="328">
        <v>750000</v>
      </c>
      <c r="AK399" s="330">
        <v>1000000</v>
      </c>
    </row>
    <row r="400" spans="1:37" s="309" customFormat="1" ht="20.100000000000001" customHeight="1">
      <c r="A400" s="314">
        <v>1398</v>
      </c>
      <c r="B400" s="315">
        <v>1410051014397</v>
      </c>
      <c r="C400" s="318">
        <v>1122501000013</v>
      </c>
      <c r="D400" s="315" t="s">
        <v>6880</v>
      </c>
      <c r="E400" s="316" t="s">
        <v>6886</v>
      </c>
      <c r="F400" s="332">
        <v>3580026</v>
      </c>
      <c r="G400" s="333" t="s">
        <v>1062</v>
      </c>
      <c r="H400" s="331" t="s">
        <v>344</v>
      </c>
      <c r="I400" s="331" t="s">
        <v>1060</v>
      </c>
      <c r="J400" s="317" t="s">
        <v>1061</v>
      </c>
      <c r="K400" s="321">
        <v>2270048</v>
      </c>
      <c r="L400" s="317" t="s">
        <v>4850</v>
      </c>
      <c r="M400" s="317"/>
      <c r="N400" s="334"/>
      <c r="O400" s="334" t="s">
        <v>1061</v>
      </c>
      <c r="P400" s="324">
        <v>3</v>
      </c>
      <c r="Q400" s="326">
        <v>180</v>
      </c>
      <c r="R400" s="327">
        <v>500000</v>
      </c>
      <c r="S400" s="327">
        <v>250000</v>
      </c>
      <c r="T400" s="328" t="s">
        <v>347</v>
      </c>
      <c r="U400" s="328" t="s">
        <v>347</v>
      </c>
      <c r="V400" s="328" t="s">
        <v>347</v>
      </c>
      <c r="W400" s="329" t="s">
        <v>347</v>
      </c>
      <c r="X400" s="325"/>
      <c r="Y400" s="325"/>
      <c r="Z400" s="325"/>
      <c r="AA400" s="325"/>
      <c r="AB400" s="325"/>
      <c r="AC400" s="325"/>
      <c r="AD400" s="325"/>
      <c r="AE400" s="325"/>
      <c r="AF400" s="325"/>
      <c r="AG400" s="325">
        <v>1000000</v>
      </c>
      <c r="AH400" s="325" t="s">
        <v>6833</v>
      </c>
      <c r="AI400" s="325" t="s">
        <v>377</v>
      </c>
      <c r="AJ400" s="328">
        <v>750000</v>
      </c>
      <c r="AK400" s="330">
        <v>1000000</v>
      </c>
    </row>
    <row r="401" spans="1:37" s="309" customFormat="1" ht="20.100000000000001" customHeight="1">
      <c r="A401" s="314">
        <v>1399</v>
      </c>
      <c r="B401" s="315">
        <v>1410051013662</v>
      </c>
      <c r="C401" s="318">
        <v>1410001002773</v>
      </c>
      <c r="D401" s="315" t="s">
        <v>6880</v>
      </c>
      <c r="E401" s="316" t="s">
        <v>1063</v>
      </c>
      <c r="F401" s="319">
        <v>2300022</v>
      </c>
      <c r="G401" s="320" t="s">
        <v>1066</v>
      </c>
      <c r="H401" s="316" t="s">
        <v>344</v>
      </c>
      <c r="I401" s="316" t="s">
        <v>1064</v>
      </c>
      <c r="J401" s="317" t="s">
        <v>1065</v>
      </c>
      <c r="K401" s="321">
        <v>2300004</v>
      </c>
      <c r="L401" s="317" t="s">
        <v>4851</v>
      </c>
      <c r="M401" s="317"/>
      <c r="N401" s="323"/>
      <c r="O401" s="322" t="s">
        <v>1065</v>
      </c>
      <c r="P401" s="324">
        <v>3</v>
      </c>
      <c r="Q401" s="326">
        <v>104</v>
      </c>
      <c r="R401" s="327">
        <v>500000</v>
      </c>
      <c r="S401" s="327">
        <v>250000</v>
      </c>
      <c r="T401" s="328">
        <v>300000</v>
      </c>
      <c r="U401" s="328" t="s">
        <v>347</v>
      </c>
      <c r="V401" s="328" t="s">
        <v>347</v>
      </c>
      <c r="W401" s="329" t="s">
        <v>377</v>
      </c>
      <c r="X401" s="325"/>
      <c r="Y401" s="325"/>
      <c r="Z401" s="325"/>
      <c r="AA401" s="325"/>
      <c r="AB401" s="325"/>
      <c r="AC401" s="325"/>
      <c r="AD401" s="325"/>
      <c r="AE401" s="325"/>
      <c r="AF401" s="325"/>
      <c r="AG401" s="325">
        <v>0</v>
      </c>
      <c r="AH401" s="325" t="s">
        <v>377</v>
      </c>
      <c r="AI401" s="325" t="s">
        <v>377</v>
      </c>
      <c r="AJ401" s="328">
        <v>1050000</v>
      </c>
      <c r="AK401" s="330">
        <v>1000000</v>
      </c>
    </row>
    <row r="402" spans="1:37" s="309" customFormat="1" ht="20.100000000000001" customHeight="1">
      <c r="A402" s="314">
        <v>1400</v>
      </c>
      <c r="B402" s="315">
        <v>1410051013811</v>
      </c>
      <c r="C402" s="318">
        <v>1410001002773</v>
      </c>
      <c r="D402" s="315" t="s">
        <v>6880</v>
      </c>
      <c r="E402" s="316" t="s">
        <v>1063</v>
      </c>
      <c r="F402" s="319">
        <v>2300022</v>
      </c>
      <c r="G402" s="320" t="s">
        <v>1066</v>
      </c>
      <c r="H402" s="316" t="s">
        <v>344</v>
      </c>
      <c r="I402" s="316" t="s">
        <v>1064</v>
      </c>
      <c r="J402" s="317" t="s">
        <v>1067</v>
      </c>
      <c r="K402" s="321">
        <v>2330022</v>
      </c>
      <c r="L402" s="317" t="s">
        <v>4852</v>
      </c>
      <c r="M402" s="317"/>
      <c r="N402" s="322"/>
      <c r="O402" s="322" t="s">
        <v>1067</v>
      </c>
      <c r="P402" s="324">
        <v>3</v>
      </c>
      <c r="Q402" s="326">
        <v>60</v>
      </c>
      <c r="R402" s="327">
        <v>500000</v>
      </c>
      <c r="S402" s="327">
        <v>250000</v>
      </c>
      <c r="T402" s="328">
        <v>300000</v>
      </c>
      <c r="U402" s="328" t="s">
        <v>347</v>
      </c>
      <c r="V402" s="328" t="s">
        <v>347</v>
      </c>
      <c r="W402" s="329" t="s">
        <v>377</v>
      </c>
      <c r="X402" s="329"/>
      <c r="Y402" s="329"/>
      <c r="Z402" s="325"/>
      <c r="AA402" s="329"/>
      <c r="AB402" s="329"/>
      <c r="AC402" s="329"/>
      <c r="AD402" s="329"/>
      <c r="AE402" s="329"/>
      <c r="AF402" s="329"/>
      <c r="AG402" s="325">
        <v>0</v>
      </c>
      <c r="AH402" s="325" t="s">
        <v>377</v>
      </c>
      <c r="AI402" s="325" t="s">
        <v>377</v>
      </c>
      <c r="AJ402" s="328">
        <v>1050000</v>
      </c>
      <c r="AK402" s="330">
        <v>1000000</v>
      </c>
    </row>
    <row r="403" spans="1:37" s="309" customFormat="1" ht="20.100000000000001" customHeight="1">
      <c r="A403" s="314">
        <v>1401</v>
      </c>
      <c r="B403" s="315">
        <v>1410051023828</v>
      </c>
      <c r="C403" s="347">
        <v>1410001002773</v>
      </c>
      <c r="D403" s="345" t="s">
        <v>4363</v>
      </c>
      <c r="E403" s="316" t="s">
        <v>1063</v>
      </c>
      <c r="F403" s="332">
        <v>2300022</v>
      </c>
      <c r="G403" s="333" t="s">
        <v>1066</v>
      </c>
      <c r="H403" s="331" t="s">
        <v>344</v>
      </c>
      <c r="I403" s="331" t="s">
        <v>1064</v>
      </c>
      <c r="J403" s="331" t="s">
        <v>1068</v>
      </c>
      <c r="K403" s="325" t="s">
        <v>4853</v>
      </c>
      <c r="L403" s="324" t="s">
        <v>4854</v>
      </c>
      <c r="M403" s="319"/>
      <c r="N403" s="322"/>
      <c r="O403" s="322" t="s">
        <v>1068</v>
      </c>
      <c r="P403" s="324">
        <v>2</v>
      </c>
      <c r="Q403" s="326">
        <v>26</v>
      </c>
      <c r="R403" s="327">
        <v>400000</v>
      </c>
      <c r="S403" s="327">
        <v>200000</v>
      </c>
      <c r="T403" s="328" t="s">
        <v>347</v>
      </c>
      <c r="U403" s="328" t="s">
        <v>347</v>
      </c>
      <c r="V403" s="328" t="s">
        <v>347</v>
      </c>
      <c r="W403" s="329" t="s">
        <v>347</v>
      </c>
      <c r="X403" s="329"/>
      <c r="Y403" s="329"/>
      <c r="Z403" s="325"/>
      <c r="AA403" s="329"/>
      <c r="AB403" s="329"/>
      <c r="AC403" s="329"/>
      <c r="AD403" s="329"/>
      <c r="AE403" s="329"/>
      <c r="AF403" s="329"/>
      <c r="AG403" s="325">
        <v>0</v>
      </c>
      <c r="AH403" s="325" t="s">
        <v>377</v>
      </c>
      <c r="AI403" s="325" t="s">
        <v>377</v>
      </c>
      <c r="AJ403" s="328">
        <v>600000</v>
      </c>
      <c r="AK403" s="330">
        <v>1000000</v>
      </c>
    </row>
    <row r="404" spans="1:37" s="309" customFormat="1" ht="20.100000000000001" customHeight="1">
      <c r="A404" s="314">
        <v>1402</v>
      </c>
      <c r="B404" s="315">
        <v>1410051016202</v>
      </c>
      <c r="C404" s="318">
        <v>1410001003425</v>
      </c>
      <c r="D404" s="315" t="s">
        <v>6880</v>
      </c>
      <c r="E404" s="316" t="s">
        <v>1069</v>
      </c>
      <c r="F404" s="332">
        <v>2400006</v>
      </c>
      <c r="G404" s="333" t="s">
        <v>1072</v>
      </c>
      <c r="H404" s="331" t="s">
        <v>344</v>
      </c>
      <c r="I404" s="331" t="s">
        <v>1070</v>
      </c>
      <c r="J404" s="317" t="s">
        <v>1071</v>
      </c>
      <c r="K404" s="321">
        <v>2300003</v>
      </c>
      <c r="L404" s="317" t="s">
        <v>4855</v>
      </c>
      <c r="M404" s="317"/>
      <c r="N404" s="322"/>
      <c r="O404" s="322" t="s">
        <v>1071</v>
      </c>
      <c r="P404" s="324">
        <v>3</v>
      </c>
      <c r="Q404" s="335">
        <v>90</v>
      </c>
      <c r="R404" s="327">
        <v>500000</v>
      </c>
      <c r="S404" s="327">
        <v>250000</v>
      </c>
      <c r="T404" s="328">
        <v>300000</v>
      </c>
      <c r="U404" s="328" t="s">
        <v>347</v>
      </c>
      <c r="V404" s="328" t="s">
        <v>347</v>
      </c>
      <c r="W404" s="329" t="s">
        <v>377</v>
      </c>
      <c r="X404" s="336"/>
      <c r="Y404" s="336"/>
      <c r="Z404" s="325"/>
      <c r="AA404" s="336"/>
      <c r="AB404" s="336"/>
      <c r="AC404" s="336"/>
      <c r="AD404" s="336"/>
      <c r="AE404" s="336"/>
      <c r="AF404" s="336"/>
      <c r="AG404" s="325">
        <v>0</v>
      </c>
      <c r="AH404" s="325" t="s">
        <v>377</v>
      </c>
      <c r="AI404" s="325" t="s">
        <v>377</v>
      </c>
      <c r="AJ404" s="328">
        <v>1050000</v>
      </c>
      <c r="AK404" s="330">
        <v>1000000</v>
      </c>
    </row>
    <row r="405" spans="1:37" s="309" customFormat="1" ht="20.100000000000001" customHeight="1">
      <c r="A405" s="314">
        <v>1403</v>
      </c>
      <c r="B405" s="315">
        <v>1410051016749</v>
      </c>
      <c r="C405" s="318">
        <v>1410001003425</v>
      </c>
      <c r="D405" s="315" t="s">
        <v>6880</v>
      </c>
      <c r="E405" s="316" t="s">
        <v>1069</v>
      </c>
      <c r="F405" s="332">
        <v>2400006</v>
      </c>
      <c r="G405" s="333" t="s">
        <v>1072</v>
      </c>
      <c r="H405" s="331" t="s">
        <v>344</v>
      </c>
      <c r="I405" s="331" t="s">
        <v>1070</v>
      </c>
      <c r="J405" s="317" t="s">
        <v>1073</v>
      </c>
      <c r="K405" s="321">
        <v>2400006</v>
      </c>
      <c r="L405" s="317" t="s">
        <v>4856</v>
      </c>
      <c r="M405" s="317"/>
      <c r="N405" s="322"/>
      <c r="O405" s="334" t="s">
        <v>1073</v>
      </c>
      <c r="P405" s="324">
        <v>3</v>
      </c>
      <c r="Q405" s="335">
        <v>120</v>
      </c>
      <c r="R405" s="327">
        <v>500000</v>
      </c>
      <c r="S405" s="327">
        <v>250000</v>
      </c>
      <c r="T405" s="328">
        <v>300000</v>
      </c>
      <c r="U405" s="328" t="s">
        <v>347</v>
      </c>
      <c r="V405" s="328" t="s">
        <v>347</v>
      </c>
      <c r="W405" s="329" t="s">
        <v>377</v>
      </c>
      <c r="X405" s="346"/>
      <c r="Y405" s="346"/>
      <c r="Z405" s="325"/>
      <c r="AA405" s="346"/>
      <c r="AB405" s="346"/>
      <c r="AC405" s="346"/>
      <c r="AD405" s="346"/>
      <c r="AE405" s="346"/>
      <c r="AF405" s="346"/>
      <c r="AG405" s="325">
        <v>0</v>
      </c>
      <c r="AH405" s="325" t="s">
        <v>377</v>
      </c>
      <c r="AI405" s="325" t="s">
        <v>377</v>
      </c>
      <c r="AJ405" s="328">
        <v>1050000</v>
      </c>
      <c r="AK405" s="330">
        <v>1000000</v>
      </c>
    </row>
    <row r="406" spans="1:37" s="309" customFormat="1" ht="20.100000000000001" customHeight="1">
      <c r="A406" s="314">
        <v>1404</v>
      </c>
      <c r="B406" s="315">
        <v>1410051016764</v>
      </c>
      <c r="C406" s="318">
        <v>1410001003425</v>
      </c>
      <c r="D406" s="315" t="s">
        <v>6880</v>
      </c>
      <c r="E406" s="316" t="s">
        <v>1069</v>
      </c>
      <c r="F406" s="332">
        <v>2400006</v>
      </c>
      <c r="G406" s="333" t="s">
        <v>1072</v>
      </c>
      <c r="H406" s="331" t="s">
        <v>344</v>
      </c>
      <c r="I406" s="331" t="s">
        <v>1070</v>
      </c>
      <c r="J406" s="317" t="s">
        <v>1074</v>
      </c>
      <c r="K406" s="321">
        <v>2408501</v>
      </c>
      <c r="L406" s="317" t="s">
        <v>4857</v>
      </c>
      <c r="M406" s="317"/>
      <c r="N406" s="334"/>
      <c r="O406" s="334" t="s">
        <v>1074</v>
      </c>
      <c r="P406" s="324">
        <v>3</v>
      </c>
      <c r="Q406" s="326">
        <v>60</v>
      </c>
      <c r="R406" s="327">
        <v>500000</v>
      </c>
      <c r="S406" s="327">
        <v>250000</v>
      </c>
      <c r="T406" s="328">
        <v>300000</v>
      </c>
      <c r="U406" s="328" t="s">
        <v>347</v>
      </c>
      <c r="V406" s="328" t="s">
        <v>347</v>
      </c>
      <c r="W406" s="329" t="s">
        <v>377</v>
      </c>
      <c r="X406" s="325"/>
      <c r="Y406" s="325"/>
      <c r="Z406" s="325"/>
      <c r="AA406" s="325"/>
      <c r="AB406" s="325"/>
      <c r="AC406" s="325"/>
      <c r="AD406" s="325"/>
      <c r="AE406" s="325"/>
      <c r="AF406" s="325"/>
      <c r="AG406" s="325">
        <v>0</v>
      </c>
      <c r="AH406" s="325" t="s">
        <v>377</v>
      </c>
      <c r="AI406" s="325" t="s">
        <v>377</v>
      </c>
      <c r="AJ406" s="328">
        <v>1050000</v>
      </c>
      <c r="AK406" s="330">
        <v>1000000</v>
      </c>
    </row>
    <row r="407" spans="1:37" s="309" customFormat="1" ht="20.100000000000001" customHeight="1">
      <c r="A407" s="314">
        <v>1405</v>
      </c>
      <c r="B407" s="315">
        <v>1410051019586</v>
      </c>
      <c r="C407" s="318">
        <v>1410001003425</v>
      </c>
      <c r="D407" s="315" t="s">
        <v>6880</v>
      </c>
      <c r="E407" s="316" t="s">
        <v>1069</v>
      </c>
      <c r="F407" s="332">
        <v>2400006</v>
      </c>
      <c r="G407" s="333" t="s">
        <v>1072</v>
      </c>
      <c r="H407" s="331" t="s">
        <v>344</v>
      </c>
      <c r="I407" s="331" t="s">
        <v>1070</v>
      </c>
      <c r="J407" s="317" t="s">
        <v>1075</v>
      </c>
      <c r="K407" s="321">
        <v>2400006</v>
      </c>
      <c r="L407" s="317" t="s">
        <v>4858</v>
      </c>
      <c r="M407" s="317"/>
      <c r="N407" s="334"/>
      <c r="O407" s="334" t="s">
        <v>1075</v>
      </c>
      <c r="P407" s="324">
        <v>2</v>
      </c>
      <c r="Q407" s="326">
        <v>50</v>
      </c>
      <c r="R407" s="327">
        <v>400000</v>
      </c>
      <c r="S407" s="327">
        <v>200000</v>
      </c>
      <c r="T407" s="328">
        <v>300000</v>
      </c>
      <c r="U407" s="328" t="s">
        <v>347</v>
      </c>
      <c r="V407" s="328" t="s">
        <v>347</v>
      </c>
      <c r="W407" s="329" t="s">
        <v>377</v>
      </c>
      <c r="X407" s="325"/>
      <c r="Y407" s="325"/>
      <c r="Z407" s="325"/>
      <c r="AA407" s="325"/>
      <c r="AB407" s="325"/>
      <c r="AC407" s="325"/>
      <c r="AD407" s="325"/>
      <c r="AE407" s="325"/>
      <c r="AF407" s="325"/>
      <c r="AG407" s="325">
        <v>0</v>
      </c>
      <c r="AH407" s="325" t="s">
        <v>377</v>
      </c>
      <c r="AI407" s="325" t="s">
        <v>377</v>
      </c>
      <c r="AJ407" s="328">
        <v>900000</v>
      </c>
      <c r="AK407" s="330">
        <v>1000000</v>
      </c>
    </row>
    <row r="408" spans="1:37" s="309" customFormat="1" ht="20.100000000000001" customHeight="1">
      <c r="A408" s="314">
        <v>1406</v>
      </c>
      <c r="B408" s="315">
        <v>1410051017960</v>
      </c>
      <c r="C408" s="318">
        <v>1410001003441</v>
      </c>
      <c r="D408" s="315" t="s">
        <v>6880</v>
      </c>
      <c r="E408" s="316" t="s">
        <v>1076</v>
      </c>
      <c r="F408" s="332">
        <v>2210802</v>
      </c>
      <c r="G408" s="333" t="s">
        <v>1078</v>
      </c>
      <c r="H408" s="331" t="s">
        <v>344</v>
      </c>
      <c r="I408" s="331" t="s">
        <v>6887</v>
      </c>
      <c r="J408" s="317" t="s">
        <v>1077</v>
      </c>
      <c r="K408" s="321">
        <v>2210802</v>
      </c>
      <c r="L408" s="317" t="s">
        <v>4859</v>
      </c>
      <c r="M408" s="317"/>
      <c r="N408" s="338"/>
      <c r="O408" s="334" t="s">
        <v>1077</v>
      </c>
      <c r="P408" s="324">
        <v>3</v>
      </c>
      <c r="Q408" s="326">
        <v>60</v>
      </c>
      <c r="R408" s="327">
        <v>500000</v>
      </c>
      <c r="S408" s="327">
        <v>250000</v>
      </c>
      <c r="T408" s="328">
        <v>300000</v>
      </c>
      <c r="U408" s="328">
        <v>300000</v>
      </c>
      <c r="V408" s="328">
        <v>300000</v>
      </c>
      <c r="W408" s="329" t="s">
        <v>377</v>
      </c>
      <c r="X408" s="329"/>
      <c r="Y408" s="329"/>
      <c r="Z408" s="325"/>
      <c r="AA408" s="329"/>
      <c r="AB408" s="329"/>
      <c r="AC408" s="329"/>
      <c r="AD408" s="329"/>
      <c r="AE408" s="329" t="s">
        <v>377</v>
      </c>
      <c r="AF408" s="329" t="s">
        <v>377</v>
      </c>
      <c r="AG408" s="325">
        <v>0</v>
      </c>
      <c r="AH408" s="325" t="s">
        <v>377</v>
      </c>
      <c r="AI408" s="325" t="s">
        <v>377</v>
      </c>
      <c r="AJ408" s="328">
        <v>1650000</v>
      </c>
      <c r="AK408" s="330">
        <v>1000000</v>
      </c>
    </row>
    <row r="409" spans="1:37" s="309" customFormat="1" ht="20.100000000000001" customHeight="1">
      <c r="A409" s="314">
        <v>1407</v>
      </c>
      <c r="B409" s="354">
        <v>1410051017978</v>
      </c>
      <c r="C409" s="318">
        <v>1410001003441</v>
      </c>
      <c r="D409" s="315" t="s">
        <v>6880</v>
      </c>
      <c r="E409" s="316" t="s">
        <v>1076</v>
      </c>
      <c r="F409" s="332">
        <v>2210802</v>
      </c>
      <c r="G409" s="333" t="s">
        <v>1078</v>
      </c>
      <c r="H409" s="331" t="s">
        <v>344</v>
      </c>
      <c r="I409" s="331" t="s">
        <v>6887</v>
      </c>
      <c r="J409" s="317" t="s">
        <v>1079</v>
      </c>
      <c r="K409" s="321">
        <v>2210802</v>
      </c>
      <c r="L409" s="317" t="s">
        <v>4860</v>
      </c>
      <c r="M409" s="317"/>
      <c r="N409" s="342"/>
      <c r="O409" s="342" t="s">
        <v>1079</v>
      </c>
      <c r="P409" s="324">
        <v>3</v>
      </c>
      <c r="Q409" s="326">
        <v>120</v>
      </c>
      <c r="R409" s="327">
        <v>500000</v>
      </c>
      <c r="S409" s="327">
        <v>250000</v>
      </c>
      <c r="T409" s="328">
        <v>300000</v>
      </c>
      <c r="U409" s="328" t="s">
        <v>347</v>
      </c>
      <c r="V409" s="328" t="s">
        <v>347</v>
      </c>
      <c r="W409" s="329" t="s">
        <v>377</v>
      </c>
      <c r="X409" s="325"/>
      <c r="Y409" s="325"/>
      <c r="Z409" s="325"/>
      <c r="AA409" s="325"/>
      <c r="AB409" s="325"/>
      <c r="AC409" s="325"/>
      <c r="AD409" s="325"/>
      <c r="AE409" s="325"/>
      <c r="AF409" s="325"/>
      <c r="AG409" s="325">
        <v>1000000</v>
      </c>
      <c r="AH409" s="325" t="s">
        <v>6833</v>
      </c>
      <c r="AI409" s="325" t="s">
        <v>377</v>
      </c>
      <c r="AJ409" s="328">
        <v>1050000</v>
      </c>
      <c r="AK409" s="330">
        <v>1000000</v>
      </c>
    </row>
    <row r="410" spans="1:37" s="309" customFormat="1" ht="20.100000000000001" customHeight="1">
      <c r="A410" s="314">
        <v>1408</v>
      </c>
      <c r="B410" s="315">
        <v>1410051018182</v>
      </c>
      <c r="C410" s="318">
        <v>1410001003441</v>
      </c>
      <c r="D410" s="315" t="s">
        <v>6880</v>
      </c>
      <c r="E410" s="316" t="s">
        <v>1076</v>
      </c>
      <c r="F410" s="332">
        <v>2210802</v>
      </c>
      <c r="G410" s="333" t="s">
        <v>1078</v>
      </c>
      <c r="H410" s="331" t="s">
        <v>344</v>
      </c>
      <c r="I410" s="331" t="s">
        <v>6887</v>
      </c>
      <c r="J410" s="317" t="s">
        <v>1080</v>
      </c>
      <c r="K410" s="321">
        <v>2360016</v>
      </c>
      <c r="L410" s="317" t="s">
        <v>4861</v>
      </c>
      <c r="M410" s="317"/>
      <c r="N410" s="322"/>
      <c r="O410" s="322" t="s">
        <v>1080</v>
      </c>
      <c r="P410" s="324">
        <v>3</v>
      </c>
      <c r="Q410" s="326">
        <v>90</v>
      </c>
      <c r="R410" s="327">
        <v>500000</v>
      </c>
      <c r="S410" s="327">
        <v>250000</v>
      </c>
      <c r="T410" s="328">
        <v>300000</v>
      </c>
      <c r="U410" s="328" t="s">
        <v>347</v>
      </c>
      <c r="V410" s="328">
        <v>300000</v>
      </c>
      <c r="W410" s="329" t="s">
        <v>377</v>
      </c>
      <c r="X410" s="329"/>
      <c r="Y410" s="329"/>
      <c r="Z410" s="325"/>
      <c r="AA410" s="329"/>
      <c r="AB410" s="329"/>
      <c r="AC410" s="329"/>
      <c r="AD410" s="329"/>
      <c r="AE410" s="329"/>
      <c r="AF410" s="329" t="s">
        <v>377</v>
      </c>
      <c r="AG410" s="325">
        <v>943000</v>
      </c>
      <c r="AH410" s="325" t="s">
        <v>6833</v>
      </c>
      <c r="AI410" s="325" t="s">
        <v>377</v>
      </c>
      <c r="AJ410" s="328">
        <v>1350000</v>
      </c>
      <c r="AK410" s="330">
        <v>1000000</v>
      </c>
    </row>
    <row r="411" spans="1:37" s="309" customFormat="1" ht="20.100000000000001" customHeight="1">
      <c r="A411" s="314">
        <v>1409</v>
      </c>
      <c r="B411" s="315">
        <v>1410051025260</v>
      </c>
      <c r="C411" s="318">
        <v>1410001003441</v>
      </c>
      <c r="D411" s="315" t="s">
        <v>6880</v>
      </c>
      <c r="E411" s="316" t="s">
        <v>1076</v>
      </c>
      <c r="F411" s="332">
        <v>2210802</v>
      </c>
      <c r="G411" s="333" t="s">
        <v>1078</v>
      </c>
      <c r="H411" s="331" t="s">
        <v>344</v>
      </c>
      <c r="I411" s="331" t="s">
        <v>6887</v>
      </c>
      <c r="J411" s="317" t="s">
        <v>1081</v>
      </c>
      <c r="K411" s="321">
        <v>2210864</v>
      </c>
      <c r="L411" s="317" t="s">
        <v>4862</v>
      </c>
      <c r="M411" s="317"/>
      <c r="N411" s="316"/>
      <c r="O411" s="334" t="s">
        <v>1081</v>
      </c>
      <c r="P411" s="324">
        <v>3</v>
      </c>
      <c r="Q411" s="326">
        <v>65</v>
      </c>
      <c r="R411" s="327">
        <v>500000</v>
      </c>
      <c r="S411" s="327">
        <v>250000</v>
      </c>
      <c r="T411" s="328">
        <v>300000</v>
      </c>
      <c r="U411" s="328" t="s">
        <v>347</v>
      </c>
      <c r="V411" s="328" t="s">
        <v>347</v>
      </c>
      <c r="W411" s="329" t="s">
        <v>377</v>
      </c>
      <c r="X411" s="329"/>
      <c r="Y411" s="329"/>
      <c r="Z411" s="325"/>
      <c r="AA411" s="329"/>
      <c r="AB411" s="329"/>
      <c r="AC411" s="329"/>
      <c r="AD411" s="329"/>
      <c r="AE411" s="329"/>
      <c r="AF411" s="329"/>
      <c r="AG411" s="325">
        <v>0</v>
      </c>
      <c r="AH411" s="325" t="s">
        <v>377</v>
      </c>
      <c r="AI411" s="325" t="s">
        <v>377</v>
      </c>
      <c r="AJ411" s="328">
        <v>1050000</v>
      </c>
      <c r="AK411" s="330">
        <v>1000000</v>
      </c>
    </row>
    <row r="412" spans="1:37" s="309" customFormat="1" ht="20.100000000000001" customHeight="1">
      <c r="A412" s="314">
        <v>1410</v>
      </c>
      <c r="B412" s="315">
        <v>1410051017549</v>
      </c>
      <c r="C412" s="318">
        <v>1410001003052</v>
      </c>
      <c r="D412" s="315" t="s">
        <v>6880</v>
      </c>
      <c r="E412" s="316" t="s">
        <v>1082</v>
      </c>
      <c r="F412" s="319">
        <v>2240055</v>
      </c>
      <c r="G412" s="320" t="s">
        <v>1085</v>
      </c>
      <c r="H412" s="316" t="s">
        <v>344</v>
      </c>
      <c r="I412" s="316" t="s">
        <v>1083</v>
      </c>
      <c r="J412" s="317" t="s">
        <v>1084</v>
      </c>
      <c r="K412" s="321">
        <v>2240055</v>
      </c>
      <c r="L412" s="317" t="s">
        <v>4863</v>
      </c>
      <c r="M412" s="317"/>
      <c r="N412" s="322"/>
      <c r="O412" s="322" t="s">
        <v>1084</v>
      </c>
      <c r="P412" s="324">
        <v>3</v>
      </c>
      <c r="Q412" s="326">
        <v>110</v>
      </c>
      <c r="R412" s="327">
        <v>500000</v>
      </c>
      <c r="S412" s="327">
        <v>250000</v>
      </c>
      <c r="T412" s="328" t="s">
        <v>347</v>
      </c>
      <c r="U412" s="328" t="s">
        <v>347</v>
      </c>
      <c r="V412" s="328" t="s">
        <v>347</v>
      </c>
      <c r="W412" s="329" t="s">
        <v>347</v>
      </c>
      <c r="X412" s="325"/>
      <c r="Y412" s="325"/>
      <c r="Z412" s="325"/>
      <c r="AA412" s="325"/>
      <c r="AB412" s="325"/>
      <c r="AC412" s="325"/>
      <c r="AD412" s="325"/>
      <c r="AE412" s="325"/>
      <c r="AF412" s="325"/>
      <c r="AG412" s="325">
        <v>0</v>
      </c>
      <c r="AH412" s="325" t="s">
        <v>377</v>
      </c>
      <c r="AI412" s="325" t="s">
        <v>377</v>
      </c>
      <c r="AJ412" s="328">
        <v>750000</v>
      </c>
      <c r="AK412" s="330">
        <v>1000000</v>
      </c>
    </row>
    <row r="413" spans="1:37" s="309" customFormat="1" ht="20.100000000000001" customHeight="1">
      <c r="A413" s="314">
        <v>1411</v>
      </c>
      <c r="B413" s="315">
        <v>1410051014603</v>
      </c>
      <c r="C413" s="318">
        <v>1410001002831</v>
      </c>
      <c r="D413" s="315" t="s">
        <v>6880</v>
      </c>
      <c r="E413" s="316" t="s">
        <v>1086</v>
      </c>
      <c r="F413" s="332">
        <v>2410802</v>
      </c>
      <c r="G413" s="333" t="s">
        <v>1089</v>
      </c>
      <c r="H413" s="331" t="s">
        <v>344</v>
      </c>
      <c r="I413" s="331" t="s">
        <v>1087</v>
      </c>
      <c r="J413" s="317" t="s">
        <v>1088</v>
      </c>
      <c r="K413" s="321">
        <v>2460021</v>
      </c>
      <c r="L413" s="317" t="s">
        <v>4864</v>
      </c>
      <c r="M413" s="317"/>
      <c r="N413" s="322"/>
      <c r="O413" s="322" t="s">
        <v>1088</v>
      </c>
      <c r="P413" s="324">
        <v>3</v>
      </c>
      <c r="Q413" s="326">
        <v>70</v>
      </c>
      <c r="R413" s="327">
        <v>500000</v>
      </c>
      <c r="S413" s="327">
        <v>250000</v>
      </c>
      <c r="T413" s="328">
        <v>300000</v>
      </c>
      <c r="U413" s="328" t="s">
        <v>347</v>
      </c>
      <c r="V413" s="328" t="s">
        <v>347</v>
      </c>
      <c r="W413" s="329" t="s">
        <v>377</v>
      </c>
      <c r="X413" s="329"/>
      <c r="Y413" s="329"/>
      <c r="Z413" s="325"/>
      <c r="AA413" s="329"/>
      <c r="AB413" s="329"/>
      <c r="AC413" s="329"/>
      <c r="AD413" s="329"/>
      <c r="AE413" s="329"/>
      <c r="AF413" s="329"/>
      <c r="AG413" s="325">
        <v>0</v>
      </c>
      <c r="AH413" s="325" t="s">
        <v>377</v>
      </c>
      <c r="AI413" s="325" t="s">
        <v>377</v>
      </c>
      <c r="AJ413" s="328">
        <v>1050000</v>
      </c>
      <c r="AK413" s="330">
        <v>1000000</v>
      </c>
    </row>
    <row r="414" spans="1:37" s="309" customFormat="1" ht="20.100000000000001" customHeight="1">
      <c r="A414" s="314">
        <v>1412</v>
      </c>
      <c r="B414" s="315">
        <v>1410051025559</v>
      </c>
      <c r="C414" s="318">
        <v>1421501000019</v>
      </c>
      <c r="D414" s="315" t="s">
        <v>6880</v>
      </c>
      <c r="E414" s="361" t="s">
        <v>4865</v>
      </c>
      <c r="F414" s="332">
        <v>2450002</v>
      </c>
      <c r="G414" s="333" t="s">
        <v>1091</v>
      </c>
      <c r="H414" s="331" t="s">
        <v>344</v>
      </c>
      <c r="I414" s="331" t="s">
        <v>4866</v>
      </c>
      <c r="J414" s="317" t="s">
        <v>1090</v>
      </c>
      <c r="K414" s="321">
        <v>2200073</v>
      </c>
      <c r="L414" s="317" t="s">
        <v>4867</v>
      </c>
      <c r="M414" s="317"/>
      <c r="N414" s="316"/>
      <c r="O414" s="334" t="s">
        <v>1090</v>
      </c>
      <c r="P414" s="324">
        <v>3</v>
      </c>
      <c r="Q414" s="326">
        <v>60</v>
      </c>
      <c r="R414" s="327">
        <v>500000</v>
      </c>
      <c r="S414" s="327">
        <v>250000</v>
      </c>
      <c r="T414" s="328">
        <v>300000</v>
      </c>
      <c r="U414" s="328" t="s">
        <v>347</v>
      </c>
      <c r="V414" s="328" t="s">
        <v>347</v>
      </c>
      <c r="W414" s="329" t="s">
        <v>377</v>
      </c>
      <c r="X414" s="329"/>
      <c r="Y414" s="329"/>
      <c r="Z414" s="325"/>
      <c r="AA414" s="329"/>
      <c r="AB414" s="329"/>
      <c r="AC414" s="329"/>
      <c r="AD414" s="329"/>
      <c r="AE414" s="329"/>
      <c r="AF414" s="329"/>
      <c r="AG414" s="325">
        <v>0</v>
      </c>
      <c r="AH414" s="325" t="s">
        <v>377</v>
      </c>
      <c r="AI414" s="325" t="s">
        <v>377</v>
      </c>
      <c r="AJ414" s="328">
        <v>1050000</v>
      </c>
      <c r="AK414" s="330">
        <v>1000000</v>
      </c>
    </row>
    <row r="415" spans="1:37" s="309" customFormat="1" ht="20.100000000000001" customHeight="1">
      <c r="A415" s="314">
        <v>1413</v>
      </c>
      <c r="B415" s="315">
        <v>1410051016921</v>
      </c>
      <c r="C415" s="318">
        <v>1410001003268</v>
      </c>
      <c r="D415" s="315" t="s">
        <v>6880</v>
      </c>
      <c r="E415" s="316" t="s">
        <v>1092</v>
      </c>
      <c r="F415" s="332">
        <v>2440813</v>
      </c>
      <c r="G415" s="333" t="s">
        <v>1095</v>
      </c>
      <c r="H415" s="331" t="s">
        <v>344</v>
      </c>
      <c r="I415" s="331" t="s">
        <v>1093</v>
      </c>
      <c r="J415" s="317" t="s">
        <v>1094</v>
      </c>
      <c r="K415" s="321">
        <v>2350033</v>
      </c>
      <c r="L415" s="317" t="s">
        <v>4868</v>
      </c>
      <c r="M415" s="317" t="s">
        <v>4869</v>
      </c>
      <c r="N415" s="322"/>
      <c r="O415" s="322" t="s">
        <v>1094</v>
      </c>
      <c r="P415" s="324">
        <v>3</v>
      </c>
      <c r="Q415" s="335">
        <v>120</v>
      </c>
      <c r="R415" s="327">
        <v>500000</v>
      </c>
      <c r="S415" s="327">
        <v>250000</v>
      </c>
      <c r="T415" s="328">
        <v>300000</v>
      </c>
      <c r="U415" s="328" t="s">
        <v>347</v>
      </c>
      <c r="V415" s="328" t="s">
        <v>347</v>
      </c>
      <c r="W415" s="329" t="s">
        <v>377</v>
      </c>
      <c r="X415" s="336"/>
      <c r="Y415" s="336"/>
      <c r="Z415" s="325"/>
      <c r="AA415" s="336"/>
      <c r="AB415" s="336"/>
      <c r="AC415" s="336"/>
      <c r="AD415" s="336"/>
      <c r="AE415" s="336"/>
      <c r="AF415" s="336"/>
      <c r="AG415" s="325">
        <v>0</v>
      </c>
      <c r="AH415" s="325" t="s">
        <v>377</v>
      </c>
      <c r="AI415" s="325" t="s">
        <v>377</v>
      </c>
      <c r="AJ415" s="328">
        <v>1050000</v>
      </c>
      <c r="AK415" s="330">
        <v>1000000</v>
      </c>
    </row>
    <row r="416" spans="1:37" s="309" customFormat="1" ht="20.100000000000001" customHeight="1">
      <c r="A416" s="314">
        <v>1414</v>
      </c>
      <c r="B416" s="315">
        <v>1410051017713</v>
      </c>
      <c r="C416" s="318">
        <v>1410001003268</v>
      </c>
      <c r="D416" s="315" t="s">
        <v>6880</v>
      </c>
      <c r="E416" s="316" t="s">
        <v>1092</v>
      </c>
      <c r="F416" s="319">
        <v>2440813</v>
      </c>
      <c r="G416" s="320" t="s">
        <v>1095</v>
      </c>
      <c r="H416" s="316" t="s">
        <v>344</v>
      </c>
      <c r="I416" s="316" t="s">
        <v>1093</v>
      </c>
      <c r="J416" s="317" t="s">
        <v>1096</v>
      </c>
      <c r="K416" s="321">
        <v>2440813</v>
      </c>
      <c r="L416" s="317" t="s">
        <v>4870</v>
      </c>
      <c r="M416" s="317"/>
      <c r="N416" s="322"/>
      <c r="O416" s="322" t="s">
        <v>1096</v>
      </c>
      <c r="P416" s="324">
        <v>3</v>
      </c>
      <c r="Q416" s="326">
        <v>120</v>
      </c>
      <c r="R416" s="327">
        <v>500000</v>
      </c>
      <c r="S416" s="327">
        <v>250000</v>
      </c>
      <c r="T416" s="328">
        <v>300000</v>
      </c>
      <c r="U416" s="328" t="s">
        <v>347</v>
      </c>
      <c r="V416" s="328" t="s">
        <v>347</v>
      </c>
      <c r="W416" s="329" t="s">
        <v>377</v>
      </c>
      <c r="X416" s="329"/>
      <c r="Y416" s="329"/>
      <c r="Z416" s="325"/>
      <c r="AA416" s="329"/>
      <c r="AB416" s="329"/>
      <c r="AC416" s="329"/>
      <c r="AD416" s="329"/>
      <c r="AE416" s="329"/>
      <c r="AF416" s="329"/>
      <c r="AG416" s="325">
        <v>952000</v>
      </c>
      <c r="AH416" s="325" t="s">
        <v>6833</v>
      </c>
      <c r="AI416" s="325" t="s">
        <v>377</v>
      </c>
      <c r="AJ416" s="328">
        <v>1050000</v>
      </c>
      <c r="AK416" s="330">
        <v>1000000</v>
      </c>
    </row>
    <row r="417" spans="1:37" s="309" customFormat="1" ht="20.100000000000001" customHeight="1">
      <c r="A417" s="314">
        <v>1415</v>
      </c>
      <c r="B417" s="315">
        <v>1410051019552</v>
      </c>
      <c r="C417" s="318">
        <v>1410001003268</v>
      </c>
      <c r="D417" s="315" t="s">
        <v>6880</v>
      </c>
      <c r="E417" s="316" t="s">
        <v>1092</v>
      </c>
      <c r="F417" s="332">
        <v>2440813</v>
      </c>
      <c r="G417" s="333" t="s">
        <v>1095</v>
      </c>
      <c r="H417" s="331" t="s">
        <v>344</v>
      </c>
      <c r="I417" s="331" t="s">
        <v>1093</v>
      </c>
      <c r="J417" s="317" t="s">
        <v>1097</v>
      </c>
      <c r="K417" s="321">
        <v>2330003</v>
      </c>
      <c r="L417" s="317" t="s">
        <v>4871</v>
      </c>
      <c r="M417" s="317"/>
      <c r="N417" s="334"/>
      <c r="O417" s="334" t="s">
        <v>1097</v>
      </c>
      <c r="P417" s="324">
        <v>3</v>
      </c>
      <c r="Q417" s="326">
        <v>100</v>
      </c>
      <c r="R417" s="327">
        <v>500000</v>
      </c>
      <c r="S417" s="327">
        <v>250000</v>
      </c>
      <c r="T417" s="328">
        <v>300000</v>
      </c>
      <c r="U417" s="328" t="s">
        <v>347</v>
      </c>
      <c r="V417" s="328" t="s">
        <v>347</v>
      </c>
      <c r="W417" s="329" t="s">
        <v>377</v>
      </c>
      <c r="X417" s="325"/>
      <c r="Y417" s="325"/>
      <c r="Z417" s="325"/>
      <c r="AA417" s="325"/>
      <c r="AB417" s="325"/>
      <c r="AC417" s="325"/>
      <c r="AD417" s="325"/>
      <c r="AE417" s="325"/>
      <c r="AF417" s="325"/>
      <c r="AG417" s="325">
        <v>990000</v>
      </c>
      <c r="AH417" s="325" t="s">
        <v>6833</v>
      </c>
      <c r="AI417" s="325" t="s">
        <v>377</v>
      </c>
      <c r="AJ417" s="328">
        <v>1050000</v>
      </c>
      <c r="AK417" s="330">
        <v>1000000</v>
      </c>
    </row>
    <row r="418" spans="1:37" s="309" customFormat="1" ht="20.100000000000001" customHeight="1">
      <c r="A418" s="314">
        <v>1416</v>
      </c>
      <c r="B418" s="315">
        <v>1410051014561</v>
      </c>
      <c r="C418" s="318">
        <v>1410001002872</v>
      </c>
      <c r="D418" s="315" t="s">
        <v>6880</v>
      </c>
      <c r="E418" s="316" t="s">
        <v>1098</v>
      </c>
      <c r="F418" s="332">
        <v>2470007</v>
      </c>
      <c r="G418" s="333" t="s">
        <v>1101</v>
      </c>
      <c r="H418" s="331" t="s">
        <v>344</v>
      </c>
      <c r="I418" s="331" t="s">
        <v>1099</v>
      </c>
      <c r="J418" s="317" t="s">
        <v>1100</v>
      </c>
      <c r="K418" s="321">
        <v>2440842</v>
      </c>
      <c r="L418" s="317" t="s">
        <v>4872</v>
      </c>
      <c r="M418" s="317"/>
      <c r="N418" s="322"/>
      <c r="O418" s="322" t="s">
        <v>1100</v>
      </c>
      <c r="P418" s="324">
        <v>3</v>
      </c>
      <c r="Q418" s="326">
        <v>60</v>
      </c>
      <c r="R418" s="327">
        <v>500000</v>
      </c>
      <c r="S418" s="327">
        <v>250000</v>
      </c>
      <c r="T418" s="328">
        <v>300000</v>
      </c>
      <c r="U418" s="328" t="s">
        <v>347</v>
      </c>
      <c r="V418" s="328" t="s">
        <v>347</v>
      </c>
      <c r="W418" s="329" t="s">
        <v>377</v>
      </c>
      <c r="X418" s="329"/>
      <c r="Y418" s="329"/>
      <c r="Z418" s="325"/>
      <c r="AA418" s="329"/>
      <c r="AB418" s="329"/>
      <c r="AC418" s="329"/>
      <c r="AD418" s="329"/>
      <c r="AE418" s="329"/>
      <c r="AF418" s="329"/>
      <c r="AG418" s="325">
        <v>0</v>
      </c>
      <c r="AH418" s="325" t="s">
        <v>377</v>
      </c>
      <c r="AI418" s="325" t="s">
        <v>377</v>
      </c>
      <c r="AJ418" s="328">
        <v>1050000</v>
      </c>
      <c r="AK418" s="330">
        <v>1000000</v>
      </c>
    </row>
    <row r="419" spans="1:37" s="309" customFormat="1" ht="20.100000000000001" customHeight="1">
      <c r="A419" s="314">
        <v>1417</v>
      </c>
      <c r="B419" s="315">
        <v>1410051017564</v>
      </c>
      <c r="C419" s="318">
        <v>1410001002872</v>
      </c>
      <c r="D419" s="315" t="s">
        <v>6880</v>
      </c>
      <c r="E419" s="316" t="s">
        <v>1098</v>
      </c>
      <c r="F419" s="319">
        <v>2470007</v>
      </c>
      <c r="G419" s="320" t="s">
        <v>1101</v>
      </c>
      <c r="H419" s="316" t="s">
        <v>344</v>
      </c>
      <c r="I419" s="316" t="s">
        <v>1099</v>
      </c>
      <c r="J419" s="317" t="s">
        <v>1102</v>
      </c>
      <c r="K419" s="321">
        <v>2240015</v>
      </c>
      <c r="L419" s="317" t="s">
        <v>4873</v>
      </c>
      <c r="M419" s="317"/>
      <c r="N419" s="338"/>
      <c r="O419" s="334" t="s">
        <v>1102</v>
      </c>
      <c r="P419" s="324">
        <v>3</v>
      </c>
      <c r="Q419" s="326">
        <v>120</v>
      </c>
      <c r="R419" s="327">
        <v>500000</v>
      </c>
      <c r="S419" s="327">
        <v>250000</v>
      </c>
      <c r="T419" s="328">
        <v>300000</v>
      </c>
      <c r="U419" s="328" t="s">
        <v>347</v>
      </c>
      <c r="V419" s="328" t="s">
        <v>347</v>
      </c>
      <c r="W419" s="329" t="s">
        <v>377</v>
      </c>
      <c r="X419" s="329"/>
      <c r="Y419" s="329"/>
      <c r="Z419" s="325"/>
      <c r="AA419" s="329"/>
      <c r="AB419" s="329"/>
      <c r="AC419" s="329"/>
      <c r="AD419" s="329"/>
      <c r="AE419" s="329"/>
      <c r="AF419" s="329"/>
      <c r="AG419" s="325">
        <v>1000000</v>
      </c>
      <c r="AH419" s="325" t="s">
        <v>6833</v>
      </c>
      <c r="AI419" s="325" t="s">
        <v>377</v>
      </c>
      <c r="AJ419" s="328">
        <v>1050000</v>
      </c>
      <c r="AK419" s="330">
        <v>1000000</v>
      </c>
    </row>
    <row r="420" spans="1:37" s="309" customFormat="1" ht="20.100000000000001" customHeight="1">
      <c r="A420" s="314">
        <v>1418</v>
      </c>
      <c r="B420" s="315">
        <v>1410051017721</v>
      </c>
      <c r="C420" s="318">
        <v>1410001002872</v>
      </c>
      <c r="D420" s="315" t="s">
        <v>6880</v>
      </c>
      <c r="E420" s="316" t="s">
        <v>1098</v>
      </c>
      <c r="F420" s="319">
        <v>2470007</v>
      </c>
      <c r="G420" s="320" t="s">
        <v>1101</v>
      </c>
      <c r="H420" s="316" t="s">
        <v>344</v>
      </c>
      <c r="I420" s="316" t="s">
        <v>1099</v>
      </c>
      <c r="J420" s="317" t="s">
        <v>1103</v>
      </c>
      <c r="K420" s="321">
        <v>2470007</v>
      </c>
      <c r="L420" s="317" t="s">
        <v>4874</v>
      </c>
      <c r="M420" s="317"/>
      <c r="N420" s="322"/>
      <c r="O420" s="322" t="s">
        <v>1103</v>
      </c>
      <c r="P420" s="324">
        <v>3</v>
      </c>
      <c r="Q420" s="326">
        <v>190</v>
      </c>
      <c r="R420" s="327">
        <v>500000</v>
      </c>
      <c r="S420" s="327">
        <v>250000</v>
      </c>
      <c r="T420" s="328">
        <v>300000</v>
      </c>
      <c r="U420" s="328" t="s">
        <v>347</v>
      </c>
      <c r="V420" s="328" t="s">
        <v>347</v>
      </c>
      <c r="W420" s="329" t="s">
        <v>377</v>
      </c>
      <c r="X420" s="329"/>
      <c r="Y420" s="329"/>
      <c r="Z420" s="325"/>
      <c r="AA420" s="329"/>
      <c r="AB420" s="329"/>
      <c r="AC420" s="329"/>
      <c r="AD420" s="329"/>
      <c r="AE420" s="329"/>
      <c r="AF420" s="329"/>
      <c r="AG420" s="325">
        <v>990000</v>
      </c>
      <c r="AH420" s="325" t="s">
        <v>6833</v>
      </c>
      <c r="AI420" s="325" t="s">
        <v>377</v>
      </c>
      <c r="AJ420" s="328">
        <v>1050000</v>
      </c>
      <c r="AK420" s="330">
        <v>1000000</v>
      </c>
    </row>
    <row r="421" spans="1:37" s="309" customFormat="1" ht="20.100000000000001" customHeight="1">
      <c r="A421" s="314">
        <v>1419</v>
      </c>
      <c r="B421" s="315">
        <v>1410051019859</v>
      </c>
      <c r="C421" s="318">
        <v>1410001002872</v>
      </c>
      <c r="D421" s="315" t="s">
        <v>6880</v>
      </c>
      <c r="E421" s="316" t="s">
        <v>1098</v>
      </c>
      <c r="F421" s="340">
        <v>2470007</v>
      </c>
      <c r="G421" s="316" t="s">
        <v>1101</v>
      </c>
      <c r="H421" s="316" t="s">
        <v>344</v>
      </c>
      <c r="I421" s="316" t="s">
        <v>1099</v>
      </c>
      <c r="J421" s="317" t="s">
        <v>1104</v>
      </c>
      <c r="K421" s="321">
        <v>2440817</v>
      </c>
      <c r="L421" s="317" t="s">
        <v>4875</v>
      </c>
      <c r="M421" s="317"/>
      <c r="N421" s="346"/>
      <c r="O421" s="362" t="s">
        <v>1104</v>
      </c>
      <c r="P421" s="324">
        <v>3</v>
      </c>
      <c r="Q421" s="316">
        <v>240</v>
      </c>
      <c r="R421" s="327">
        <v>500000</v>
      </c>
      <c r="S421" s="327">
        <v>250000</v>
      </c>
      <c r="T421" s="328">
        <v>300000</v>
      </c>
      <c r="U421" s="328" t="s">
        <v>347</v>
      </c>
      <c r="V421" s="328" t="s">
        <v>347</v>
      </c>
      <c r="W421" s="329" t="s">
        <v>377</v>
      </c>
      <c r="X421" s="316"/>
      <c r="Y421" s="316"/>
      <c r="Z421" s="325"/>
      <c r="AA421" s="316"/>
      <c r="AB421" s="316"/>
      <c r="AC421" s="316"/>
      <c r="AD421" s="316"/>
      <c r="AE421" s="316"/>
      <c r="AF421" s="316"/>
      <c r="AG421" s="325">
        <v>0</v>
      </c>
      <c r="AH421" s="325" t="s">
        <v>377</v>
      </c>
      <c r="AI421" s="325" t="s">
        <v>377</v>
      </c>
      <c r="AJ421" s="328">
        <v>1050000</v>
      </c>
      <c r="AK421" s="330">
        <v>1000000</v>
      </c>
    </row>
    <row r="422" spans="1:37" s="309" customFormat="1" ht="20.100000000000001" customHeight="1">
      <c r="A422" s="314">
        <v>1420</v>
      </c>
      <c r="B422" s="315">
        <v>1410051013654</v>
      </c>
      <c r="C422" s="318">
        <v>1410001002989</v>
      </c>
      <c r="D422" s="315" t="s">
        <v>6880</v>
      </c>
      <c r="E422" s="316" t="s">
        <v>1105</v>
      </c>
      <c r="F422" s="319">
        <v>2210842</v>
      </c>
      <c r="G422" s="320" t="s">
        <v>1108</v>
      </c>
      <c r="H422" s="316" t="s">
        <v>344</v>
      </c>
      <c r="I422" s="316" t="s">
        <v>1106</v>
      </c>
      <c r="J422" s="317" t="s">
        <v>1107</v>
      </c>
      <c r="K422" s="321">
        <v>2210842</v>
      </c>
      <c r="L422" s="317" t="s">
        <v>4876</v>
      </c>
      <c r="M422" s="317"/>
      <c r="N422" s="322"/>
      <c r="O422" s="322" t="s">
        <v>1107</v>
      </c>
      <c r="P422" s="324">
        <v>2</v>
      </c>
      <c r="Q422" s="326">
        <v>48</v>
      </c>
      <c r="R422" s="327">
        <v>400000</v>
      </c>
      <c r="S422" s="327">
        <v>200000</v>
      </c>
      <c r="T422" s="328" t="s">
        <v>347</v>
      </c>
      <c r="U422" s="328" t="s">
        <v>347</v>
      </c>
      <c r="V422" s="328" t="s">
        <v>347</v>
      </c>
      <c r="W422" s="329" t="s">
        <v>347</v>
      </c>
      <c r="X422" s="329"/>
      <c r="Y422" s="329"/>
      <c r="Z422" s="325"/>
      <c r="AA422" s="329"/>
      <c r="AB422" s="329"/>
      <c r="AC422" s="329"/>
      <c r="AD422" s="329"/>
      <c r="AE422" s="329"/>
      <c r="AF422" s="329"/>
      <c r="AG422" s="325">
        <v>205000</v>
      </c>
      <c r="AH422" s="325" t="s">
        <v>6833</v>
      </c>
      <c r="AI422" s="325" t="s">
        <v>377</v>
      </c>
      <c r="AJ422" s="328">
        <v>600000</v>
      </c>
      <c r="AK422" s="330">
        <v>1000000</v>
      </c>
    </row>
    <row r="423" spans="1:37" s="309" customFormat="1" ht="20.100000000000001" customHeight="1">
      <c r="A423" s="314">
        <v>1421</v>
      </c>
      <c r="B423" s="315">
        <v>1410051013837</v>
      </c>
      <c r="C423" s="318">
        <v>1410001002989</v>
      </c>
      <c r="D423" s="315" t="s">
        <v>6880</v>
      </c>
      <c r="E423" s="316" t="s">
        <v>1105</v>
      </c>
      <c r="F423" s="332">
        <v>2210842</v>
      </c>
      <c r="G423" s="333" t="s">
        <v>1108</v>
      </c>
      <c r="H423" s="331" t="s">
        <v>344</v>
      </c>
      <c r="I423" s="331" t="s">
        <v>1106</v>
      </c>
      <c r="J423" s="317" t="s">
        <v>1109</v>
      </c>
      <c r="K423" s="321">
        <v>2210842</v>
      </c>
      <c r="L423" s="317" t="s">
        <v>4877</v>
      </c>
      <c r="M423" s="317"/>
      <c r="N423" s="322"/>
      <c r="O423" s="322" t="s">
        <v>1109</v>
      </c>
      <c r="P423" s="324">
        <v>3</v>
      </c>
      <c r="Q423" s="326">
        <v>70</v>
      </c>
      <c r="R423" s="327">
        <v>500000</v>
      </c>
      <c r="S423" s="327">
        <v>250000</v>
      </c>
      <c r="T423" s="328" t="s">
        <v>347</v>
      </c>
      <c r="U423" s="328" t="s">
        <v>347</v>
      </c>
      <c r="V423" s="328" t="s">
        <v>347</v>
      </c>
      <c r="W423" s="329" t="s">
        <v>347</v>
      </c>
      <c r="X423" s="329"/>
      <c r="Y423" s="329"/>
      <c r="Z423" s="325"/>
      <c r="AA423" s="329"/>
      <c r="AB423" s="329"/>
      <c r="AC423" s="329"/>
      <c r="AD423" s="329"/>
      <c r="AE423" s="329"/>
      <c r="AF423" s="329"/>
      <c r="AG423" s="325">
        <v>0</v>
      </c>
      <c r="AH423" s="325" t="s">
        <v>377</v>
      </c>
      <c r="AI423" s="325" t="s">
        <v>377</v>
      </c>
      <c r="AJ423" s="328">
        <v>750000</v>
      </c>
      <c r="AK423" s="330">
        <v>1000000</v>
      </c>
    </row>
    <row r="424" spans="1:37" s="309" customFormat="1" ht="20.100000000000001" customHeight="1">
      <c r="A424" s="314">
        <v>1422</v>
      </c>
      <c r="B424" s="315">
        <v>1410051015790</v>
      </c>
      <c r="C424" s="318">
        <v>1410001002989</v>
      </c>
      <c r="D424" s="315" t="s">
        <v>6880</v>
      </c>
      <c r="E424" s="316" t="s">
        <v>1105</v>
      </c>
      <c r="F424" s="319">
        <v>2210842</v>
      </c>
      <c r="G424" s="320" t="s">
        <v>1108</v>
      </c>
      <c r="H424" s="316" t="s">
        <v>344</v>
      </c>
      <c r="I424" s="316" t="s">
        <v>1106</v>
      </c>
      <c r="J424" s="317" t="s">
        <v>1110</v>
      </c>
      <c r="K424" s="321">
        <v>2270062</v>
      </c>
      <c r="L424" s="317" t="s">
        <v>4878</v>
      </c>
      <c r="M424" s="317"/>
      <c r="N424" s="322"/>
      <c r="O424" s="316" t="s">
        <v>1110</v>
      </c>
      <c r="P424" s="324">
        <v>3</v>
      </c>
      <c r="Q424" s="326">
        <v>70</v>
      </c>
      <c r="R424" s="327">
        <v>500000</v>
      </c>
      <c r="S424" s="327">
        <v>250000</v>
      </c>
      <c r="T424" s="328">
        <v>300000</v>
      </c>
      <c r="U424" s="328" t="s">
        <v>347</v>
      </c>
      <c r="V424" s="328" t="s">
        <v>347</v>
      </c>
      <c r="W424" s="329" t="s">
        <v>377</v>
      </c>
      <c r="X424" s="329"/>
      <c r="Y424" s="329"/>
      <c r="Z424" s="325"/>
      <c r="AA424" s="329"/>
      <c r="AB424" s="329"/>
      <c r="AC424" s="329"/>
      <c r="AD424" s="329"/>
      <c r="AE424" s="329"/>
      <c r="AF424" s="329"/>
      <c r="AG424" s="325">
        <v>0</v>
      </c>
      <c r="AH424" s="325" t="s">
        <v>377</v>
      </c>
      <c r="AI424" s="325" t="s">
        <v>377</v>
      </c>
      <c r="AJ424" s="328">
        <v>1050000</v>
      </c>
      <c r="AK424" s="330">
        <v>1000000</v>
      </c>
    </row>
    <row r="425" spans="1:37" s="309" customFormat="1" ht="20.100000000000001" customHeight="1">
      <c r="A425" s="314">
        <v>1423</v>
      </c>
      <c r="B425" s="315">
        <v>1410051023745</v>
      </c>
      <c r="C425" s="318">
        <v>1410001002989</v>
      </c>
      <c r="D425" s="315" t="s">
        <v>6880</v>
      </c>
      <c r="E425" s="316" t="s">
        <v>1105</v>
      </c>
      <c r="F425" s="332">
        <v>2210842</v>
      </c>
      <c r="G425" s="333" t="s">
        <v>1108</v>
      </c>
      <c r="H425" s="331" t="s">
        <v>344</v>
      </c>
      <c r="I425" s="331" t="s">
        <v>1106</v>
      </c>
      <c r="J425" s="317" t="s">
        <v>1111</v>
      </c>
      <c r="K425" s="321">
        <v>2210841</v>
      </c>
      <c r="L425" s="317" t="s">
        <v>4879</v>
      </c>
      <c r="M425" s="317"/>
      <c r="N425" s="323"/>
      <c r="O425" s="322" t="s">
        <v>1111</v>
      </c>
      <c r="P425" s="324">
        <v>3</v>
      </c>
      <c r="Q425" s="326">
        <v>150</v>
      </c>
      <c r="R425" s="327">
        <v>500000</v>
      </c>
      <c r="S425" s="327">
        <v>250000</v>
      </c>
      <c r="T425" s="328" t="s">
        <v>347</v>
      </c>
      <c r="U425" s="328" t="s">
        <v>347</v>
      </c>
      <c r="V425" s="328" t="s">
        <v>347</v>
      </c>
      <c r="W425" s="329" t="s">
        <v>347</v>
      </c>
      <c r="X425" s="325"/>
      <c r="Y425" s="325"/>
      <c r="Z425" s="325"/>
      <c r="AA425" s="325"/>
      <c r="AB425" s="325"/>
      <c r="AC425" s="325"/>
      <c r="AD425" s="325"/>
      <c r="AE425" s="325"/>
      <c r="AF425" s="325"/>
      <c r="AG425" s="325">
        <v>0</v>
      </c>
      <c r="AH425" s="325" t="s">
        <v>377</v>
      </c>
      <c r="AI425" s="325" t="s">
        <v>377</v>
      </c>
      <c r="AJ425" s="328">
        <v>750000</v>
      </c>
      <c r="AK425" s="330">
        <v>1000000</v>
      </c>
    </row>
    <row r="426" spans="1:37" s="309" customFormat="1" ht="20.100000000000001" customHeight="1">
      <c r="A426" s="314">
        <v>1424</v>
      </c>
      <c r="B426" s="315">
        <v>1410051013829</v>
      </c>
      <c r="C426" s="347">
        <v>1410001002989</v>
      </c>
      <c r="D426" s="345" t="s">
        <v>4363</v>
      </c>
      <c r="E426" s="316" t="s">
        <v>1105</v>
      </c>
      <c r="F426" s="332">
        <v>2210842</v>
      </c>
      <c r="G426" s="333" t="s">
        <v>1108</v>
      </c>
      <c r="H426" s="331" t="s">
        <v>344</v>
      </c>
      <c r="I426" s="331" t="s">
        <v>1106</v>
      </c>
      <c r="J426" s="331" t="s">
        <v>1112</v>
      </c>
      <c r="K426" s="325" t="s">
        <v>2979</v>
      </c>
      <c r="L426" s="324" t="s">
        <v>4880</v>
      </c>
      <c r="M426" s="334"/>
      <c r="N426" s="322"/>
      <c r="O426" s="316" t="s">
        <v>1112</v>
      </c>
      <c r="P426" s="324">
        <v>1</v>
      </c>
      <c r="Q426" s="326">
        <v>18</v>
      </c>
      <c r="R426" s="327">
        <v>300000</v>
      </c>
      <c r="S426" s="327">
        <v>150000</v>
      </c>
      <c r="T426" s="328" t="s">
        <v>347</v>
      </c>
      <c r="U426" s="328" t="s">
        <v>347</v>
      </c>
      <c r="V426" s="328" t="s">
        <v>347</v>
      </c>
      <c r="W426" s="329" t="s">
        <v>347</v>
      </c>
      <c r="X426" s="329"/>
      <c r="Y426" s="329"/>
      <c r="Z426" s="325"/>
      <c r="AA426" s="329"/>
      <c r="AB426" s="329"/>
      <c r="AC426" s="329"/>
      <c r="AD426" s="329"/>
      <c r="AE426" s="329"/>
      <c r="AF426" s="329"/>
      <c r="AG426" s="325">
        <v>990000</v>
      </c>
      <c r="AH426" s="325" t="s">
        <v>6833</v>
      </c>
      <c r="AI426" s="325" t="s">
        <v>377</v>
      </c>
      <c r="AJ426" s="328">
        <v>450000</v>
      </c>
      <c r="AK426" s="330">
        <v>1000000</v>
      </c>
    </row>
    <row r="427" spans="1:37" s="309" customFormat="1" ht="20.100000000000001" customHeight="1">
      <c r="A427" s="314">
        <v>1425</v>
      </c>
      <c r="B427" s="345">
        <v>1410051024438</v>
      </c>
      <c r="C427" s="345">
        <v>1410001002989</v>
      </c>
      <c r="D427" s="345" t="s">
        <v>4363</v>
      </c>
      <c r="E427" s="316" t="s">
        <v>1105</v>
      </c>
      <c r="F427" s="340">
        <v>2210842</v>
      </c>
      <c r="G427" s="316" t="s">
        <v>1108</v>
      </c>
      <c r="H427" s="316" t="s">
        <v>344</v>
      </c>
      <c r="I427" s="316" t="s">
        <v>1106</v>
      </c>
      <c r="J427" s="316" t="s">
        <v>1113</v>
      </c>
      <c r="K427" s="340" t="s">
        <v>4881</v>
      </c>
      <c r="L427" s="334" t="s">
        <v>4882</v>
      </c>
      <c r="M427" s="334"/>
      <c r="N427" s="316"/>
      <c r="O427" s="334" t="s">
        <v>1113</v>
      </c>
      <c r="P427" s="324">
        <v>2</v>
      </c>
      <c r="Q427" s="316">
        <v>40</v>
      </c>
      <c r="R427" s="327">
        <v>400000</v>
      </c>
      <c r="S427" s="327">
        <v>200000</v>
      </c>
      <c r="T427" s="328" t="s">
        <v>347</v>
      </c>
      <c r="U427" s="328" t="s">
        <v>347</v>
      </c>
      <c r="V427" s="328" t="s">
        <v>347</v>
      </c>
      <c r="W427" s="329" t="s">
        <v>347</v>
      </c>
      <c r="X427" s="316"/>
      <c r="Y427" s="316"/>
      <c r="Z427" s="325"/>
      <c r="AA427" s="316"/>
      <c r="AB427" s="316"/>
      <c r="AC427" s="316"/>
      <c r="AD427" s="316"/>
      <c r="AE427" s="316"/>
      <c r="AF427" s="316"/>
      <c r="AG427" s="325">
        <v>0</v>
      </c>
      <c r="AH427" s="325" t="s">
        <v>377</v>
      </c>
      <c r="AI427" s="325" t="s">
        <v>377</v>
      </c>
      <c r="AJ427" s="328">
        <v>600000</v>
      </c>
      <c r="AK427" s="330">
        <v>1000000</v>
      </c>
    </row>
    <row r="428" spans="1:37" s="309" customFormat="1" ht="20.100000000000001" customHeight="1">
      <c r="A428" s="314">
        <v>1426</v>
      </c>
      <c r="B428" s="315">
        <v>1410051016079</v>
      </c>
      <c r="C428" s="318">
        <v>1410001003284</v>
      </c>
      <c r="D428" s="315" t="s">
        <v>6880</v>
      </c>
      <c r="E428" s="316" t="s">
        <v>1114</v>
      </c>
      <c r="F428" s="349">
        <v>2450002</v>
      </c>
      <c r="G428" s="331" t="s">
        <v>1117</v>
      </c>
      <c r="H428" s="331" t="s">
        <v>344</v>
      </c>
      <c r="I428" s="331" t="s">
        <v>1115</v>
      </c>
      <c r="J428" s="317" t="s">
        <v>1116</v>
      </c>
      <c r="K428" s="321">
        <v>2450021</v>
      </c>
      <c r="L428" s="317" t="s">
        <v>4883</v>
      </c>
      <c r="M428" s="317"/>
      <c r="N428" s="338"/>
      <c r="O428" s="334" t="s">
        <v>1116</v>
      </c>
      <c r="P428" s="324">
        <v>3</v>
      </c>
      <c r="Q428" s="316">
        <v>68</v>
      </c>
      <c r="R428" s="327">
        <v>500000</v>
      </c>
      <c r="S428" s="327">
        <v>250000</v>
      </c>
      <c r="T428" s="328">
        <v>300000</v>
      </c>
      <c r="U428" s="328" t="s">
        <v>347</v>
      </c>
      <c r="V428" s="328" t="s">
        <v>347</v>
      </c>
      <c r="W428" s="329" t="s">
        <v>377</v>
      </c>
      <c r="X428" s="325"/>
      <c r="Y428" s="325"/>
      <c r="Z428" s="325"/>
      <c r="AA428" s="325"/>
      <c r="AB428" s="325"/>
      <c r="AC428" s="325"/>
      <c r="AD428" s="325"/>
      <c r="AE428" s="325"/>
      <c r="AF428" s="325"/>
      <c r="AG428" s="325">
        <v>0</v>
      </c>
      <c r="AH428" s="325" t="s">
        <v>377</v>
      </c>
      <c r="AI428" s="325" t="s">
        <v>377</v>
      </c>
      <c r="AJ428" s="328">
        <v>1050000</v>
      </c>
      <c r="AK428" s="330">
        <v>1000000</v>
      </c>
    </row>
    <row r="429" spans="1:37" s="309" customFormat="1" ht="20.100000000000001" customHeight="1">
      <c r="A429" s="314">
        <v>1427</v>
      </c>
      <c r="B429" s="315">
        <v>1410051016129</v>
      </c>
      <c r="C429" s="318">
        <v>1410001003284</v>
      </c>
      <c r="D429" s="315" t="s">
        <v>6880</v>
      </c>
      <c r="E429" s="316" t="s">
        <v>1114</v>
      </c>
      <c r="F429" s="340">
        <v>2450002</v>
      </c>
      <c r="G429" s="316" t="s">
        <v>1117</v>
      </c>
      <c r="H429" s="316" t="s">
        <v>344</v>
      </c>
      <c r="I429" s="316" t="s">
        <v>1115</v>
      </c>
      <c r="J429" s="317" t="s">
        <v>1118</v>
      </c>
      <c r="K429" s="321">
        <v>2450002</v>
      </c>
      <c r="L429" s="317" t="s">
        <v>4884</v>
      </c>
      <c r="M429" s="317"/>
      <c r="N429" s="338"/>
      <c r="O429" s="334" t="s">
        <v>1118</v>
      </c>
      <c r="P429" s="324">
        <v>3</v>
      </c>
      <c r="Q429" s="316">
        <v>122</v>
      </c>
      <c r="R429" s="327">
        <v>500000</v>
      </c>
      <c r="S429" s="327">
        <v>250000</v>
      </c>
      <c r="T429" s="328">
        <v>300000</v>
      </c>
      <c r="U429" s="328" t="s">
        <v>347</v>
      </c>
      <c r="V429" s="328" t="s">
        <v>347</v>
      </c>
      <c r="W429" s="329" t="s">
        <v>377</v>
      </c>
      <c r="X429" s="316"/>
      <c r="Y429" s="316"/>
      <c r="Z429" s="325"/>
      <c r="AA429" s="316"/>
      <c r="AB429" s="316"/>
      <c r="AC429" s="316"/>
      <c r="AD429" s="316"/>
      <c r="AE429" s="316"/>
      <c r="AF429" s="316"/>
      <c r="AG429" s="325">
        <v>0</v>
      </c>
      <c r="AH429" s="325" t="s">
        <v>377</v>
      </c>
      <c r="AI429" s="325" t="s">
        <v>377</v>
      </c>
      <c r="AJ429" s="328">
        <v>1050000</v>
      </c>
      <c r="AK429" s="330">
        <v>1000000</v>
      </c>
    </row>
    <row r="430" spans="1:37" s="309" customFormat="1" ht="20.100000000000001" customHeight="1">
      <c r="A430" s="314">
        <v>1428</v>
      </c>
      <c r="B430" s="315">
        <v>1410051027019</v>
      </c>
      <c r="C430" s="318">
        <v>1410001003284</v>
      </c>
      <c r="D430" s="315" t="s">
        <v>6880</v>
      </c>
      <c r="E430" s="316" t="s">
        <v>1114</v>
      </c>
      <c r="F430" s="332">
        <v>2450002</v>
      </c>
      <c r="G430" s="333" t="s">
        <v>1117</v>
      </c>
      <c r="H430" s="331" t="s">
        <v>344</v>
      </c>
      <c r="I430" s="331" t="s">
        <v>1115</v>
      </c>
      <c r="J430" s="317" t="s">
        <v>1119</v>
      </c>
      <c r="K430" s="321">
        <v>2450066</v>
      </c>
      <c r="L430" s="317" t="s">
        <v>4885</v>
      </c>
      <c r="M430" s="317"/>
      <c r="N430" s="338"/>
      <c r="O430" s="334" t="s">
        <v>1119</v>
      </c>
      <c r="P430" s="324">
        <v>3</v>
      </c>
      <c r="Q430" s="326">
        <v>75</v>
      </c>
      <c r="R430" s="327">
        <v>500000</v>
      </c>
      <c r="S430" s="327">
        <v>250000</v>
      </c>
      <c r="T430" s="328">
        <v>300000</v>
      </c>
      <c r="U430" s="328" t="s">
        <v>347</v>
      </c>
      <c r="V430" s="328" t="s">
        <v>347</v>
      </c>
      <c r="W430" s="329" t="s">
        <v>377</v>
      </c>
      <c r="X430" s="325"/>
      <c r="Y430" s="325"/>
      <c r="Z430" s="325" t="s">
        <v>377</v>
      </c>
      <c r="AA430" s="325"/>
      <c r="AB430" s="325"/>
      <c r="AC430" s="325"/>
      <c r="AD430" s="325"/>
      <c r="AE430" s="325"/>
      <c r="AF430" s="325"/>
      <c r="AG430" s="325">
        <v>620000</v>
      </c>
      <c r="AH430" s="325" t="s">
        <v>6833</v>
      </c>
      <c r="AI430" s="325" t="s">
        <v>377</v>
      </c>
      <c r="AJ430" s="328">
        <v>1050000</v>
      </c>
      <c r="AK430" s="330">
        <v>1000000</v>
      </c>
    </row>
    <row r="431" spans="1:37" s="309" customFormat="1" ht="20.100000000000001" customHeight="1">
      <c r="A431" s="314">
        <v>1429</v>
      </c>
      <c r="B431" s="345">
        <v>1410051016137</v>
      </c>
      <c r="C431" s="345">
        <v>1410001003284</v>
      </c>
      <c r="D431" s="345" t="s">
        <v>4363</v>
      </c>
      <c r="E431" s="316" t="s">
        <v>1114</v>
      </c>
      <c r="F431" s="340">
        <v>2450002</v>
      </c>
      <c r="G431" s="316" t="s">
        <v>1117</v>
      </c>
      <c r="H431" s="316" t="s">
        <v>344</v>
      </c>
      <c r="I431" s="316" t="s">
        <v>1115</v>
      </c>
      <c r="J431" s="316" t="s">
        <v>1120</v>
      </c>
      <c r="K431" s="340" t="s">
        <v>3060</v>
      </c>
      <c r="L431" s="334" t="s">
        <v>4886</v>
      </c>
      <c r="M431" s="334"/>
      <c r="N431" s="316"/>
      <c r="O431" s="334" t="s">
        <v>1120</v>
      </c>
      <c r="P431" s="324">
        <v>2</v>
      </c>
      <c r="Q431" s="316">
        <v>20</v>
      </c>
      <c r="R431" s="327">
        <v>400000</v>
      </c>
      <c r="S431" s="327">
        <v>200000</v>
      </c>
      <c r="T431" s="328" t="s">
        <v>347</v>
      </c>
      <c r="U431" s="328" t="s">
        <v>347</v>
      </c>
      <c r="V431" s="328" t="s">
        <v>347</v>
      </c>
      <c r="W431" s="329" t="s">
        <v>347</v>
      </c>
      <c r="X431" s="316"/>
      <c r="Y431" s="316"/>
      <c r="Z431" s="325"/>
      <c r="AA431" s="316"/>
      <c r="AB431" s="316"/>
      <c r="AC431" s="316"/>
      <c r="AD431" s="316"/>
      <c r="AE431" s="316"/>
      <c r="AF431" s="316"/>
      <c r="AG431" s="325">
        <v>0</v>
      </c>
      <c r="AH431" s="325" t="s">
        <v>377</v>
      </c>
      <c r="AI431" s="325" t="s">
        <v>377</v>
      </c>
      <c r="AJ431" s="328">
        <v>600000</v>
      </c>
      <c r="AK431" s="330">
        <v>1000000</v>
      </c>
    </row>
    <row r="432" spans="1:37" s="309" customFormat="1" ht="20.100000000000001" customHeight="1">
      <c r="A432" s="314">
        <v>1430</v>
      </c>
      <c r="B432" s="315">
        <v>1410051018430</v>
      </c>
      <c r="C432" s="318">
        <v>4020501000024</v>
      </c>
      <c r="D432" s="315" t="s">
        <v>6880</v>
      </c>
      <c r="E432" s="316" t="s">
        <v>1121</v>
      </c>
      <c r="F432" s="332">
        <v>8200044</v>
      </c>
      <c r="G432" s="333" t="s">
        <v>1124</v>
      </c>
      <c r="H432" s="331" t="s">
        <v>344</v>
      </c>
      <c r="I432" s="331" t="s">
        <v>1122</v>
      </c>
      <c r="J432" s="317" t="s">
        <v>1123</v>
      </c>
      <c r="K432" s="321">
        <v>2450052</v>
      </c>
      <c r="L432" s="317" t="s">
        <v>4887</v>
      </c>
      <c r="M432" s="317"/>
      <c r="N432" s="334"/>
      <c r="O432" s="334" t="s">
        <v>1123</v>
      </c>
      <c r="P432" s="324">
        <v>3</v>
      </c>
      <c r="Q432" s="326">
        <v>60</v>
      </c>
      <c r="R432" s="327">
        <v>500000</v>
      </c>
      <c r="S432" s="327">
        <v>250000</v>
      </c>
      <c r="T432" s="328">
        <v>300000</v>
      </c>
      <c r="U432" s="328" t="s">
        <v>347</v>
      </c>
      <c r="V432" s="328" t="s">
        <v>347</v>
      </c>
      <c r="W432" s="329" t="s">
        <v>377</v>
      </c>
      <c r="X432" s="325"/>
      <c r="Y432" s="325"/>
      <c r="Z432" s="325"/>
      <c r="AA432" s="325"/>
      <c r="AB432" s="325"/>
      <c r="AC432" s="325"/>
      <c r="AD432" s="325"/>
      <c r="AE432" s="325"/>
      <c r="AF432" s="325"/>
      <c r="AG432" s="325">
        <v>0</v>
      </c>
      <c r="AH432" s="325" t="s">
        <v>377</v>
      </c>
      <c r="AI432" s="325" t="s">
        <v>377</v>
      </c>
      <c r="AJ432" s="328">
        <v>1050000</v>
      </c>
      <c r="AK432" s="330">
        <v>1000000</v>
      </c>
    </row>
    <row r="433" spans="1:37" s="309" customFormat="1" ht="20.100000000000001" customHeight="1">
      <c r="A433" s="314">
        <v>1431</v>
      </c>
      <c r="B433" s="345">
        <v>1410051024099</v>
      </c>
      <c r="C433" s="345">
        <v>4020501000024</v>
      </c>
      <c r="D433" s="345" t="s">
        <v>4363</v>
      </c>
      <c r="E433" s="316" t="s">
        <v>1121</v>
      </c>
      <c r="F433" s="340">
        <v>8200044</v>
      </c>
      <c r="G433" s="316" t="s">
        <v>1124</v>
      </c>
      <c r="H433" s="316" t="s">
        <v>344</v>
      </c>
      <c r="I433" s="316" t="s">
        <v>1122</v>
      </c>
      <c r="J433" s="316" t="s">
        <v>1125</v>
      </c>
      <c r="K433" s="340" t="s">
        <v>3022</v>
      </c>
      <c r="L433" s="334" t="s">
        <v>4888</v>
      </c>
      <c r="M433" s="334"/>
      <c r="N433" s="316"/>
      <c r="O433" s="334" t="s">
        <v>1125</v>
      </c>
      <c r="P433" s="324">
        <v>2</v>
      </c>
      <c r="Q433" s="316">
        <v>44</v>
      </c>
      <c r="R433" s="327">
        <v>400000</v>
      </c>
      <c r="S433" s="327">
        <v>200000</v>
      </c>
      <c r="T433" s="328">
        <v>300000</v>
      </c>
      <c r="U433" s="328" t="s">
        <v>347</v>
      </c>
      <c r="V433" s="328" t="s">
        <v>347</v>
      </c>
      <c r="W433" s="329" t="s">
        <v>377</v>
      </c>
      <c r="X433" s="316"/>
      <c r="Y433" s="316"/>
      <c r="Z433" s="325"/>
      <c r="AA433" s="316"/>
      <c r="AB433" s="316"/>
      <c r="AC433" s="316"/>
      <c r="AD433" s="316"/>
      <c r="AE433" s="316"/>
      <c r="AF433" s="316"/>
      <c r="AG433" s="325">
        <v>0</v>
      </c>
      <c r="AH433" s="325" t="s">
        <v>377</v>
      </c>
      <c r="AI433" s="325" t="s">
        <v>377</v>
      </c>
      <c r="AJ433" s="328">
        <v>900000</v>
      </c>
      <c r="AK433" s="330">
        <v>1000000</v>
      </c>
    </row>
    <row r="434" spans="1:37" s="309" customFormat="1" ht="20.100000000000001" customHeight="1">
      <c r="A434" s="314">
        <v>1432</v>
      </c>
      <c r="B434" s="315">
        <v>1410051015634</v>
      </c>
      <c r="C434" s="318">
        <v>1410001003508</v>
      </c>
      <c r="D434" s="315" t="s">
        <v>6880</v>
      </c>
      <c r="E434" s="316" t="s">
        <v>1126</v>
      </c>
      <c r="F434" s="319">
        <v>2230061</v>
      </c>
      <c r="G434" s="320" t="s">
        <v>1129</v>
      </c>
      <c r="H434" s="316" t="s">
        <v>344</v>
      </c>
      <c r="I434" s="316" t="s">
        <v>1127</v>
      </c>
      <c r="J434" s="317" t="s">
        <v>1128</v>
      </c>
      <c r="K434" s="321">
        <v>2230061</v>
      </c>
      <c r="L434" s="317" t="s">
        <v>4889</v>
      </c>
      <c r="M434" s="317"/>
      <c r="N434" s="316"/>
      <c r="O434" s="334" t="s">
        <v>1128</v>
      </c>
      <c r="P434" s="324">
        <v>3</v>
      </c>
      <c r="Q434" s="326">
        <v>60</v>
      </c>
      <c r="R434" s="327">
        <v>500000</v>
      </c>
      <c r="S434" s="327">
        <v>250000</v>
      </c>
      <c r="T434" s="328" t="s">
        <v>347</v>
      </c>
      <c r="U434" s="328" t="s">
        <v>347</v>
      </c>
      <c r="V434" s="328" t="s">
        <v>347</v>
      </c>
      <c r="W434" s="329" t="s">
        <v>347</v>
      </c>
      <c r="X434" s="329"/>
      <c r="Y434" s="329"/>
      <c r="Z434" s="325"/>
      <c r="AA434" s="329"/>
      <c r="AB434" s="329"/>
      <c r="AC434" s="329"/>
      <c r="AD434" s="329"/>
      <c r="AE434" s="329"/>
      <c r="AF434" s="329"/>
      <c r="AG434" s="325">
        <v>0</v>
      </c>
      <c r="AH434" s="325" t="s">
        <v>377</v>
      </c>
      <c r="AI434" s="325" t="s">
        <v>377</v>
      </c>
      <c r="AJ434" s="328">
        <v>750000</v>
      </c>
      <c r="AK434" s="330">
        <v>1000000</v>
      </c>
    </row>
    <row r="435" spans="1:37" s="309" customFormat="1" ht="20.100000000000001" customHeight="1">
      <c r="A435" s="314">
        <v>1433</v>
      </c>
      <c r="B435" s="315">
        <v>1410051015642</v>
      </c>
      <c r="C435" s="318">
        <v>1410001003508</v>
      </c>
      <c r="D435" s="315" t="s">
        <v>6880</v>
      </c>
      <c r="E435" s="316" t="s">
        <v>1126</v>
      </c>
      <c r="F435" s="319">
        <v>2230061</v>
      </c>
      <c r="G435" s="320" t="s">
        <v>1129</v>
      </c>
      <c r="H435" s="316" t="s">
        <v>344</v>
      </c>
      <c r="I435" s="316" t="s">
        <v>1127</v>
      </c>
      <c r="J435" s="317" t="s">
        <v>1130</v>
      </c>
      <c r="K435" s="321">
        <v>2220037</v>
      </c>
      <c r="L435" s="317" t="s">
        <v>4890</v>
      </c>
      <c r="M435" s="317"/>
      <c r="N435" s="322"/>
      <c r="O435" s="322" t="s">
        <v>1130</v>
      </c>
      <c r="P435" s="324">
        <v>3</v>
      </c>
      <c r="Q435" s="326">
        <v>60</v>
      </c>
      <c r="R435" s="327">
        <v>500000</v>
      </c>
      <c r="S435" s="327">
        <v>250000</v>
      </c>
      <c r="T435" s="328" t="s">
        <v>347</v>
      </c>
      <c r="U435" s="328" t="s">
        <v>347</v>
      </c>
      <c r="V435" s="328" t="s">
        <v>347</v>
      </c>
      <c r="W435" s="329" t="s">
        <v>347</v>
      </c>
      <c r="X435" s="329"/>
      <c r="Y435" s="329"/>
      <c r="Z435" s="325"/>
      <c r="AA435" s="329"/>
      <c r="AB435" s="329"/>
      <c r="AC435" s="329"/>
      <c r="AD435" s="329"/>
      <c r="AE435" s="329"/>
      <c r="AF435" s="329"/>
      <c r="AG435" s="325">
        <v>0</v>
      </c>
      <c r="AH435" s="325" t="s">
        <v>377</v>
      </c>
      <c r="AI435" s="325" t="s">
        <v>377</v>
      </c>
      <c r="AJ435" s="328">
        <v>750000</v>
      </c>
      <c r="AK435" s="330">
        <v>1000000</v>
      </c>
    </row>
    <row r="436" spans="1:37" s="309" customFormat="1" ht="20.100000000000001" customHeight="1">
      <c r="A436" s="314">
        <v>1434</v>
      </c>
      <c r="B436" s="315">
        <v>1410051019628</v>
      </c>
      <c r="C436" s="318">
        <v>1410001003508</v>
      </c>
      <c r="D436" s="315" t="s">
        <v>6880</v>
      </c>
      <c r="E436" s="316" t="s">
        <v>1126</v>
      </c>
      <c r="F436" s="319">
        <v>2230061</v>
      </c>
      <c r="G436" s="320" t="s">
        <v>1129</v>
      </c>
      <c r="H436" s="316" t="s">
        <v>344</v>
      </c>
      <c r="I436" s="316" t="s">
        <v>1127</v>
      </c>
      <c r="J436" s="317" t="s">
        <v>1131</v>
      </c>
      <c r="K436" s="321">
        <v>2220037</v>
      </c>
      <c r="L436" s="317" t="s">
        <v>4891</v>
      </c>
      <c r="M436" s="317"/>
      <c r="N436" s="322"/>
      <c r="O436" s="322" t="s">
        <v>1131</v>
      </c>
      <c r="P436" s="324">
        <v>3</v>
      </c>
      <c r="Q436" s="326">
        <v>60</v>
      </c>
      <c r="R436" s="327">
        <v>500000</v>
      </c>
      <c r="S436" s="327">
        <v>250000</v>
      </c>
      <c r="T436" s="328" t="s">
        <v>347</v>
      </c>
      <c r="U436" s="328" t="s">
        <v>347</v>
      </c>
      <c r="V436" s="328" t="s">
        <v>347</v>
      </c>
      <c r="W436" s="329" t="s">
        <v>347</v>
      </c>
      <c r="X436" s="329"/>
      <c r="Y436" s="329"/>
      <c r="Z436" s="325"/>
      <c r="AA436" s="329"/>
      <c r="AB436" s="329"/>
      <c r="AC436" s="329"/>
      <c r="AD436" s="329"/>
      <c r="AE436" s="329"/>
      <c r="AF436" s="329"/>
      <c r="AG436" s="325">
        <v>0</v>
      </c>
      <c r="AH436" s="325" t="s">
        <v>377</v>
      </c>
      <c r="AI436" s="325" t="s">
        <v>377</v>
      </c>
      <c r="AJ436" s="328">
        <v>750000</v>
      </c>
      <c r="AK436" s="330">
        <v>1000000</v>
      </c>
    </row>
    <row r="437" spans="1:37" s="309" customFormat="1" ht="20.100000000000001" customHeight="1">
      <c r="A437" s="314">
        <v>1435</v>
      </c>
      <c r="B437" s="315">
        <v>1410051015089</v>
      </c>
      <c r="C437" s="318">
        <v>1410001002633</v>
      </c>
      <c r="D437" s="315" t="s">
        <v>6880</v>
      </c>
      <c r="E437" s="316" t="s">
        <v>1132</v>
      </c>
      <c r="F437" s="319">
        <v>2450021</v>
      </c>
      <c r="G437" s="320" t="s">
        <v>1135</v>
      </c>
      <c r="H437" s="316" t="s">
        <v>344</v>
      </c>
      <c r="I437" s="316" t="s">
        <v>1133</v>
      </c>
      <c r="J437" s="317" t="s">
        <v>1134</v>
      </c>
      <c r="K437" s="321">
        <v>2450021</v>
      </c>
      <c r="L437" s="317" t="s">
        <v>4892</v>
      </c>
      <c r="M437" s="317"/>
      <c r="N437" s="322"/>
      <c r="O437" s="322" t="s">
        <v>1134</v>
      </c>
      <c r="P437" s="324">
        <v>3</v>
      </c>
      <c r="Q437" s="326">
        <v>139</v>
      </c>
      <c r="R437" s="327">
        <v>500000</v>
      </c>
      <c r="S437" s="327">
        <v>250000</v>
      </c>
      <c r="T437" s="328" t="s">
        <v>347</v>
      </c>
      <c r="U437" s="328" t="s">
        <v>347</v>
      </c>
      <c r="V437" s="328" t="s">
        <v>347</v>
      </c>
      <c r="W437" s="329" t="s">
        <v>347</v>
      </c>
      <c r="X437" s="329"/>
      <c r="Y437" s="329"/>
      <c r="Z437" s="325"/>
      <c r="AA437" s="329"/>
      <c r="AB437" s="329"/>
      <c r="AC437" s="329"/>
      <c r="AD437" s="329"/>
      <c r="AE437" s="329"/>
      <c r="AF437" s="329"/>
      <c r="AG437" s="325">
        <v>0</v>
      </c>
      <c r="AH437" s="325" t="s">
        <v>377</v>
      </c>
      <c r="AI437" s="325" t="s">
        <v>377</v>
      </c>
      <c r="AJ437" s="328">
        <v>750000</v>
      </c>
      <c r="AK437" s="330">
        <v>1000000</v>
      </c>
    </row>
    <row r="438" spans="1:37" s="309" customFormat="1" ht="20.100000000000001" customHeight="1">
      <c r="A438" s="314">
        <v>1436</v>
      </c>
      <c r="B438" s="345">
        <v>1410051025807</v>
      </c>
      <c r="C438" s="318">
        <v>1410001003995</v>
      </c>
      <c r="D438" s="315" t="s">
        <v>6880</v>
      </c>
      <c r="E438" s="316" t="s">
        <v>1136</v>
      </c>
      <c r="F438" s="319">
        <v>2230058</v>
      </c>
      <c r="G438" s="316" t="s">
        <v>1139</v>
      </c>
      <c r="H438" s="323" t="s">
        <v>344</v>
      </c>
      <c r="I438" s="323" t="s">
        <v>1137</v>
      </c>
      <c r="J438" s="317" t="s">
        <v>1138</v>
      </c>
      <c r="K438" s="321">
        <v>2230058</v>
      </c>
      <c r="L438" s="317" t="s">
        <v>4893</v>
      </c>
      <c r="M438" s="317"/>
      <c r="N438" s="343"/>
      <c r="O438" s="344" t="s">
        <v>1138</v>
      </c>
      <c r="P438" s="324">
        <v>3</v>
      </c>
      <c r="Q438" s="316">
        <v>60</v>
      </c>
      <c r="R438" s="327">
        <v>500000</v>
      </c>
      <c r="S438" s="327">
        <v>250000</v>
      </c>
      <c r="T438" s="328">
        <v>300000</v>
      </c>
      <c r="U438" s="328" t="s">
        <v>347</v>
      </c>
      <c r="V438" s="328" t="s">
        <v>347</v>
      </c>
      <c r="W438" s="329" t="s">
        <v>377</v>
      </c>
      <c r="X438" s="316"/>
      <c r="Y438" s="316"/>
      <c r="Z438" s="325" t="s">
        <v>377</v>
      </c>
      <c r="AA438" s="316"/>
      <c r="AB438" s="316"/>
      <c r="AC438" s="316"/>
      <c r="AD438" s="316"/>
      <c r="AE438" s="316"/>
      <c r="AF438" s="316"/>
      <c r="AG438" s="325">
        <v>1000000</v>
      </c>
      <c r="AH438" s="325" t="s">
        <v>6833</v>
      </c>
      <c r="AI438" s="325" t="s">
        <v>377</v>
      </c>
      <c r="AJ438" s="328">
        <v>1050000</v>
      </c>
      <c r="AK438" s="330">
        <v>1000000</v>
      </c>
    </row>
    <row r="439" spans="1:37" s="309" customFormat="1" ht="20.100000000000001" customHeight="1">
      <c r="A439" s="314">
        <v>1437</v>
      </c>
      <c r="B439" s="315">
        <v>1410051025856</v>
      </c>
      <c r="C439" s="318">
        <v>1410001003995</v>
      </c>
      <c r="D439" s="315" t="s">
        <v>6880</v>
      </c>
      <c r="E439" s="316" t="s">
        <v>1136</v>
      </c>
      <c r="F439" s="332">
        <v>2230058</v>
      </c>
      <c r="G439" s="333" t="s">
        <v>1139</v>
      </c>
      <c r="H439" s="331" t="s">
        <v>344</v>
      </c>
      <c r="I439" s="331" t="s">
        <v>1137</v>
      </c>
      <c r="J439" s="317" t="s">
        <v>1140</v>
      </c>
      <c r="K439" s="321">
        <v>2220003</v>
      </c>
      <c r="L439" s="317" t="s">
        <v>4894</v>
      </c>
      <c r="M439" s="317"/>
      <c r="N439" s="334"/>
      <c r="O439" s="334" t="s">
        <v>1140</v>
      </c>
      <c r="P439" s="324">
        <v>3</v>
      </c>
      <c r="Q439" s="326">
        <v>60</v>
      </c>
      <c r="R439" s="327">
        <v>500000</v>
      </c>
      <c r="S439" s="327">
        <v>250000</v>
      </c>
      <c r="T439" s="328">
        <v>300000</v>
      </c>
      <c r="U439" s="328" t="s">
        <v>347</v>
      </c>
      <c r="V439" s="328" t="s">
        <v>347</v>
      </c>
      <c r="W439" s="329" t="s">
        <v>377</v>
      </c>
      <c r="X439" s="325"/>
      <c r="Y439" s="325"/>
      <c r="Z439" s="325"/>
      <c r="AA439" s="325"/>
      <c r="AB439" s="325"/>
      <c r="AC439" s="325"/>
      <c r="AD439" s="325"/>
      <c r="AE439" s="325"/>
      <c r="AF439" s="325"/>
      <c r="AG439" s="325">
        <v>0</v>
      </c>
      <c r="AH439" s="325" t="s">
        <v>377</v>
      </c>
      <c r="AI439" s="325" t="s">
        <v>377</v>
      </c>
      <c r="AJ439" s="328">
        <v>1050000</v>
      </c>
      <c r="AK439" s="330">
        <v>1000000</v>
      </c>
    </row>
    <row r="440" spans="1:37" s="309" customFormat="1" ht="20.100000000000001" customHeight="1">
      <c r="A440" s="314">
        <v>1438</v>
      </c>
      <c r="B440" s="315">
        <v>1410051025237</v>
      </c>
      <c r="C440" s="318">
        <v>1410001003987</v>
      </c>
      <c r="D440" s="315" t="s">
        <v>6880</v>
      </c>
      <c r="E440" s="316" t="s">
        <v>1141</v>
      </c>
      <c r="F440" s="332">
        <v>2400051</v>
      </c>
      <c r="G440" s="333" t="s">
        <v>1144</v>
      </c>
      <c r="H440" s="331" t="s">
        <v>344</v>
      </c>
      <c r="I440" s="331" t="s">
        <v>1142</v>
      </c>
      <c r="J440" s="317" t="s">
        <v>1143</v>
      </c>
      <c r="K440" s="321">
        <v>2400051</v>
      </c>
      <c r="L440" s="317" t="s">
        <v>4895</v>
      </c>
      <c r="M440" s="317"/>
      <c r="N440" s="323"/>
      <c r="O440" s="322" t="s">
        <v>1143</v>
      </c>
      <c r="P440" s="324">
        <v>3</v>
      </c>
      <c r="Q440" s="326">
        <v>90</v>
      </c>
      <c r="R440" s="327">
        <v>500000</v>
      </c>
      <c r="S440" s="327">
        <v>250000</v>
      </c>
      <c r="T440" s="328" t="s">
        <v>347</v>
      </c>
      <c r="U440" s="328" t="s">
        <v>347</v>
      </c>
      <c r="V440" s="328">
        <v>300000</v>
      </c>
      <c r="W440" s="329" t="s">
        <v>347</v>
      </c>
      <c r="X440" s="329"/>
      <c r="Y440" s="329"/>
      <c r="Z440" s="325"/>
      <c r="AA440" s="329"/>
      <c r="AB440" s="329"/>
      <c r="AC440" s="329"/>
      <c r="AD440" s="329"/>
      <c r="AE440" s="329"/>
      <c r="AF440" s="329" t="s">
        <v>377</v>
      </c>
      <c r="AG440" s="325">
        <v>0</v>
      </c>
      <c r="AH440" s="325" t="s">
        <v>377</v>
      </c>
      <c r="AI440" s="325" t="s">
        <v>377</v>
      </c>
      <c r="AJ440" s="328">
        <v>1050000</v>
      </c>
      <c r="AK440" s="330">
        <v>1000000</v>
      </c>
    </row>
    <row r="441" spans="1:37" s="309" customFormat="1" ht="20.100000000000001" customHeight="1">
      <c r="A441" s="314">
        <v>1439</v>
      </c>
      <c r="B441" s="315">
        <v>1410051015535</v>
      </c>
      <c r="C441" s="318">
        <v>1410001003078</v>
      </c>
      <c r="D441" s="315" t="s">
        <v>6880</v>
      </c>
      <c r="E441" s="316" t="s">
        <v>1148</v>
      </c>
      <c r="F441" s="319">
        <v>2360023</v>
      </c>
      <c r="G441" s="320" t="s">
        <v>1151</v>
      </c>
      <c r="H441" s="316" t="s">
        <v>344</v>
      </c>
      <c r="I441" s="316" t="s">
        <v>1149</v>
      </c>
      <c r="J441" s="317" t="s">
        <v>1150</v>
      </c>
      <c r="K441" s="321">
        <v>2360005</v>
      </c>
      <c r="L441" s="317" t="s">
        <v>4896</v>
      </c>
      <c r="M441" s="317"/>
      <c r="N441" s="322"/>
      <c r="O441" s="322" t="s">
        <v>1150</v>
      </c>
      <c r="P441" s="324">
        <v>3</v>
      </c>
      <c r="Q441" s="326">
        <v>106</v>
      </c>
      <c r="R441" s="327">
        <v>500000</v>
      </c>
      <c r="S441" s="327">
        <v>250000</v>
      </c>
      <c r="T441" s="328">
        <v>300000</v>
      </c>
      <c r="U441" s="328" t="s">
        <v>347</v>
      </c>
      <c r="V441" s="328" t="s">
        <v>347</v>
      </c>
      <c r="W441" s="329" t="s">
        <v>377</v>
      </c>
      <c r="X441" s="329"/>
      <c r="Y441" s="329"/>
      <c r="Z441" s="325"/>
      <c r="AA441" s="329"/>
      <c r="AB441" s="329"/>
      <c r="AC441" s="329"/>
      <c r="AD441" s="329"/>
      <c r="AE441" s="329"/>
      <c r="AF441" s="329"/>
      <c r="AG441" s="325">
        <v>646000</v>
      </c>
      <c r="AH441" s="325" t="s">
        <v>6833</v>
      </c>
      <c r="AI441" s="325" t="s">
        <v>377</v>
      </c>
      <c r="AJ441" s="328">
        <v>1050000</v>
      </c>
      <c r="AK441" s="330">
        <v>1000000</v>
      </c>
    </row>
    <row r="442" spans="1:37" s="309" customFormat="1" ht="20.100000000000001" customHeight="1">
      <c r="A442" s="314">
        <v>1440</v>
      </c>
      <c r="B442" s="315">
        <v>1410051017077</v>
      </c>
      <c r="C442" s="318">
        <v>1410001003078</v>
      </c>
      <c r="D442" s="315" t="s">
        <v>6880</v>
      </c>
      <c r="E442" s="316" t="s">
        <v>1148</v>
      </c>
      <c r="F442" s="319">
        <v>2360023</v>
      </c>
      <c r="G442" s="320" t="s">
        <v>1151</v>
      </c>
      <c r="H442" s="316" t="s">
        <v>344</v>
      </c>
      <c r="I442" s="316" t="s">
        <v>1149</v>
      </c>
      <c r="J442" s="317" t="s">
        <v>1152</v>
      </c>
      <c r="K442" s="321">
        <v>2360023</v>
      </c>
      <c r="L442" s="317" t="s">
        <v>4897</v>
      </c>
      <c r="M442" s="317"/>
      <c r="N442" s="322"/>
      <c r="O442" s="322" t="s">
        <v>1152</v>
      </c>
      <c r="P442" s="324">
        <v>3</v>
      </c>
      <c r="Q442" s="326">
        <v>150</v>
      </c>
      <c r="R442" s="327">
        <v>500000</v>
      </c>
      <c r="S442" s="327">
        <v>250000</v>
      </c>
      <c r="T442" s="328">
        <v>300000</v>
      </c>
      <c r="U442" s="328" t="s">
        <v>347</v>
      </c>
      <c r="V442" s="328" t="s">
        <v>347</v>
      </c>
      <c r="W442" s="329" t="s">
        <v>377</v>
      </c>
      <c r="X442" s="329"/>
      <c r="Y442" s="329"/>
      <c r="Z442" s="325"/>
      <c r="AA442" s="329"/>
      <c r="AB442" s="329"/>
      <c r="AC442" s="329"/>
      <c r="AD442" s="329"/>
      <c r="AE442" s="329"/>
      <c r="AF442" s="329"/>
      <c r="AG442" s="325">
        <v>1000000</v>
      </c>
      <c r="AH442" s="325" t="s">
        <v>6833</v>
      </c>
      <c r="AI442" s="325" t="s">
        <v>377</v>
      </c>
      <c r="AJ442" s="328">
        <v>1050000</v>
      </c>
      <c r="AK442" s="330">
        <v>1000000</v>
      </c>
    </row>
    <row r="443" spans="1:37" s="309" customFormat="1" ht="20.100000000000001" customHeight="1">
      <c r="A443" s="314">
        <v>1441</v>
      </c>
      <c r="B443" s="315">
        <v>1410051017416</v>
      </c>
      <c r="C443" s="318">
        <v>1410001003078</v>
      </c>
      <c r="D443" s="315" t="s">
        <v>6880</v>
      </c>
      <c r="E443" s="316" t="s">
        <v>1148</v>
      </c>
      <c r="F443" s="332">
        <v>2360023</v>
      </c>
      <c r="G443" s="333" t="s">
        <v>1151</v>
      </c>
      <c r="H443" s="331" t="s">
        <v>344</v>
      </c>
      <c r="I443" s="331" t="s">
        <v>1149</v>
      </c>
      <c r="J443" s="317" t="s">
        <v>1153</v>
      </c>
      <c r="K443" s="321">
        <v>2270062</v>
      </c>
      <c r="L443" s="317" t="s">
        <v>4898</v>
      </c>
      <c r="M443" s="317" t="s">
        <v>4899</v>
      </c>
      <c r="N443" s="338"/>
      <c r="O443" s="334" t="s">
        <v>1153</v>
      </c>
      <c r="P443" s="324">
        <v>3</v>
      </c>
      <c r="Q443" s="326">
        <v>60</v>
      </c>
      <c r="R443" s="327">
        <v>500000</v>
      </c>
      <c r="S443" s="327">
        <v>250000</v>
      </c>
      <c r="T443" s="328">
        <v>300000</v>
      </c>
      <c r="U443" s="328" t="s">
        <v>347</v>
      </c>
      <c r="V443" s="328" t="s">
        <v>347</v>
      </c>
      <c r="W443" s="329" t="s">
        <v>377</v>
      </c>
      <c r="X443" s="329"/>
      <c r="Y443" s="329"/>
      <c r="Z443" s="325"/>
      <c r="AA443" s="329"/>
      <c r="AB443" s="329"/>
      <c r="AC443" s="329"/>
      <c r="AD443" s="329"/>
      <c r="AE443" s="329"/>
      <c r="AF443" s="329"/>
      <c r="AG443" s="325">
        <v>0</v>
      </c>
      <c r="AH443" s="325" t="s">
        <v>377</v>
      </c>
      <c r="AI443" s="325" t="s">
        <v>377</v>
      </c>
      <c r="AJ443" s="328">
        <v>1050000</v>
      </c>
      <c r="AK443" s="330">
        <v>1000000</v>
      </c>
    </row>
    <row r="444" spans="1:37" s="309" customFormat="1" ht="20.100000000000001" customHeight="1">
      <c r="A444" s="314">
        <v>1442</v>
      </c>
      <c r="B444" s="315">
        <v>1410051018208</v>
      </c>
      <c r="C444" s="318">
        <v>1410001003078</v>
      </c>
      <c r="D444" s="315" t="s">
        <v>6880</v>
      </c>
      <c r="E444" s="316" t="s">
        <v>1148</v>
      </c>
      <c r="F444" s="332">
        <v>2360023</v>
      </c>
      <c r="G444" s="333" t="s">
        <v>1151</v>
      </c>
      <c r="H444" s="331" t="s">
        <v>344</v>
      </c>
      <c r="I444" s="331" t="s">
        <v>1149</v>
      </c>
      <c r="J444" s="317" t="s">
        <v>1154</v>
      </c>
      <c r="K444" s="321">
        <v>2360014</v>
      </c>
      <c r="L444" s="317" t="s">
        <v>4900</v>
      </c>
      <c r="M444" s="317"/>
      <c r="N444" s="338"/>
      <c r="O444" s="334" t="s">
        <v>1154</v>
      </c>
      <c r="P444" s="324">
        <v>3</v>
      </c>
      <c r="Q444" s="326">
        <v>90</v>
      </c>
      <c r="R444" s="327">
        <v>500000</v>
      </c>
      <c r="S444" s="327">
        <v>250000</v>
      </c>
      <c r="T444" s="328">
        <v>300000</v>
      </c>
      <c r="U444" s="328" t="s">
        <v>347</v>
      </c>
      <c r="V444" s="328" t="s">
        <v>347</v>
      </c>
      <c r="W444" s="329" t="s">
        <v>377</v>
      </c>
      <c r="X444" s="329"/>
      <c r="Y444" s="329"/>
      <c r="Z444" s="325" t="s">
        <v>377</v>
      </c>
      <c r="AA444" s="329"/>
      <c r="AB444" s="329"/>
      <c r="AC444" s="329"/>
      <c r="AD444" s="329"/>
      <c r="AE444" s="329"/>
      <c r="AF444" s="329"/>
      <c r="AG444" s="325">
        <v>0</v>
      </c>
      <c r="AH444" s="325" t="s">
        <v>377</v>
      </c>
      <c r="AI444" s="325" t="s">
        <v>377</v>
      </c>
      <c r="AJ444" s="328">
        <v>1050000</v>
      </c>
      <c r="AK444" s="330">
        <v>1000000</v>
      </c>
    </row>
    <row r="445" spans="1:37" s="309" customFormat="1" ht="20.100000000000001" customHeight="1">
      <c r="A445" s="314">
        <v>1443</v>
      </c>
      <c r="B445" s="315">
        <v>1410051027027</v>
      </c>
      <c r="C445" s="318">
        <v>1410001003078</v>
      </c>
      <c r="D445" s="315" t="s">
        <v>6880</v>
      </c>
      <c r="E445" s="316" t="s">
        <v>1148</v>
      </c>
      <c r="F445" s="332">
        <v>2360023</v>
      </c>
      <c r="G445" s="333" t="s">
        <v>1151</v>
      </c>
      <c r="H445" s="331" t="s">
        <v>344</v>
      </c>
      <c r="I445" s="331" t="s">
        <v>1149</v>
      </c>
      <c r="J445" s="317" t="s">
        <v>1155</v>
      </c>
      <c r="K445" s="321">
        <v>2360026</v>
      </c>
      <c r="L445" s="317" t="s">
        <v>4901</v>
      </c>
      <c r="M445" s="317"/>
      <c r="N445" s="338"/>
      <c r="O445" s="334" t="s">
        <v>1155</v>
      </c>
      <c r="P445" s="324">
        <v>3</v>
      </c>
      <c r="Q445" s="326">
        <v>60</v>
      </c>
      <c r="R445" s="327">
        <v>500000</v>
      </c>
      <c r="S445" s="327">
        <v>250000</v>
      </c>
      <c r="T445" s="328">
        <v>300000</v>
      </c>
      <c r="U445" s="328" t="s">
        <v>347</v>
      </c>
      <c r="V445" s="328" t="s">
        <v>347</v>
      </c>
      <c r="W445" s="329" t="s">
        <v>377</v>
      </c>
      <c r="X445" s="329"/>
      <c r="Y445" s="329"/>
      <c r="Z445" s="325"/>
      <c r="AA445" s="329"/>
      <c r="AB445" s="329"/>
      <c r="AC445" s="329"/>
      <c r="AD445" s="329"/>
      <c r="AE445" s="329"/>
      <c r="AF445" s="329"/>
      <c r="AG445" s="325">
        <v>863000</v>
      </c>
      <c r="AH445" s="325" t="s">
        <v>6833</v>
      </c>
      <c r="AI445" s="325" t="s">
        <v>377</v>
      </c>
      <c r="AJ445" s="328">
        <v>1050000</v>
      </c>
      <c r="AK445" s="330">
        <v>1000000</v>
      </c>
    </row>
    <row r="446" spans="1:37" s="309" customFormat="1" ht="20.100000000000001" customHeight="1">
      <c r="A446" s="314">
        <v>1444</v>
      </c>
      <c r="B446" s="315">
        <v>1410051014413</v>
      </c>
      <c r="C446" s="318">
        <v>1410001002534</v>
      </c>
      <c r="D446" s="315" t="s">
        <v>6880</v>
      </c>
      <c r="E446" s="316" t="s">
        <v>1156</v>
      </c>
      <c r="F446" s="332">
        <v>2250011</v>
      </c>
      <c r="G446" s="333" t="s">
        <v>1159</v>
      </c>
      <c r="H446" s="331" t="s">
        <v>344</v>
      </c>
      <c r="I446" s="331" t="s">
        <v>1157</v>
      </c>
      <c r="J446" s="317" t="s">
        <v>1158</v>
      </c>
      <c r="K446" s="321">
        <v>2250011</v>
      </c>
      <c r="L446" s="317" t="s">
        <v>4902</v>
      </c>
      <c r="M446" s="317"/>
      <c r="N446" s="334"/>
      <c r="O446" s="334" t="s">
        <v>1158</v>
      </c>
      <c r="P446" s="324">
        <v>3</v>
      </c>
      <c r="Q446" s="326">
        <v>128</v>
      </c>
      <c r="R446" s="327">
        <v>500000</v>
      </c>
      <c r="S446" s="327">
        <v>250000</v>
      </c>
      <c r="T446" s="328">
        <v>300000</v>
      </c>
      <c r="U446" s="328" t="s">
        <v>347</v>
      </c>
      <c r="V446" s="328" t="s">
        <v>347</v>
      </c>
      <c r="W446" s="329" t="s">
        <v>347</v>
      </c>
      <c r="X446" s="325"/>
      <c r="Y446" s="325"/>
      <c r="Z446" s="325" t="s">
        <v>377</v>
      </c>
      <c r="AA446" s="325"/>
      <c r="AB446" s="325"/>
      <c r="AC446" s="325"/>
      <c r="AD446" s="325"/>
      <c r="AE446" s="325"/>
      <c r="AF446" s="325"/>
      <c r="AG446" s="325">
        <v>980000</v>
      </c>
      <c r="AH446" s="325" t="s">
        <v>6833</v>
      </c>
      <c r="AI446" s="325" t="s">
        <v>377</v>
      </c>
      <c r="AJ446" s="328">
        <v>1050000</v>
      </c>
      <c r="AK446" s="330">
        <v>1000000</v>
      </c>
    </row>
    <row r="447" spans="1:37" s="309" customFormat="1" ht="20.100000000000001" customHeight="1">
      <c r="A447" s="314">
        <v>1445</v>
      </c>
      <c r="B447" s="315">
        <v>1410051015014</v>
      </c>
      <c r="C447" s="318">
        <v>1410001003334</v>
      </c>
      <c r="D447" s="315" t="s">
        <v>6880</v>
      </c>
      <c r="E447" s="316" t="s">
        <v>1160</v>
      </c>
      <c r="F447" s="319">
        <v>2270054</v>
      </c>
      <c r="G447" s="320" t="s">
        <v>1163</v>
      </c>
      <c r="H447" s="316" t="s">
        <v>344</v>
      </c>
      <c r="I447" s="316" t="s">
        <v>1161</v>
      </c>
      <c r="J447" s="317" t="s">
        <v>1162</v>
      </c>
      <c r="K447" s="321">
        <v>2270053</v>
      </c>
      <c r="L447" s="317" t="s">
        <v>4903</v>
      </c>
      <c r="M447" s="317"/>
      <c r="N447" s="334"/>
      <c r="O447" s="334" t="s">
        <v>1162</v>
      </c>
      <c r="P447" s="324">
        <v>3</v>
      </c>
      <c r="Q447" s="326">
        <v>70</v>
      </c>
      <c r="R447" s="327">
        <v>500000</v>
      </c>
      <c r="S447" s="327">
        <v>250000</v>
      </c>
      <c r="T447" s="328">
        <v>300000</v>
      </c>
      <c r="U447" s="328" t="s">
        <v>347</v>
      </c>
      <c r="V447" s="328" t="s">
        <v>347</v>
      </c>
      <c r="W447" s="329" t="s">
        <v>377</v>
      </c>
      <c r="X447" s="325"/>
      <c r="Y447" s="325"/>
      <c r="Z447" s="325"/>
      <c r="AA447" s="325"/>
      <c r="AB447" s="325"/>
      <c r="AC447" s="325"/>
      <c r="AD447" s="325"/>
      <c r="AE447" s="325"/>
      <c r="AF447" s="325"/>
      <c r="AG447" s="325">
        <v>0</v>
      </c>
      <c r="AH447" s="325" t="s">
        <v>377</v>
      </c>
      <c r="AI447" s="325" t="s">
        <v>377</v>
      </c>
      <c r="AJ447" s="328">
        <v>1050000</v>
      </c>
      <c r="AK447" s="330">
        <v>1000000</v>
      </c>
    </row>
    <row r="448" spans="1:37" s="309" customFormat="1" ht="20.100000000000001" customHeight="1">
      <c r="A448" s="314">
        <v>1446</v>
      </c>
      <c r="B448" s="315">
        <v>1410051015063</v>
      </c>
      <c r="C448" s="318">
        <v>1410001003334</v>
      </c>
      <c r="D448" s="315" t="s">
        <v>6880</v>
      </c>
      <c r="E448" s="316" t="s">
        <v>1160</v>
      </c>
      <c r="F448" s="319">
        <v>2270054</v>
      </c>
      <c r="G448" s="320" t="s">
        <v>1163</v>
      </c>
      <c r="H448" s="316" t="s">
        <v>344</v>
      </c>
      <c r="I448" s="316" t="s">
        <v>1161</v>
      </c>
      <c r="J448" s="317" t="s">
        <v>1164</v>
      </c>
      <c r="K448" s="321">
        <v>2240021</v>
      </c>
      <c r="L448" s="317" t="s">
        <v>4904</v>
      </c>
      <c r="M448" s="317"/>
      <c r="N448" s="322"/>
      <c r="O448" s="322" t="s">
        <v>1164</v>
      </c>
      <c r="P448" s="324">
        <v>3</v>
      </c>
      <c r="Q448" s="326">
        <v>90</v>
      </c>
      <c r="R448" s="327">
        <v>500000</v>
      </c>
      <c r="S448" s="327">
        <v>250000</v>
      </c>
      <c r="T448" s="328">
        <v>300000</v>
      </c>
      <c r="U448" s="328" t="s">
        <v>347</v>
      </c>
      <c r="V448" s="328" t="s">
        <v>347</v>
      </c>
      <c r="W448" s="329" t="s">
        <v>377</v>
      </c>
      <c r="X448" s="329"/>
      <c r="Y448" s="329"/>
      <c r="Z448" s="325"/>
      <c r="AA448" s="329"/>
      <c r="AB448" s="329"/>
      <c r="AC448" s="329"/>
      <c r="AD448" s="329"/>
      <c r="AE448" s="329"/>
      <c r="AF448" s="329"/>
      <c r="AG448" s="325">
        <v>0</v>
      </c>
      <c r="AH448" s="325" t="s">
        <v>377</v>
      </c>
      <c r="AI448" s="325" t="s">
        <v>377</v>
      </c>
      <c r="AJ448" s="328">
        <v>1050000</v>
      </c>
      <c r="AK448" s="330">
        <v>1000000</v>
      </c>
    </row>
    <row r="449" spans="1:37" s="309" customFormat="1" ht="20.100000000000001" customHeight="1">
      <c r="A449" s="314">
        <v>1447</v>
      </c>
      <c r="B449" s="315">
        <v>1410051015816</v>
      </c>
      <c r="C449" s="318">
        <v>1410001003334</v>
      </c>
      <c r="D449" s="315" t="s">
        <v>6880</v>
      </c>
      <c r="E449" s="316" t="s">
        <v>1160</v>
      </c>
      <c r="F449" s="319">
        <v>2270054</v>
      </c>
      <c r="G449" s="320" t="s">
        <v>1163</v>
      </c>
      <c r="H449" s="316" t="s">
        <v>344</v>
      </c>
      <c r="I449" s="316" t="s">
        <v>1161</v>
      </c>
      <c r="J449" s="317" t="s">
        <v>1165</v>
      </c>
      <c r="K449" s="321">
        <v>2270054</v>
      </c>
      <c r="L449" s="317" t="s">
        <v>4905</v>
      </c>
      <c r="M449" s="317"/>
      <c r="N449" s="322"/>
      <c r="O449" s="322" t="s">
        <v>1165</v>
      </c>
      <c r="P449" s="324">
        <v>3</v>
      </c>
      <c r="Q449" s="326">
        <v>90</v>
      </c>
      <c r="R449" s="327">
        <v>500000</v>
      </c>
      <c r="S449" s="327">
        <v>250000</v>
      </c>
      <c r="T449" s="328">
        <v>300000</v>
      </c>
      <c r="U449" s="328" t="s">
        <v>347</v>
      </c>
      <c r="V449" s="328" t="s">
        <v>347</v>
      </c>
      <c r="W449" s="329" t="s">
        <v>377</v>
      </c>
      <c r="X449" s="329"/>
      <c r="Y449" s="329"/>
      <c r="Z449" s="325"/>
      <c r="AA449" s="329"/>
      <c r="AB449" s="329"/>
      <c r="AC449" s="329"/>
      <c r="AD449" s="329"/>
      <c r="AE449" s="329"/>
      <c r="AF449" s="329"/>
      <c r="AG449" s="325">
        <v>0</v>
      </c>
      <c r="AH449" s="325" t="s">
        <v>377</v>
      </c>
      <c r="AI449" s="325" t="s">
        <v>377</v>
      </c>
      <c r="AJ449" s="328">
        <v>1050000</v>
      </c>
      <c r="AK449" s="330">
        <v>1000000</v>
      </c>
    </row>
    <row r="450" spans="1:37" s="309" customFormat="1" ht="20.100000000000001" customHeight="1">
      <c r="A450" s="314">
        <v>1448</v>
      </c>
      <c r="B450" s="315">
        <v>1410051023869</v>
      </c>
      <c r="C450" s="318">
        <v>1410001003334</v>
      </c>
      <c r="D450" s="315" t="s">
        <v>6880</v>
      </c>
      <c r="E450" s="316" t="s">
        <v>1160</v>
      </c>
      <c r="F450" s="332">
        <v>2270054</v>
      </c>
      <c r="G450" s="333" t="s">
        <v>1163</v>
      </c>
      <c r="H450" s="331" t="s">
        <v>344</v>
      </c>
      <c r="I450" s="331" t="s">
        <v>1161</v>
      </c>
      <c r="J450" s="317" t="s">
        <v>1166</v>
      </c>
      <c r="K450" s="321">
        <v>2270043</v>
      </c>
      <c r="L450" s="317" t="s">
        <v>4906</v>
      </c>
      <c r="M450" s="317"/>
      <c r="N450" s="316"/>
      <c r="O450" s="334" t="s">
        <v>1166</v>
      </c>
      <c r="P450" s="324">
        <v>3</v>
      </c>
      <c r="Q450" s="326">
        <v>60</v>
      </c>
      <c r="R450" s="327">
        <v>500000</v>
      </c>
      <c r="S450" s="327">
        <v>250000</v>
      </c>
      <c r="T450" s="328">
        <v>300000</v>
      </c>
      <c r="U450" s="328" t="s">
        <v>347</v>
      </c>
      <c r="V450" s="328" t="s">
        <v>347</v>
      </c>
      <c r="W450" s="329" t="s">
        <v>377</v>
      </c>
      <c r="X450" s="329"/>
      <c r="Y450" s="329"/>
      <c r="Z450" s="325"/>
      <c r="AA450" s="329"/>
      <c r="AB450" s="329"/>
      <c r="AC450" s="329"/>
      <c r="AD450" s="329"/>
      <c r="AE450" s="329"/>
      <c r="AF450" s="329"/>
      <c r="AG450" s="325">
        <v>0</v>
      </c>
      <c r="AH450" s="325" t="s">
        <v>377</v>
      </c>
      <c r="AI450" s="325" t="s">
        <v>377</v>
      </c>
      <c r="AJ450" s="328">
        <v>1050000</v>
      </c>
      <c r="AK450" s="330">
        <v>1000000</v>
      </c>
    </row>
    <row r="451" spans="1:37" s="309" customFormat="1" ht="20.100000000000001" customHeight="1">
      <c r="A451" s="314">
        <v>1449</v>
      </c>
      <c r="B451" s="345">
        <v>1410051017424</v>
      </c>
      <c r="C451" s="345">
        <v>1410001003334</v>
      </c>
      <c r="D451" s="345" t="s">
        <v>4363</v>
      </c>
      <c r="E451" s="316" t="s">
        <v>1160</v>
      </c>
      <c r="F451" s="340">
        <v>2270054</v>
      </c>
      <c r="G451" s="316" t="s">
        <v>1163</v>
      </c>
      <c r="H451" s="316" t="s">
        <v>344</v>
      </c>
      <c r="I451" s="316" t="s">
        <v>1161</v>
      </c>
      <c r="J451" s="316" t="s">
        <v>1167</v>
      </c>
      <c r="K451" s="340" t="s">
        <v>4907</v>
      </c>
      <c r="L451" s="334" t="s">
        <v>4908</v>
      </c>
      <c r="M451" s="334"/>
      <c r="N451" s="316"/>
      <c r="O451" s="334" t="s">
        <v>1167</v>
      </c>
      <c r="P451" s="324">
        <v>2</v>
      </c>
      <c r="Q451" s="316">
        <v>50</v>
      </c>
      <c r="R451" s="327">
        <v>400000</v>
      </c>
      <c r="S451" s="327">
        <v>200000</v>
      </c>
      <c r="T451" s="328">
        <v>300000</v>
      </c>
      <c r="U451" s="328" t="s">
        <v>347</v>
      </c>
      <c r="V451" s="328" t="s">
        <v>347</v>
      </c>
      <c r="W451" s="329" t="s">
        <v>377</v>
      </c>
      <c r="X451" s="316"/>
      <c r="Y451" s="316"/>
      <c r="Z451" s="325"/>
      <c r="AA451" s="316"/>
      <c r="AB451" s="316"/>
      <c r="AC451" s="316"/>
      <c r="AD451" s="316"/>
      <c r="AE451" s="316"/>
      <c r="AF451" s="316"/>
      <c r="AG451" s="325">
        <v>0</v>
      </c>
      <c r="AH451" s="325" t="s">
        <v>377</v>
      </c>
      <c r="AI451" s="325" t="s">
        <v>377</v>
      </c>
      <c r="AJ451" s="328">
        <v>900000</v>
      </c>
      <c r="AK451" s="330">
        <v>1000000</v>
      </c>
    </row>
    <row r="452" spans="1:37" s="309" customFormat="1" ht="20.100000000000001" customHeight="1">
      <c r="A452" s="314">
        <v>1450</v>
      </c>
      <c r="B452" s="315">
        <v>1410051016566</v>
      </c>
      <c r="C452" s="318">
        <v>1413001000102</v>
      </c>
      <c r="D452" s="315" t="s">
        <v>6880</v>
      </c>
      <c r="E452" s="316" t="s">
        <v>1168</v>
      </c>
      <c r="F452" s="332">
        <v>2150027</v>
      </c>
      <c r="G452" s="333" t="s">
        <v>4909</v>
      </c>
      <c r="H452" s="331" t="s">
        <v>344</v>
      </c>
      <c r="I452" s="331" t="s">
        <v>1169</v>
      </c>
      <c r="J452" s="317" t="s">
        <v>1170</v>
      </c>
      <c r="K452" s="321">
        <v>2320066</v>
      </c>
      <c r="L452" s="317" t="s">
        <v>4910</v>
      </c>
      <c r="M452" s="317"/>
      <c r="N452" s="334"/>
      <c r="O452" s="334" t="s">
        <v>1170</v>
      </c>
      <c r="P452" s="324">
        <v>3</v>
      </c>
      <c r="Q452" s="326">
        <v>98</v>
      </c>
      <c r="R452" s="327">
        <v>500000</v>
      </c>
      <c r="S452" s="327">
        <v>250000</v>
      </c>
      <c r="T452" s="328">
        <v>300000</v>
      </c>
      <c r="U452" s="328" t="s">
        <v>347</v>
      </c>
      <c r="V452" s="328" t="s">
        <v>347</v>
      </c>
      <c r="W452" s="329" t="s">
        <v>377</v>
      </c>
      <c r="X452" s="325"/>
      <c r="Y452" s="325"/>
      <c r="Z452" s="325"/>
      <c r="AA452" s="325"/>
      <c r="AB452" s="325"/>
      <c r="AC452" s="325"/>
      <c r="AD452" s="325"/>
      <c r="AE452" s="325"/>
      <c r="AF452" s="325"/>
      <c r="AG452" s="325">
        <v>1000000</v>
      </c>
      <c r="AH452" s="325" t="s">
        <v>6833</v>
      </c>
      <c r="AI452" s="325" t="s">
        <v>377</v>
      </c>
      <c r="AJ452" s="328">
        <v>1050000</v>
      </c>
      <c r="AK452" s="330">
        <v>1000000</v>
      </c>
    </row>
    <row r="453" spans="1:37" s="309" customFormat="1" ht="20.100000000000001" customHeight="1">
      <c r="A453" s="314">
        <v>1451</v>
      </c>
      <c r="B453" s="315">
        <v>1410051027464</v>
      </c>
      <c r="C453" s="318">
        <v>1220801200026</v>
      </c>
      <c r="D453" s="315" t="s">
        <v>6880</v>
      </c>
      <c r="E453" s="316" t="s">
        <v>1171</v>
      </c>
      <c r="F453" s="332">
        <v>2780022</v>
      </c>
      <c r="G453" s="333" t="s">
        <v>1174</v>
      </c>
      <c r="H453" s="331" t="s">
        <v>344</v>
      </c>
      <c r="I453" s="331" t="s">
        <v>1172</v>
      </c>
      <c r="J453" s="317" t="s">
        <v>1173</v>
      </c>
      <c r="K453" s="321">
        <v>2210801</v>
      </c>
      <c r="L453" s="317" t="s">
        <v>4911</v>
      </c>
      <c r="M453" s="317"/>
      <c r="N453" s="316"/>
      <c r="O453" s="334" t="s">
        <v>1173</v>
      </c>
      <c r="P453" s="324">
        <v>2</v>
      </c>
      <c r="Q453" s="326">
        <v>40</v>
      </c>
      <c r="R453" s="327">
        <v>400000</v>
      </c>
      <c r="S453" s="327">
        <v>200000</v>
      </c>
      <c r="T453" s="328" t="s">
        <v>347</v>
      </c>
      <c r="U453" s="328" t="s">
        <v>347</v>
      </c>
      <c r="V453" s="328" t="s">
        <v>347</v>
      </c>
      <c r="W453" s="329" t="s">
        <v>347</v>
      </c>
      <c r="X453" s="325"/>
      <c r="Y453" s="325"/>
      <c r="Z453" s="325"/>
      <c r="AA453" s="325"/>
      <c r="AB453" s="325"/>
      <c r="AC453" s="325"/>
      <c r="AD453" s="325"/>
      <c r="AE453" s="325"/>
      <c r="AF453" s="325"/>
      <c r="AG453" s="325">
        <v>0</v>
      </c>
      <c r="AH453" s="325" t="s">
        <v>377</v>
      </c>
      <c r="AI453" s="325" t="s">
        <v>377</v>
      </c>
      <c r="AJ453" s="328">
        <v>600000</v>
      </c>
      <c r="AK453" s="330">
        <v>1000000</v>
      </c>
    </row>
    <row r="454" spans="1:37" s="309" customFormat="1" ht="20.100000000000001" customHeight="1">
      <c r="A454" s="314">
        <v>1452</v>
      </c>
      <c r="B454" s="315">
        <v>1410051013951</v>
      </c>
      <c r="C454" s="318">
        <v>1410001002591</v>
      </c>
      <c r="D454" s="315" t="s">
        <v>6880</v>
      </c>
      <c r="E454" s="316" t="s">
        <v>1175</v>
      </c>
      <c r="F454" s="319">
        <v>2210056</v>
      </c>
      <c r="G454" s="320" t="s">
        <v>1178</v>
      </c>
      <c r="H454" s="316" t="s">
        <v>344</v>
      </c>
      <c r="I454" s="316" t="s">
        <v>1176</v>
      </c>
      <c r="J454" s="317" t="s">
        <v>1177</v>
      </c>
      <c r="K454" s="321">
        <v>2320051</v>
      </c>
      <c r="L454" s="317" t="s">
        <v>4912</v>
      </c>
      <c r="M454" s="317"/>
      <c r="N454" s="322"/>
      <c r="O454" s="322" t="s">
        <v>1177</v>
      </c>
      <c r="P454" s="324">
        <v>3</v>
      </c>
      <c r="Q454" s="326">
        <v>70</v>
      </c>
      <c r="R454" s="327">
        <v>500000</v>
      </c>
      <c r="S454" s="327">
        <v>250000</v>
      </c>
      <c r="T454" s="328">
        <v>300000</v>
      </c>
      <c r="U454" s="328" t="s">
        <v>347</v>
      </c>
      <c r="V454" s="328" t="s">
        <v>347</v>
      </c>
      <c r="W454" s="329" t="s">
        <v>377</v>
      </c>
      <c r="X454" s="329"/>
      <c r="Y454" s="329"/>
      <c r="Z454" s="325"/>
      <c r="AA454" s="329"/>
      <c r="AB454" s="329"/>
      <c r="AC454" s="329"/>
      <c r="AD454" s="329"/>
      <c r="AE454" s="329"/>
      <c r="AF454" s="329"/>
      <c r="AG454" s="325">
        <v>776000</v>
      </c>
      <c r="AH454" s="325" t="s">
        <v>6833</v>
      </c>
      <c r="AI454" s="325" t="s">
        <v>377</v>
      </c>
      <c r="AJ454" s="328">
        <v>1050000</v>
      </c>
      <c r="AK454" s="330">
        <v>1000000</v>
      </c>
    </row>
    <row r="455" spans="1:37" s="309" customFormat="1" ht="20.100000000000001" customHeight="1">
      <c r="A455" s="314">
        <v>1453</v>
      </c>
      <c r="B455" s="315">
        <v>1410051016327</v>
      </c>
      <c r="C455" s="318">
        <v>1410001002591</v>
      </c>
      <c r="D455" s="315" t="s">
        <v>6880</v>
      </c>
      <c r="E455" s="316" t="s">
        <v>1175</v>
      </c>
      <c r="F455" s="332">
        <v>2210056</v>
      </c>
      <c r="G455" s="333" t="s">
        <v>1178</v>
      </c>
      <c r="H455" s="331" t="s">
        <v>344</v>
      </c>
      <c r="I455" s="331" t="s">
        <v>1176</v>
      </c>
      <c r="J455" s="317" t="s">
        <v>1179</v>
      </c>
      <c r="K455" s="321">
        <v>2210005</v>
      </c>
      <c r="L455" s="317" t="s">
        <v>4913</v>
      </c>
      <c r="M455" s="317"/>
      <c r="N455" s="316"/>
      <c r="O455" s="334" t="s">
        <v>1179</v>
      </c>
      <c r="P455" s="324">
        <v>3</v>
      </c>
      <c r="Q455" s="326">
        <v>60</v>
      </c>
      <c r="R455" s="327">
        <v>500000</v>
      </c>
      <c r="S455" s="327">
        <v>250000</v>
      </c>
      <c r="T455" s="328">
        <v>300000</v>
      </c>
      <c r="U455" s="328" t="s">
        <v>347</v>
      </c>
      <c r="V455" s="328" t="s">
        <v>347</v>
      </c>
      <c r="W455" s="329" t="s">
        <v>377</v>
      </c>
      <c r="X455" s="325"/>
      <c r="Y455" s="325"/>
      <c r="Z455" s="325" t="s">
        <v>377</v>
      </c>
      <c r="AA455" s="325"/>
      <c r="AB455" s="325"/>
      <c r="AC455" s="325"/>
      <c r="AD455" s="325"/>
      <c r="AE455" s="325"/>
      <c r="AF455" s="325"/>
      <c r="AG455" s="325">
        <v>990000</v>
      </c>
      <c r="AH455" s="325" t="s">
        <v>6833</v>
      </c>
      <c r="AI455" s="325" t="s">
        <v>377</v>
      </c>
      <c r="AJ455" s="328">
        <v>1050000</v>
      </c>
      <c r="AK455" s="330">
        <v>1000000</v>
      </c>
    </row>
    <row r="456" spans="1:37" s="309" customFormat="1" ht="20.100000000000001" customHeight="1">
      <c r="A456" s="314">
        <v>1454</v>
      </c>
      <c r="B456" s="315">
        <v>1410051024420</v>
      </c>
      <c r="C456" s="318">
        <v>1410001002591</v>
      </c>
      <c r="D456" s="315" t="s">
        <v>6880</v>
      </c>
      <c r="E456" s="316" t="s">
        <v>1175</v>
      </c>
      <c r="F456" s="319">
        <v>2210056</v>
      </c>
      <c r="G456" s="320" t="s">
        <v>1178</v>
      </c>
      <c r="H456" s="316" t="s">
        <v>344</v>
      </c>
      <c r="I456" s="316" t="s">
        <v>1176</v>
      </c>
      <c r="J456" s="317" t="s">
        <v>1180</v>
      </c>
      <c r="K456" s="321">
        <v>2210056</v>
      </c>
      <c r="L456" s="317" t="s">
        <v>4914</v>
      </c>
      <c r="M456" s="317"/>
      <c r="N456" s="316"/>
      <c r="O456" s="334" t="s">
        <v>1180</v>
      </c>
      <c r="P456" s="324">
        <v>3</v>
      </c>
      <c r="Q456" s="326">
        <v>60</v>
      </c>
      <c r="R456" s="327">
        <v>500000</v>
      </c>
      <c r="S456" s="327">
        <v>250000</v>
      </c>
      <c r="T456" s="328">
        <v>300000</v>
      </c>
      <c r="U456" s="328" t="s">
        <v>347</v>
      </c>
      <c r="V456" s="328" t="s">
        <v>347</v>
      </c>
      <c r="W456" s="329" t="s">
        <v>377</v>
      </c>
      <c r="X456" s="325"/>
      <c r="Y456" s="325"/>
      <c r="Z456" s="325"/>
      <c r="AA456" s="325"/>
      <c r="AB456" s="325"/>
      <c r="AC456" s="325"/>
      <c r="AD456" s="325"/>
      <c r="AE456" s="325"/>
      <c r="AF456" s="325"/>
      <c r="AG456" s="325">
        <v>0</v>
      </c>
      <c r="AH456" s="325" t="s">
        <v>377</v>
      </c>
      <c r="AI456" s="325" t="s">
        <v>377</v>
      </c>
      <c r="AJ456" s="328">
        <v>1050000</v>
      </c>
      <c r="AK456" s="330">
        <v>1000000</v>
      </c>
    </row>
    <row r="457" spans="1:37" s="309" customFormat="1" ht="20.100000000000001" customHeight="1">
      <c r="A457" s="314">
        <v>1455</v>
      </c>
      <c r="B457" s="315">
        <v>1410051018703</v>
      </c>
      <c r="C457" s="318">
        <v>1320901000076</v>
      </c>
      <c r="D457" s="315" t="s">
        <v>6880</v>
      </c>
      <c r="E457" s="316" t="s">
        <v>1181</v>
      </c>
      <c r="F457" s="332">
        <v>1950074</v>
      </c>
      <c r="G457" s="333" t="s">
        <v>1184</v>
      </c>
      <c r="H457" s="331" t="s">
        <v>344</v>
      </c>
      <c r="I457" s="331" t="s">
        <v>1182</v>
      </c>
      <c r="J457" s="317" t="s">
        <v>1183</v>
      </c>
      <c r="K457" s="321">
        <v>2250024</v>
      </c>
      <c r="L457" s="317" t="s">
        <v>4915</v>
      </c>
      <c r="M457" s="317"/>
      <c r="N457" s="334"/>
      <c r="O457" s="334" t="s">
        <v>1183</v>
      </c>
      <c r="P457" s="324">
        <v>3</v>
      </c>
      <c r="Q457" s="326">
        <v>60</v>
      </c>
      <c r="R457" s="327">
        <v>500000</v>
      </c>
      <c r="S457" s="327">
        <v>250000</v>
      </c>
      <c r="T457" s="328" t="s">
        <v>347</v>
      </c>
      <c r="U457" s="328" t="s">
        <v>347</v>
      </c>
      <c r="V457" s="328" t="s">
        <v>347</v>
      </c>
      <c r="W457" s="329" t="s">
        <v>347</v>
      </c>
      <c r="X457" s="325"/>
      <c r="Y457" s="325"/>
      <c r="Z457" s="325"/>
      <c r="AA457" s="325"/>
      <c r="AB457" s="325"/>
      <c r="AC457" s="325"/>
      <c r="AD457" s="325"/>
      <c r="AE457" s="325"/>
      <c r="AF457" s="325"/>
      <c r="AG457" s="325">
        <v>0</v>
      </c>
      <c r="AH457" s="325" t="s">
        <v>377</v>
      </c>
      <c r="AI457" s="325" t="s">
        <v>377</v>
      </c>
      <c r="AJ457" s="328">
        <v>750000</v>
      </c>
      <c r="AK457" s="330">
        <v>1000000</v>
      </c>
    </row>
    <row r="458" spans="1:37" s="309" customFormat="1" ht="20.100000000000001" customHeight="1">
      <c r="A458" s="314">
        <v>1456</v>
      </c>
      <c r="B458" s="315">
        <v>1410051016848</v>
      </c>
      <c r="C458" s="318">
        <v>1410001003458</v>
      </c>
      <c r="D458" s="315" t="s">
        <v>6880</v>
      </c>
      <c r="E458" s="316" t="s">
        <v>1185</v>
      </c>
      <c r="F458" s="332">
        <v>2410033</v>
      </c>
      <c r="G458" s="333" t="s">
        <v>1188</v>
      </c>
      <c r="H458" s="331" t="s">
        <v>344</v>
      </c>
      <c r="I458" s="331" t="s">
        <v>1186</v>
      </c>
      <c r="J458" s="317" t="s">
        <v>1187</v>
      </c>
      <c r="K458" s="321">
        <v>2410033</v>
      </c>
      <c r="L458" s="317" t="s">
        <v>4916</v>
      </c>
      <c r="M458" s="317"/>
      <c r="N458" s="322"/>
      <c r="O458" s="322" t="s">
        <v>1187</v>
      </c>
      <c r="P458" s="324">
        <v>3</v>
      </c>
      <c r="Q458" s="335">
        <v>185</v>
      </c>
      <c r="R458" s="327">
        <v>500000</v>
      </c>
      <c r="S458" s="327">
        <v>250000</v>
      </c>
      <c r="T458" s="328">
        <v>300000</v>
      </c>
      <c r="U458" s="328" t="s">
        <v>347</v>
      </c>
      <c r="V458" s="328" t="s">
        <v>347</v>
      </c>
      <c r="W458" s="329" t="s">
        <v>377</v>
      </c>
      <c r="X458" s="346"/>
      <c r="Y458" s="346"/>
      <c r="Z458" s="325"/>
      <c r="AA458" s="346"/>
      <c r="AB458" s="346"/>
      <c r="AC458" s="346"/>
      <c r="AD458" s="346"/>
      <c r="AE458" s="346"/>
      <c r="AF458" s="346"/>
      <c r="AG458" s="325">
        <v>1000000</v>
      </c>
      <c r="AH458" s="325" t="s">
        <v>6833</v>
      </c>
      <c r="AI458" s="325" t="s">
        <v>377</v>
      </c>
      <c r="AJ458" s="328">
        <v>1050000</v>
      </c>
      <c r="AK458" s="330">
        <v>1000000</v>
      </c>
    </row>
    <row r="459" spans="1:37" s="309" customFormat="1" ht="20.100000000000001" customHeight="1">
      <c r="A459" s="314">
        <v>1457</v>
      </c>
      <c r="B459" s="315">
        <v>1410051016855</v>
      </c>
      <c r="C459" s="318">
        <v>1410001003458</v>
      </c>
      <c r="D459" s="315" t="s">
        <v>6880</v>
      </c>
      <c r="E459" s="316" t="s">
        <v>1185</v>
      </c>
      <c r="F459" s="332">
        <v>2410033</v>
      </c>
      <c r="G459" s="333" t="s">
        <v>1188</v>
      </c>
      <c r="H459" s="331" t="s">
        <v>344</v>
      </c>
      <c r="I459" s="331" t="s">
        <v>1186</v>
      </c>
      <c r="J459" s="317" t="s">
        <v>1189</v>
      </c>
      <c r="K459" s="321">
        <v>2410022</v>
      </c>
      <c r="L459" s="317" t="s">
        <v>4917</v>
      </c>
      <c r="M459" s="317"/>
      <c r="N459" s="322"/>
      <c r="O459" s="322" t="s">
        <v>1189</v>
      </c>
      <c r="P459" s="324">
        <v>3</v>
      </c>
      <c r="Q459" s="335">
        <v>63</v>
      </c>
      <c r="R459" s="327">
        <v>500000</v>
      </c>
      <c r="S459" s="327">
        <v>250000</v>
      </c>
      <c r="T459" s="328">
        <v>300000</v>
      </c>
      <c r="U459" s="328" t="s">
        <v>347</v>
      </c>
      <c r="V459" s="328" t="s">
        <v>347</v>
      </c>
      <c r="W459" s="329" t="s">
        <v>377</v>
      </c>
      <c r="X459" s="336"/>
      <c r="Y459" s="336"/>
      <c r="Z459" s="325"/>
      <c r="AA459" s="336"/>
      <c r="AB459" s="336"/>
      <c r="AC459" s="336"/>
      <c r="AD459" s="336"/>
      <c r="AE459" s="336"/>
      <c r="AF459" s="336"/>
      <c r="AG459" s="325">
        <v>0</v>
      </c>
      <c r="AH459" s="325" t="s">
        <v>377</v>
      </c>
      <c r="AI459" s="325" t="s">
        <v>377</v>
      </c>
      <c r="AJ459" s="328">
        <v>1050000</v>
      </c>
      <c r="AK459" s="330">
        <v>1000000</v>
      </c>
    </row>
    <row r="460" spans="1:37" s="309" customFormat="1" ht="20.100000000000001" customHeight="1">
      <c r="A460" s="314">
        <v>1458</v>
      </c>
      <c r="B460" s="315">
        <v>1410051014702</v>
      </c>
      <c r="C460" s="318">
        <v>3310001000512</v>
      </c>
      <c r="D460" s="315" t="s">
        <v>6880</v>
      </c>
      <c r="E460" s="316" t="s">
        <v>1190</v>
      </c>
      <c r="F460" s="332">
        <v>1070052</v>
      </c>
      <c r="G460" s="333" t="s">
        <v>1193</v>
      </c>
      <c r="H460" s="331" t="s">
        <v>344</v>
      </c>
      <c r="I460" s="331" t="s">
        <v>1191</v>
      </c>
      <c r="J460" s="317" t="s">
        <v>1192</v>
      </c>
      <c r="K460" s="321">
        <v>2200021</v>
      </c>
      <c r="L460" s="317" t="s">
        <v>4918</v>
      </c>
      <c r="M460" s="317"/>
      <c r="N460" s="322"/>
      <c r="O460" s="322" t="s">
        <v>1192</v>
      </c>
      <c r="P460" s="324">
        <v>3</v>
      </c>
      <c r="Q460" s="326">
        <v>80</v>
      </c>
      <c r="R460" s="327">
        <v>500000</v>
      </c>
      <c r="S460" s="327">
        <v>250000</v>
      </c>
      <c r="T460" s="328">
        <v>300000</v>
      </c>
      <c r="U460" s="328" t="s">
        <v>347</v>
      </c>
      <c r="V460" s="328" t="s">
        <v>347</v>
      </c>
      <c r="W460" s="329" t="s">
        <v>377</v>
      </c>
      <c r="X460" s="325"/>
      <c r="Y460" s="325"/>
      <c r="Z460" s="325" t="s">
        <v>377</v>
      </c>
      <c r="AA460" s="325"/>
      <c r="AB460" s="325"/>
      <c r="AC460" s="325"/>
      <c r="AD460" s="325"/>
      <c r="AE460" s="325"/>
      <c r="AF460" s="325"/>
      <c r="AG460" s="325">
        <v>165000</v>
      </c>
      <c r="AH460" s="325" t="s">
        <v>6833</v>
      </c>
      <c r="AI460" s="325" t="s">
        <v>377</v>
      </c>
      <c r="AJ460" s="328">
        <v>1050000</v>
      </c>
      <c r="AK460" s="330">
        <v>1000000</v>
      </c>
    </row>
    <row r="461" spans="1:37" s="309" customFormat="1" ht="20.100000000000001" customHeight="1">
      <c r="A461" s="314">
        <v>1459</v>
      </c>
      <c r="B461" s="315">
        <v>1410051027126</v>
      </c>
      <c r="C461" s="318">
        <v>3310001000512</v>
      </c>
      <c r="D461" s="315" t="s">
        <v>6880</v>
      </c>
      <c r="E461" s="316" t="s">
        <v>1190</v>
      </c>
      <c r="F461" s="332">
        <v>1070052</v>
      </c>
      <c r="G461" s="333" t="s">
        <v>1193</v>
      </c>
      <c r="H461" s="331" t="s">
        <v>344</v>
      </c>
      <c r="I461" s="331" t="s">
        <v>1191</v>
      </c>
      <c r="J461" s="317" t="s">
        <v>1194</v>
      </c>
      <c r="K461" s="321">
        <v>2230061</v>
      </c>
      <c r="L461" s="317" t="s">
        <v>4919</v>
      </c>
      <c r="M461" s="317"/>
      <c r="N461" s="322"/>
      <c r="O461" s="322" t="s">
        <v>1194</v>
      </c>
      <c r="P461" s="324">
        <v>3</v>
      </c>
      <c r="Q461" s="326">
        <v>70</v>
      </c>
      <c r="R461" s="327">
        <v>500000</v>
      </c>
      <c r="S461" s="327">
        <v>250000</v>
      </c>
      <c r="T461" s="328">
        <v>300000</v>
      </c>
      <c r="U461" s="328" t="s">
        <v>347</v>
      </c>
      <c r="V461" s="328" t="s">
        <v>347</v>
      </c>
      <c r="W461" s="329" t="s">
        <v>347</v>
      </c>
      <c r="X461" s="329"/>
      <c r="Y461" s="329"/>
      <c r="Z461" s="325" t="s">
        <v>377</v>
      </c>
      <c r="AA461" s="329"/>
      <c r="AB461" s="329"/>
      <c r="AC461" s="329"/>
      <c r="AD461" s="329"/>
      <c r="AE461" s="329"/>
      <c r="AF461" s="329"/>
      <c r="AG461" s="325">
        <v>794000</v>
      </c>
      <c r="AH461" s="325" t="s">
        <v>6833</v>
      </c>
      <c r="AI461" s="325" t="s">
        <v>377</v>
      </c>
      <c r="AJ461" s="328">
        <v>1050000</v>
      </c>
      <c r="AK461" s="330">
        <v>1000000</v>
      </c>
    </row>
    <row r="462" spans="1:37" s="309" customFormat="1" ht="20.100000000000001" customHeight="1">
      <c r="A462" s="314">
        <v>1460</v>
      </c>
      <c r="B462" s="315">
        <v>1410051016954</v>
      </c>
      <c r="C462" s="318">
        <v>1410001003383</v>
      </c>
      <c r="D462" s="315" t="s">
        <v>6880</v>
      </c>
      <c r="E462" s="316" t="s">
        <v>1195</v>
      </c>
      <c r="F462" s="332">
        <v>2330003</v>
      </c>
      <c r="G462" s="333" t="s">
        <v>1197</v>
      </c>
      <c r="H462" s="331" t="s">
        <v>344</v>
      </c>
      <c r="I462" s="331" t="s">
        <v>4920</v>
      </c>
      <c r="J462" s="317" t="s">
        <v>1196</v>
      </c>
      <c r="K462" s="321">
        <v>2350033</v>
      </c>
      <c r="L462" s="317" t="s">
        <v>4921</v>
      </c>
      <c r="M462" s="317"/>
      <c r="N462" s="322"/>
      <c r="O462" s="322" t="s">
        <v>1196</v>
      </c>
      <c r="P462" s="324">
        <v>2</v>
      </c>
      <c r="Q462" s="335">
        <v>48</v>
      </c>
      <c r="R462" s="327">
        <v>400000</v>
      </c>
      <c r="S462" s="327">
        <v>200000</v>
      </c>
      <c r="T462" s="328">
        <v>300000</v>
      </c>
      <c r="U462" s="328" t="s">
        <v>347</v>
      </c>
      <c r="V462" s="328" t="s">
        <v>347</v>
      </c>
      <c r="W462" s="329" t="s">
        <v>377</v>
      </c>
      <c r="X462" s="346"/>
      <c r="Y462" s="346"/>
      <c r="Z462" s="325"/>
      <c r="AA462" s="346"/>
      <c r="AB462" s="346"/>
      <c r="AC462" s="346"/>
      <c r="AD462" s="346"/>
      <c r="AE462" s="346"/>
      <c r="AF462" s="346"/>
      <c r="AG462" s="325">
        <v>0</v>
      </c>
      <c r="AH462" s="325" t="s">
        <v>377</v>
      </c>
      <c r="AI462" s="325" t="s">
        <v>377</v>
      </c>
      <c r="AJ462" s="328">
        <v>900000</v>
      </c>
      <c r="AK462" s="330">
        <v>1000000</v>
      </c>
    </row>
    <row r="463" spans="1:37" s="309" customFormat="1" ht="20.100000000000001" customHeight="1">
      <c r="A463" s="314">
        <v>1461</v>
      </c>
      <c r="B463" s="354">
        <v>1410051018067</v>
      </c>
      <c r="C463" s="318">
        <v>1410001003383</v>
      </c>
      <c r="D463" s="315" t="s">
        <v>6880</v>
      </c>
      <c r="E463" s="316" t="s">
        <v>1195</v>
      </c>
      <c r="F463" s="340">
        <v>2330003</v>
      </c>
      <c r="G463" s="316" t="s">
        <v>1197</v>
      </c>
      <c r="H463" s="316" t="s">
        <v>344</v>
      </c>
      <c r="I463" s="316" t="s">
        <v>4920</v>
      </c>
      <c r="J463" s="317" t="s">
        <v>1198</v>
      </c>
      <c r="K463" s="321">
        <v>2330003</v>
      </c>
      <c r="L463" s="317" t="s">
        <v>4922</v>
      </c>
      <c r="M463" s="317"/>
      <c r="N463" s="337"/>
      <c r="O463" s="342" t="s">
        <v>1198</v>
      </c>
      <c r="P463" s="324">
        <v>3</v>
      </c>
      <c r="Q463" s="316">
        <v>130</v>
      </c>
      <c r="R463" s="327">
        <v>500000</v>
      </c>
      <c r="S463" s="327">
        <v>250000</v>
      </c>
      <c r="T463" s="328">
        <v>300000</v>
      </c>
      <c r="U463" s="328" t="s">
        <v>347</v>
      </c>
      <c r="V463" s="328" t="s">
        <v>347</v>
      </c>
      <c r="W463" s="329" t="s">
        <v>377</v>
      </c>
      <c r="X463" s="325"/>
      <c r="Y463" s="325"/>
      <c r="Z463" s="325"/>
      <c r="AA463" s="325"/>
      <c r="AB463" s="325"/>
      <c r="AC463" s="325"/>
      <c r="AD463" s="325"/>
      <c r="AE463" s="325"/>
      <c r="AF463" s="325"/>
      <c r="AG463" s="325">
        <v>860000</v>
      </c>
      <c r="AH463" s="325" t="s">
        <v>6833</v>
      </c>
      <c r="AI463" s="325" t="s">
        <v>377</v>
      </c>
      <c r="AJ463" s="328">
        <v>1050000</v>
      </c>
      <c r="AK463" s="330">
        <v>1000000</v>
      </c>
    </row>
    <row r="464" spans="1:37" s="309" customFormat="1" ht="20.100000000000001" customHeight="1">
      <c r="A464" s="314">
        <v>1462</v>
      </c>
      <c r="B464" s="315">
        <v>1410051026318</v>
      </c>
      <c r="C464" s="318">
        <v>1410001003383</v>
      </c>
      <c r="D464" s="315" t="s">
        <v>6880</v>
      </c>
      <c r="E464" s="316" t="s">
        <v>1195</v>
      </c>
      <c r="F464" s="332">
        <v>2330003</v>
      </c>
      <c r="G464" s="333" t="s">
        <v>1197</v>
      </c>
      <c r="H464" s="331" t="s">
        <v>344</v>
      </c>
      <c r="I464" s="331" t="s">
        <v>4920</v>
      </c>
      <c r="J464" s="317" t="s">
        <v>1199</v>
      </c>
      <c r="K464" s="321">
        <v>2340052</v>
      </c>
      <c r="L464" s="317" t="s">
        <v>4923</v>
      </c>
      <c r="M464" s="317"/>
      <c r="N464" s="323"/>
      <c r="O464" s="322" t="s">
        <v>1199</v>
      </c>
      <c r="P464" s="324">
        <v>3</v>
      </c>
      <c r="Q464" s="326">
        <v>100</v>
      </c>
      <c r="R464" s="327">
        <v>500000</v>
      </c>
      <c r="S464" s="327">
        <v>250000</v>
      </c>
      <c r="T464" s="328">
        <v>300000</v>
      </c>
      <c r="U464" s="328" t="s">
        <v>347</v>
      </c>
      <c r="V464" s="328" t="s">
        <v>347</v>
      </c>
      <c r="W464" s="329" t="s">
        <v>377</v>
      </c>
      <c r="X464" s="325"/>
      <c r="Y464" s="325"/>
      <c r="Z464" s="325"/>
      <c r="AA464" s="325"/>
      <c r="AB464" s="325"/>
      <c r="AC464" s="325"/>
      <c r="AD464" s="325"/>
      <c r="AE464" s="325"/>
      <c r="AF464" s="325"/>
      <c r="AG464" s="325">
        <v>0</v>
      </c>
      <c r="AH464" s="325" t="s">
        <v>377</v>
      </c>
      <c r="AI464" s="325" t="s">
        <v>377</v>
      </c>
      <c r="AJ464" s="328">
        <v>1050000</v>
      </c>
      <c r="AK464" s="330">
        <v>1000000</v>
      </c>
    </row>
    <row r="465" spans="1:37" s="309" customFormat="1" ht="20.100000000000001" customHeight="1">
      <c r="A465" s="314">
        <v>1463</v>
      </c>
      <c r="B465" s="315">
        <v>1410051016830</v>
      </c>
      <c r="C465" s="318">
        <v>1410001003185</v>
      </c>
      <c r="D465" s="315" t="s">
        <v>6880</v>
      </c>
      <c r="E465" s="316" t="s">
        <v>1200</v>
      </c>
      <c r="F465" s="340">
        <v>2410816</v>
      </c>
      <c r="G465" s="316" t="s">
        <v>1203</v>
      </c>
      <c r="H465" s="316" t="s">
        <v>344</v>
      </c>
      <c r="I465" s="316" t="s">
        <v>1201</v>
      </c>
      <c r="J465" s="317" t="s">
        <v>1202</v>
      </c>
      <c r="K465" s="321">
        <v>2410816</v>
      </c>
      <c r="L465" s="317" t="s">
        <v>4924</v>
      </c>
      <c r="M465" s="317"/>
      <c r="N465" s="338"/>
      <c r="O465" s="334" t="s">
        <v>1202</v>
      </c>
      <c r="P465" s="324">
        <v>3</v>
      </c>
      <c r="Q465" s="316">
        <v>60</v>
      </c>
      <c r="R465" s="327">
        <v>500000</v>
      </c>
      <c r="S465" s="327">
        <v>250000</v>
      </c>
      <c r="T465" s="328">
        <v>300000</v>
      </c>
      <c r="U465" s="328" t="s">
        <v>347</v>
      </c>
      <c r="V465" s="328" t="s">
        <v>347</v>
      </c>
      <c r="W465" s="329" t="s">
        <v>377</v>
      </c>
      <c r="X465" s="316"/>
      <c r="Y465" s="316"/>
      <c r="Z465" s="325"/>
      <c r="AA465" s="316"/>
      <c r="AB465" s="316"/>
      <c r="AC465" s="316"/>
      <c r="AD465" s="316"/>
      <c r="AE465" s="316"/>
      <c r="AF465" s="316"/>
      <c r="AG465" s="325">
        <v>1000000</v>
      </c>
      <c r="AH465" s="325" t="s">
        <v>6833</v>
      </c>
      <c r="AI465" s="325" t="s">
        <v>377</v>
      </c>
      <c r="AJ465" s="328">
        <v>1050000</v>
      </c>
      <c r="AK465" s="330">
        <v>1000000</v>
      </c>
    </row>
    <row r="466" spans="1:37" s="309" customFormat="1" ht="20.100000000000001" customHeight="1">
      <c r="A466" s="314">
        <v>1464</v>
      </c>
      <c r="B466" s="315">
        <v>1410051016152</v>
      </c>
      <c r="C466" s="318">
        <v>1122701000011</v>
      </c>
      <c r="D466" s="315" t="s">
        <v>6880</v>
      </c>
      <c r="E466" s="316" t="s">
        <v>1204</v>
      </c>
      <c r="F466" s="332">
        <v>1510051</v>
      </c>
      <c r="G466" s="333" t="s">
        <v>1207</v>
      </c>
      <c r="H466" s="331" t="s">
        <v>344</v>
      </c>
      <c r="I466" s="331" t="s">
        <v>1205</v>
      </c>
      <c r="J466" s="317" t="s">
        <v>1206</v>
      </c>
      <c r="K466" s="321">
        <v>2300051</v>
      </c>
      <c r="L466" s="317" t="s">
        <v>4925</v>
      </c>
      <c r="M466" s="317" t="s">
        <v>4926</v>
      </c>
      <c r="N466" s="322"/>
      <c r="O466" s="322" t="s">
        <v>1206</v>
      </c>
      <c r="P466" s="324">
        <v>2</v>
      </c>
      <c r="Q466" s="326">
        <v>54</v>
      </c>
      <c r="R466" s="327">
        <v>400000</v>
      </c>
      <c r="S466" s="327">
        <v>200000</v>
      </c>
      <c r="T466" s="328">
        <v>300000</v>
      </c>
      <c r="U466" s="328" t="s">
        <v>347</v>
      </c>
      <c r="V466" s="328" t="s">
        <v>347</v>
      </c>
      <c r="W466" s="329" t="s">
        <v>377</v>
      </c>
      <c r="X466" s="329"/>
      <c r="Y466" s="329"/>
      <c r="Z466" s="325"/>
      <c r="AA466" s="329"/>
      <c r="AB466" s="329"/>
      <c r="AC466" s="329"/>
      <c r="AD466" s="329"/>
      <c r="AE466" s="329"/>
      <c r="AF466" s="329"/>
      <c r="AG466" s="325">
        <v>0</v>
      </c>
      <c r="AH466" s="325" t="s">
        <v>377</v>
      </c>
      <c r="AI466" s="325" t="s">
        <v>377</v>
      </c>
      <c r="AJ466" s="328">
        <v>900000</v>
      </c>
      <c r="AK466" s="330">
        <v>1000000</v>
      </c>
    </row>
    <row r="467" spans="1:37" s="309" customFormat="1" ht="20.100000000000001" customHeight="1">
      <c r="A467" s="314">
        <v>1465</v>
      </c>
      <c r="B467" s="315">
        <v>1410051016194</v>
      </c>
      <c r="C467" s="318">
        <v>1122701000011</v>
      </c>
      <c r="D467" s="315" t="s">
        <v>6880</v>
      </c>
      <c r="E467" s="316" t="s">
        <v>1204</v>
      </c>
      <c r="F467" s="332">
        <v>1510051</v>
      </c>
      <c r="G467" s="333" t="s">
        <v>1207</v>
      </c>
      <c r="H467" s="331" t="s">
        <v>344</v>
      </c>
      <c r="I467" s="331" t="s">
        <v>1205</v>
      </c>
      <c r="J467" s="317" t="s">
        <v>1208</v>
      </c>
      <c r="K467" s="321">
        <v>2300012</v>
      </c>
      <c r="L467" s="317" t="s">
        <v>4927</v>
      </c>
      <c r="M467" s="317"/>
      <c r="N467" s="334"/>
      <c r="O467" s="334" t="s">
        <v>1208</v>
      </c>
      <c r="P467" s="324">
        <v>3</v>
      </c>
      <c r="Q467" s="326">
        <v>90</v>
      </c>
      <c r="R467" s="327">
        <v>500000</v>
      </c>
      <c r="S467" s="327">
        <v>250000</v>
      </c>
      <c r="T467" s="328">
        <v>300000</v>
      </c>
      <c r="U467" s="328" t="s">
        <v>347</v>
      </c>
      <c r="V467" s="328" t="s">
        <v>347</v>
      </c>
      <c r="W467" s="329" t="s">
        <v>377</v>
      </c>
      <c r="X467" s="325"/>
      <c r="Y467" s="325"/>
      <c r="Z467" s="325"/>
      <c r="AA467" s="325"/>
      <c r="AB467" s="325"/>
      <c r="AC467" s="325"/>
      <c r="AD467" s="325"/>
      <c r="AE467" s="325"/>
      <c r="AF467" s="325"/>
      <c r="AG467" s="325">
        <v>0</v>
      </c>
      <c r="AH467" s="325" t="s">
        <v>377</v>
      </c>
      <c r="AI467" s="325" t="s">
        <v>377</v>
      </c>
      <c r="AJ467" s="328">
        <v>1050000</v>
      </c>
      <c r="AK467" s="330">
        <v>1000000</v>
      </c>
    </row>
    <row r="468" spans="1:37" s="309" customFormat="1" ht="20.100000000000001" customHeight="1">
      <c r="A468" s="314">
        <v>1466</v>
      </c>
      <c r="B468" s="315">
        <v>1410051017259</v>
      </c>
      <c r="C468" s="318">
        <v>1122701000011</v>
      </c>
      <c r="D468" s="315" t="s">
        <v>6880</v>
      </c>
      <c r="E468" s="316" t="s">
        <v>1204</v>
      </c>
      <c r="F468" s="319">
        <v>1510051</v>
      </c>
      <c r="G468" s="320" t="s">
        <v>1207</v>
      </c>
      <c r="H468" s="316" t="s">
        <v>344</v>
      </c>
      <c r="I468" s="316" t="s">
        <v>1205</v>
      </c>
      <c r="J468" s="317" t="s">
        <v>1209</v>
      </c>
      <c r="K468" s="321">
        <v>2230057</v>
      </c>
      <c r="L468" s="317" t="s">
        <v>4928</v>
      </c>
      <c r="M468" s="317"/>
      <c r="N468" s="322"/>
      <c r="O468" s="322" t="s">
        <v>1209</v>
      </c>
      <c r="P468" s="324">
        <v>3</v>
      </c>
      <c r="Q468" s="326">
        <v>90</v>
      </c>
      <c r="R468" s="327">
        <v>500000</v>
      </c>
      <c r="S468" s="327">
        <v>250000</v>
      </c>
      <c r="T468" s="328">
        <v>300000</v>
      </c>
      <c r="U468" s="328" t="s">
        <v>347</v>
      </c>
      <c r="V468" s="328" t="s">
        <v>347</v>
      </c>
      <c r="W468" s="329" t="s">
        <v>377</v>
      </c>
      <c r="X468" s="329"/>
      <c r="Y468" s="329"/>
      <c r="Z468" s="325"/>
      <c r="AA468" s="329"/>
      <c r="AB468" s="329"/>
      <c r="AC468" s="329"/>
      <c r="AD468" s="329"/>
      <c r="AE468" s="329"/>
      <c r="AF468" s="329"/>
      <c r="AG468" s="325">
        <v>0</v>
      </c>
      <c r="AH468" s="325" t="s">
        <v>377</v>
      </c>
      <c r="AI468" s="325" t="s">
        <v>377</v>
      </c>
      <c r="AJ468" s="328">
        <v>1050000</v>
      </c>
      <c r="AK468" s="330">
        <v>1000000</v>
      </c>
    </row>
    <row r="469" spans="1:37" s="309" customFormat="1" ht="20.100000000000001" customHeight="1">
      <c r="A469" s="314">
        <v>1467</v>
      </c>
      <c r="B469" s="315">
        <v>1410051019651</v>
      </c>
      <c r="C469" s="318">
        <v>1122701000011</v>
      </c>
      <c r="D469" s="315" t="s">
        <v>6880</v>
      </c>
      <c r="E469" s="316" t="s">
        <v>1204</v>
      </c>
      <c r="F469" s="319">
        <v>1510051</v>
      </c>
      <c r="G469" s="320" t="s">
        <v>1207</v>
      </c>
      <c r="H469" s="316" t="s">
        <v>344</v>
      </c>
      <c r="I469" s="316" t="s">
        <v>1205</v>
      </c>
      <c r="J469" s="317" t="s">
        <v>1210</v>
      </c>
      <c r="K469" s="321">
        <v>2220032</v>
      </c>
      <c r="L469" s="317" t="s">
        <v>4929</v>
      </c>
      <c r="M469" s="317"/>
      <c r="N469" s="338"/>
      <c r="O469" s="334" t="s">
        <v>1210</v>
      </c>
      <c r="P469" s="324">
        <v>3</v>
      </c>
      <c r="Q469" s="326">
        <v>90</v>
      </c>
      <c r="R469" s="327">
        <v>500000</v>
      </c>
      <c r="S469" s="327">
        <v>250000</v>
      </c>
      <c r="T469" s="328">
        <v>300000</v>
      </c>
      <c r="U469" s="328" t="s">
        <v>347</v>
      </c>
      <c r="V469" s="328" t="s">
        <v>347</v>
      </c>
      <c r="W469" s="329" t="s">
        <v>377</v>
      </c>
      <c r="X469" s="325"/>
      <c r="Y469" s="325"/>
      <c r="Z469" s="325"/>
      <c r="AA469" s="325"/>
      <c r="AB469" s="325"/>
      <c r="AC469" s="325"/>
      <c r="AD469" s="325"/>
      <c r="AE469" s="325"/>
      <c r="AF469" s="325"/>
      <c r="AG469" s="325">
        <v>0</v>
      </c>
      <c r="AH469" s="325" t="s">
        <v>377</v>
      </c>
      <c r="AI469" s="325" t="s">
        <v>377</v>
      </c>
      <c r="AJ469" s="328">
        <v>1050000</v>
      </c>
      <c r="AK469" s="330">
        <v>1000000</v>
      </c>
    </row>
    <row r="470" spans="1:37" s="309" customFormat="1" ht="20.100000000000001" customHeight="1">
      <c r="A470" s="314">
        <v>1468</v>
      </c>
      <c r="B470" s="315">
        <v>1410051019719</v>
      </c>
      <c r="C470" s="318">
        <v>1122701000011</v>
      </c>
      <c r="D470" s="315" t="s">
        <v>6880</v>
      </c>
      <c r="E470" s="316" t="s">
        <v>1204</v>
      </c>
      <c r="F470" s="340">
        <v>1510051</v>
      </c>
      <c r="G470" s="316" t="s">
        <v>1207</v>
      </c>
      <c r="H470" s="316" t="s">
        <v>344</v>
      </c>
      <c r="I470" s="316" t="s">
        <v>1205</v>
      </c>
      <c r="J470" s="317" t="s">
        <v>1211</v>
      </c>
      <c r="K470" s="321">
        <v>2250002</v>
      </c>
      <c r="L470" s="317" t="s">
        <v>4930</v>
      </c>
      <c r="M470" s="317"/>
      <c r="N470" s="346"/>
      <c r="O470" s="322" t="s">
        <v>1211</v>
      </c>
      <c r="P470" s="324">
        <v>3</v>
      </c>
      <c r="Q470" s="316">
        <v>60</v>
      </c>
      <c r="R470" s="327">
        <v>500000</v>
      </c>
      <c r="S470" s="327">
        <v>250000</v>
      </c>
      <c r="T470" s="328">
        <v>300000</v>
      </c>
      <c r="U470" s="328" t="s">
        <v>347</v>
      </c>
      <c r="V470" s="328" t="s">
        <v>347</v>
      </c>
      <c r="W470" s="329" t="s">
        <v>377</v>
      </c>
      <c r="X470" s="316"/>
      <c r="Y470" s="316"/>
      <c r="Z470" s="325"/>
      <c r="AA470" s="316"/>
      <c r="AB470" s="316"/>
      <c r="AC470" s="316"/>
      <c r="AD470" s="316"/>
      <c r="AE470" s="316"/>
      <c r="AF470" s="316"/>
      <c r="AG470" s="325">
        <v>0</v>
      </c>
      <c r="AH470" s="325" t="s">
        <v>377</v>
      </c>
      <c r="AI470" s="325" t="s">
        <v>377</v>
      </c>
      <c r="AJ470" s="328">
        <v>1050000</v>
      </c>
      <c r="AK470" s="330">
        <v>1000000</v>
      </c>
    </row>
    <row r="471" spans="1:37" s="309" customFormat="1" ht="20.100000000000001" customHeight="1">
      <c r="A471" s="314">
        <v>1469</v>
      </c>
      <c r="B471" s="315">
        <v>1410051023737</v>
      </c>
      <c r="C471" s="318">
        <v>1122701000011</v>
      </c>
      <c r="D471" s="315" t="s">
        <v>6880</v>
      </c>
      <c r="E471" s="316" t="s">
        <v>1204</v>
      </c>
      <c r="F471" s="332">
        <v>1510051</v>
      </c>
      <c r="G471" s="333" t="s">
        <v>1207</v>
      </c>
      <c r="H471" s="331" t="s">
        <v>344</v>
      </c>
      <c r="I471" s="331" t="s">
        <v>1205</v>
      </c>
      <c r="J471" s="317" t="s">
        <v>1212</v>
      </c>
      <c r="K471" s="321">
        <v>2300077</v>
      </c>
      <c r="L471" s="317" t="s">
        <v>4931</v>
      </c>
      <c r="M471" s="317"/>
      <c r="N471" s="316"/>
      <c r="O471" s="334" t="s">
        <v>1212</v>
      </c>
      <c r="P471" s="324">
        <v>3</v>
      </c>
      <c r="Q471" s="326">
        <v>154</v>
      </c>
      <c r="R471" s="327">
        <v>500000</v>
      </c>
      <c r="S471" s="327">
        <v>250000</v>
      </c>
      <c r="T471" s="328">
        <v>300000</v>
      </c>
      <c r="U471" s="328" t="s">
        <v>347</v>
      </c>
      <c r="V471" s="328" t="s">
        <v>347</v>
      </c>
      <c r="W471" s="329" t="s">
        <v>377</v>
      </c>
      <c r="X471" s="325"/>
      <c r="Y471" s="325"/>
      <c r="Z471" s="325"/>
      <c r="AA471" s="325"/>
      <c r="AB471" s="325"/>
      <c r="AC471" s="325"/>
      <c r="AD471" s="325"/>
      <c r="AE471" s="325"/>
      <c r="AF471" s="325"/>
      <c r="AG471" s="325">
        <v>0</v>
      </c>
      <c r="AH471" s="325" t="s">
        <v>377</v>
      </c>
      <c r="AI471" s="325" t="s">
        <v>377</v>
      </c>
      <c r="AJ471" s="328">
        <v>1050000</v>
      </c>
      <c r="AK471" s="330">
        <v>1000000</v>
      </c>
    </row>
    <row r="472" spans="1:37" s="309" customFormat="1" ht="20.100000000000001" customHeight="1">
      <c r="A472" s="314">
        <v>1470</v>
      </c>
      <c r="B472" s="315">
        <v>1410051025542</v>
      </c>
      <c r="C472" s="318">
        <v>1122701000011</v>
      </c>
      <c r="D472" s="315" t="s">
        <v>6880</v>
      </c>
      <c r="E472" s="316" t="s">
        <v>1204</v>
      </c>
      <c r="F472" s="332">
        <v>1510051</v>
      </c>
      <c r="G472" s="333" t="s">
        <v>1207</v>
      </c>
      <c r="H472" s="331" t="s">
        <v>344</v>
      </c>
      <c r="I472" s="331" t="s">
        <v>1205</v>
      </c>
      <c r="J472" s="317" t="s">
        <v>1213</v>
      </c>
      <c r="K472" s="321">
        <v>2300076</v>
      </c>
      <c r="L472" s="317" t="s">
        <v>4932</v>
      </c>
      <c r="M472" s="317"/>
      <c r="N472" s="334"/>
      <c r="O472" s="334" t="s">
        <v>1213</v>
      </c>
      <c r="P472" s="324">
        <v>3</v>
      </c>
      <c r="Q472" s="326">
        <v>70</v>
      </c>
      <c r="R472" s="327">
        <v>500000</v>
      </c>
      <c r="S472" s="327">
        <v>250000</v>
      </c>
      <c r="T472" s="328">
        <v>300000</v>
      </c>
      <c r="U472" s="328" t="s">
        <v>347</v>
      </c>
      <c r="V472" s="328" t="s">
        <v>347</v>
      </c>
      <c r="W472" s="329" t="s">
        <v>377</v>
      </c>
      <c r="X472" s="329"/>
      <c r="Y472" s="329"/>
      <c r="Z472" s="325"/>
      <c r="AA472" s="329"/>
      <c r="AB472" s="329"/>
      <c r="AC472" s="329"/>
      <c r="AD472" s="329"/>
      <c r="AE472" s="329"/>
      <c r="AF472" s="329"/>
      <c r="AG472" s="325">
        <v>0</v>
      </c>
      <c r="AH472" s="325" t="s">
        <v>377</v>
      </c>
      <c r="AI472" s="325" t="s">
        <v>377</v>
      </c>
      <c r="AJ472" s="328">
        <v>1050000</v>
      </c>
      <c r="AK472" s="330">
        <v>1000000</v>
      </c>
    </row>
    <row r="473" spans="1:37" s="309" customFormat="1" ht="20.100000000000001" customHeight="1">
      <c r="A473" s="314">
        <v>1471</v>
      </c>
      <c r="B473" s="315">
        <v>1410051015741</v>
      </c>
      <c r="C473" s="318">
        <v>1410001002930</v>
      </c>
      <c r="D473" s="315" t="s">
        <v>6880</v>
      </c>
      <c r="E473" s="316" t="s">
        <v>1214</v>
      </c>
      <c r="F473" s="319">
        <v>2220037</v>
      </c>
      <c r="G473" s="320" t="s">
        <v>1217</v>
      </c>
      <c r="H473" s="316" t="s">
        <v>344</v>
      </c>
      <c r="I473" s="316" t="s">
        <v>1215</v>
      </c>
      <c r="J473" s="317" t="s">
        <v>1216</v>
      </c>
      <c r="K473" s="321">
        <v>2220037</v>
      </c>
      <c r="L473" s="317" t="s">
        <v>4933</v>
      </c>
      <c r="M473" s="317"/>
      <c r="N473" s="322"/>
      <c r="O473" s="322" t="s">
        <v>1216</v>
      </c>
      <c r="P473" s="324">
        <v>3</v>
      </c>
      <c r="Q473" s="326">
        <v>102</v>
      </c>
      <c r="R473" s="327">
        <v>500000</v>
      </c>
      <c r="S473" s="327">
        <v>250000</v>
      </c>
      <c r="T473" s="328">
        <v>300000</v>
      </c>
      <c r="U473" s="328" t="s">
        <v>347</v>
      </c>
      <c r="V473" s="328" t="s">
        <v>347</v>
      </c>
      <c r="W473" s="329" t="s">
        <v>377</v>
      </c>
      <c r="X473" s="329"/>
      <c r="Y473" s="329"/>
      <c r="Z473" s="325"/>
      <c r="AA473" s="329"/>
      <c r="AB473" s="329"/>
      <c r="AC473" s="329"/>
      <c r="AD473" s="329"/>
      <c r="AE473" s="329"/>
      <c r="AF473" s="329"/>
      <c r="AG473" s="325">
        <v>0</v>
      </c>
      <c r="AH473" s="325" t="s">
        <v>377</v>
      </c>
      <c r="AI473" s="325" t="s">
        <v>377</v>
      </c>
      <c r="AJ473" s="328">
        <v>1050000</v>
      </c>
      <c r="AK473" s="330">
        <v>1000000</v>
      </c>
    </row>
    <row r="474" spans="1:37" s="309" customFormat="1" ht="20.100000000000001" customHeight="1">
      <c r="A474" s="314">
        <v>1472</v>
      </c>
      <c r="B474" s="315">
        <v>1410051018117</v>
      </c>
      <c r="C474" s="318">
        <v>1410001003607</v>
      </c>
      <c r="D474" s="315" t="s">
        <v>6880</v>
      </c>
      <c r="E474" s="316" t="s">
        <v>1218</v>
      </c>
      <c r="F474" s="332">
        <v>2400035</v>
      </c>
      <c r="G474" s="333" t="s">
        <v>1221</v>
      </c>
      <c r="H474" s="331" t="s">
        <v>344</v>
      </c>
      <c r="I474" s="331" t="s">
        <v>1219</v>
      </c>
      <c r="J474" s="317" t="s">
        <v>1220</v>
      </c>
      <c r="K474" s="321">
        <v>2400035</v>
      </c>
      <c r="L474" s="317" t="s">
        <v>4934</v>
      </c>
      <c r="M474" s="317"/>
      <c r="N474" s="322"/>
      <c r="O474" s="322" t="s">
        <v>1220</v>
      </c>
      <c r="P474" s="324">
        <v>3</v>
      </c>
      <c r="Q474" s="326">
        <v>90</v>
      </c>
      <c r="R474" s="327">
        <v>500000</v>
      </c>
      <c r="S474" s="327">
        <v>250000</v>
      </c>
      <c r="T474" s="328">
        <v>300000</v>
      </c>
      <c r="U474" s="328" t="s">
        <v>347</v>
      </c>
      <c r="V474" s="328" t="s">
        <v>347</v>
      </c>
      <c r="W474" s="329" t="s">
        <v>377</v>
      </c>
      <c r="X474" s="329"/>
      <c r="Y474" s="329"/>
      <c r="Z474" s="325"/>
      <c r="AA474" s="329"/>
      <c r="AB474" s="329"/>
      <c r="AC474" s="329"/>
      <c r="AD474" s="329"/>
      <c r="AE474" s="329"/>
      <c r="AF474" s="329"/>
      <c r="AG474" s="325">
        <v>330000</v>
      </c>
      <c r="AH474" s="325" t="s">
        <v>6833</v>
      </c>
      <c r="AI474" s="325" t="s">
        <v>377</v>
      </c>
      <c r="AJ474" s="328">
        <v>1050000</v>
      </c>
      <c r="AK474" s="330">
        <v>1000000</v>
      </c>
    </row>
    <row r="475" spans="1:37" s="309" customFormat="1" ht="20.100000000000001" customHeight="1">
      <c r="A475" s="314">
        <v>1473</v>
      </c>
      <c r="B475" s="315">
        <v>1410051019560</v>
      </c>
      <c r="C475" s="318">
        <v>1410001003607</v>
      </c>
      <c r="D475" s="315" t="s">
        <v>6880</v>
      </c>
      <c r="E475" s="316" t="s">
        <v>1218</v>
      </c>
      <c r="F475" s="332">
        <v>2400035</v>
      </c>
      <c r="G475" s="333" t="s">
        <v>1221</v>
      </c>
      <c r="H475" s="331" t="s">
        <v>344</v>
      </c>
      <c r="I475" s="331" t="s">
        <v>1219</v>
      </c>
      <c r="J475" s="317" t="s">
        <v>1222</v>
      </c>
      <c r="K475" s="321">
        <v>2400043</v>
      </c>
      <c r="L475" s="317" t="s">
        <v>4935</v>
      </c>
      <c r="M475" s="317"/>
      <c r="N475" s="334"/>
      <c r="O475" s="334" t="s">
        <v>1222</v>
      </c>
      <c r="P475" s="324">
        <v>2</v>
      </c>
      <c r="Q475" s="326">
        <v>50</v>
      </c>
      <c r="R475" s="327">
        <v>400000</v>
      </c>
      <c r="S475" s="327">
        <v>200000</v>
      </c>
      <c r="T475" s="328" t="s">
        <v>347</v>
      </c>
      <c r="U475" s="328" t="s">
        <v>347</v>
      </c>
      <c r="V475" s="328" t="s">
        <v>347</v>
      </c>
      <c r="W475" s="329" t="s">
        <v>347</v>
      </c>
      <c r="X475" s="325"/>
      <c r="Y475" s="325"/>
      <c r="Z475" s="325"/>
      <c r="AA475" s="325"/>
      <c r="AB475" s="325"/>
      <c r="AC475" s="325"/>
      <c r="AD475" s="325"/>
      <c r="AE475" s="325"/>
      <c r="AF475" s="325"/>
      <c r="AG475" s="325">
        <v>0</v>
      </c>
      <c r="AH475" s="325" t="s">
        <v>377</v>
      </c>
      <c r="AI475" s="325" t="s">
        <v>377</v>
      </c>
      <c r="AJ475" s="328">
        <v>600000</v>
      </c>
      <c r="AK475" s="330">
        <v>1000000</v>
      </c>
    </row>
    <row r="476" spans="1:37" s="309" customFormat="1" ht="20.100000000000001" customHeight="1">
      <c r="A476" s="314">
        <v>1474</v>
      </c>
      <c r="B476" s="345">
        <v>1410051025799</v>
      </c>
      <c r="C476" s="318">
        <v>1410001003607</v>
      </c>
      <c r="D476" s="315" t="s">
        <v>6880</v>
      </c>
      <c r="E476" s="316" t="s">
        <v>1218</v>
      </c>
      <c r="F476" s="319">
        <v>2400035</v>
      </c>
      <c r="G476" s="358" t="s">
        <v>1221</v>
      </c>
      <c r="H476" s="323" t="s">
        <v>344</v>
      </c>
      <c r="I476" s="323" t="s">
        <v>1219</v>
      </c>
      <c r="J476" s="317" t="s">
        <v>1223</v>
      </c>
      <c r="K476" s="321">
        <v>2400045</v>
      </c>
      <c r="L476" s="317" t="s">
        <v>4936</v>
      </c>
      <c r="M476" s="317"/>
      <c r="N476" s="343"/>
      <c r="O476" s="344" t="s">
        <v>1223</v>
      </c>
      <c r="P476" s="324">
        <v>3</v>
      </c>
      <c r="Q476" s="316">
        <v>60</v>
      </c>
      <c r="R476" s="327">
        <v>500000</v>
      </c>
      <c r="S476" s="327">
        <v>250000</v>
      </c>
      <c r="T476" s="328" t="s">
        <v>347</v>
      </c>
      <c r="U476" s="328" t="s">
        <v>347</v>
      </c>
      <c r="V476" s="328" t="s">
        <v>347</v>
      </c>
      <c r="W476" s="329" t="s">
        <v>347</v>
      </c>
      <c r="X476" s="316"/>
      <c r="Y476" s="316"/>
      <c r="Z476" s="325"/>
      <c r="AA476" s="316"/>
      <c r="AB476" s="316"/>
      <c r="AC476" s="316"/>
      <c r="AD476" s="316"/>
      <c r="AE476" s="316"/>
      <c r="AF476" s="316"/>
      <c r="AG476" s="325">
        <v>0</v>
      </c>
      <c r="AH476" s="325" t="s">
        <v>377</v>
      </c>
      <c r="AI476" s="325" t="s">
        <v>377</v>
      </c>
      <c r="AJ476" s="328">
        <v>750000</v>
      </c>
      <c r="AK476" s="330">
        <v>1000000</v>
      </c>
    </row>
    <row r="477" spans="1:37" s="309" customFormat="1" ht="20.100000000000001" customHeight="1">
      <c r="A477" s="314">
        <v>1475</v>
      </c>
      <c r="B477" s="315">
        <v>1410051027761</v>
      </c>
      <c r="C477" s="318">
        <v>1410001003607</v>
      </c>
      <c r="D477" s="315" t="s">
        <v>6880</v>
      </c>
      <c r="E477" s="316" t="s">
        <v>1218</v>
      </c>
      <c r="F477" s="332">
        <v>2400035</v>
      </c>
      <c r="G477" s="333" t="s">
        <v>1221</v>
      </c>
      <c r="H477" s="331" t="s">
        <v>344</v>
      </c>
      <c r="I477" s="331" t="s">
        <v>1219</v>
      </c>
      <c r="J477" s="317" t="s">
        <v>4937</v>
      </c>
      <c r="K477" s="321">
        <v>2400045</v>
      </c>
      <c r="L477" s="317" t="s">
        <v>4938</v>
      </c>
      <c r="M477" s="317"/>
      <c r="N477" s="338"/>
      <c r="O477" s="334" t="s">
        <v>4937</v>
      </c>
      <c r="P477" s="324">
        <v>3</v>
      </c>
      <c r="Q477" s="326">
        <v>69</v>
      </c>
      <c r="R477" s="327">
        <v>500000</v>
      </c>
      <c r="S477" s="327">
        <v>250000</v>
      </c>
      <c r="T477" s="328" t="s">
        <v>347</v>
      </c>
      <c r="U477" s="328" t="s">
        <v>347</v>
      </c>
      <c r="V477" s="328" t="s">
        <v>347</v>
      </c>
      <c r="W477" s="329" t="s">
        <v>347</v>
      </c>
      <c r="X477" s="325"/>
      <c r="Y477" s="325"/>
      <c r="Z477" s="325"/>
      <c r="AA477" s="325"/>
      <c r="AB477" s="325"/>
      <c r="AC477" s="325"/>
      <c r="AD477" s="325"/>
      <c r="AE477" s="325"/>
      <c r="AF477" s="325"/>
      <c r="AG477" s="325">
        <v>0</v>
      </c>
      <c r="AH477" s="325" t="s">
        <v>377</v>
      </c>
      <c r="AI477" s="325" t="s">
        <v>377</v>
      </c>
      <c r="AJ477" s="328">
        <v>750000</v>
      </c>
      <c r="AK477" s="330">
        <v>1000000</v>
      </c>
    </row>
    <row r="478" spans="1:37" s="309" customFormat="1" ht="20.100000000000001" customHeight="1">
      <c r="A478" s="314">
        <v>1476</v>
      </c>
      <c r="B478" s="315">
        <v>1410051025120</v>
      </c>
      <c r="C478" s="347">
        <v>1410001003607</v>
      </c>
      <c r="D478" s="345" t="s">
        <v>4363</v>
      </c>
      <c r="E478" s="316" t="s">
        <v>1218</v>
      </c>
      <c r="F478" s="332">
        <v>2400035</v>
      </c>
      <c r="G478" s="333" t="s">
        <v>1221</v>
      </c>
      <c r="H478" s="331" t="s">
        <v>344</v>
      </c>
      <c r="I478" s="331" t="s">
        <v>1219</v>
      </c>
      <c r="J478" s="331" t="s">
        <v>1224</v>
      </c>
      <c r="K478" s="340" t="s">
        <v>4939</v>
      </c>
      <c r="L478" s="334" t="s">
        <v>4940</v>
      </c>
      <c r="M478" s="334"/>
      <c r="N478" s="338"/>
      <c r="O478" s="334" t="s">
        <v>1224</v>
      </c>
      <c r="P478" s="324">
        <v>2</v>
      </c>
      <c r="Q478" s="326">
        <v>20</v>
      </c>
      <c r="R478" s="327">
        <v>400000</v>
      </c>
      <c r="S478" s="327">
        <v>200000</v>
      </c>
      <c r="T478" s="328" t="s">
        <v>347</v>
      </c>
      <c r="U478" s="328" t="s">
        <v>347</v>
      </c>
      <c r="V478" s="328" t="s">
        <v>347</v>
      </c>
      <c r="W478" s="329" t="s">
        <v>347</v>
      </c>
      <c r="X478" s="329"/>
      <c r="Y478" s="329"/>
      <c r="Z478" s="325"/>
      <c r="AA478" s="329"/>
      <c r="AB478" s="329"/>
      <c r="AC478" s="329"/>
      <c r="AD478" s="329"/>
      <c r="AE478" s="329"/>
      <c r="AF478" s="329"/>
      <c r="AG478" s="325">
        <v>0</v>
      </c>
      <c r="AH478" s="325" t="s">
        <v>377</v>
      </c>
      <c r="AI478" s="325" t="s">
        <v>377</v>
      </c>
      <c r="AJ478" s="328">
        <v>600000</v>
      </c>
      <c r="AK478" s="330">
        <v>1000000</v>
      </c>
    </row>
    <row r="479" spans="1:37" s="309" customFormat="1" ht="20.100000000000001" customHeight="1">
      <c r="A479" s="314">
        <v>1477</v>
      </c>
      <c r="B479" s="315">
        <v>1410051013787</v>
      </c>
      <c r="C479" s="318">
        <v>1410001002880</v>
      </c>
      <c r="D479" s="315" t="s">
        <v>6880</v>
      </c>
      <c r="E479" s="316" t="s">
        <v>1225</v>
      </c>
      <c r="F479" s="319">
        <v>2300074</v>
      </c>
      <c r="G479" s="320" t="s">
        <v>1227</v>
      </c>
      <c r="H479" s="316" t="s">
        <v>344</v>
      </c>
      <c r="I479" s="316" t="s">
        <v>867</v>
      </c>
      <c r="J479" s="317" t="s">
        <v>1226</v>
      </c>
      <c r="K479" s="321">
        <v>2370074</v>
      </c>
      <c r="L479" s="317" t="s">
        <v>4941</v>
      </c>
      <c r="M479" s="317"/>
      <c r="N479" s="322"/>
      <c r="O479" s="322" t="s">
        <v>1226</v>
      </c>
      <c r="P479" s="324">
        <v>2</v>
      </c>
      <c r="Q479" s="326">
        <v>40</v>
      </c>
      <c r="R479" s="327">
        <v>400000</v>
      </c>
      <c r="S479" s="327">
        <v>200000</v>
      </c>
      <c r="T479" s="328">
        <v>300000</v>
      </c>
      <c r="U479" s="328" t="s">
        <v>347</v>
      </c>
      <c r="V479" s="328" t="s">
        <v>347</v>
      </c>
      <c r="W479" s="329" t="s">
        <v>377</v>
      </c>
      <c r="X479" s="329"/>
      <c r="Y479" s="329"/>
      <c r="Z479" s="325"/>
      <c r="AA479" s="329"/>
      <c r="AB479" s="329"/>
      <c r="AC479" s="329"/>
      <c r="AD479" s="329"/>
      <c r="AE479" s="329"/>
      <c r="AF479" s="329"/>
      <c r="AG479" s="325">
        <v>528000</v>
      </c>
      <c r="AH479" s="325" t="s">
        <v>6833</v>
      </c>
      <c r="AI479" s="325" t="s">
        <v>377</v>
      </c>
      <c r="AJ479" s="328">
        <v>900000</v>
      </c>
      <c r="AK479" s="330">
        <v>1000000</v>
      </c>
    </row>
    <row r="480" spans="1:37" s="309" customFormat="1" ht="20.100000000000001" customHeight="1">
      <c r="A480" s="314">
        <v>1478</v>
      </c>
      <c r="B480" s="315">
        <v>1410051019495</v>
      </c>
      <c r="C480" s="318">
        <v>1410001002880</v>
      </c>
      <c r="D480" s="315" t="s">
        <v>6880</v>
      </c>
      <c r="E480" s="316" t="s">
        <v>1225</v>
      </c>
      <c r="F480" s="332">
        <v>2300074</v>
      </c>
      <c r="G480" s="333" t="s">
        <v>1227</v>
      </c>
      <c r="H480" s="331" t="s">
        <v>344</v>
      </c>
      <c r="I480" s="331" t="s">
        <v>867</v>
      </c>
      <c r="J480" s="317" t="s">
        <v>1228</v>
      </c>
      <c r="K480" s="321">
        <v>2300004</v>
      </c>
      <c r="L480" s="317" t="s">
        <v>4942</v>
      </c>
      <c r="M480" s="317"/>
      <c r="N480" s="334"/>
      <c r="O480" s="334" t="s">
        <v>1228</v>
      </c>
      <c r="P480" s="324">
        <v>3</v>
      </c>
      <c r="Q480" s="326">
        <v>114</v>
      </c>
      <c r="R480" s="327">
        <v>500000</v>
      </c>
      <c r="S480" s="327">
        <v>250000</v>
      </c>
      <c r="T480" s="328">
        <v>300000</v>
      </c>
      <c r="U480" s="328" t="s">
        <v>347</v>
      </c>
      <c r="V480" s="328" t="s">
        <v>347</v>
      </c>
      <c r="W480" s="329" t="s">
        <v>377</v>
      </c>
      <c r="X480" s="325"/>
      <c r="Y480" s="325"/>
      <c r="Z480" s="325"/>
      <c r="AA480" s="325"/>
      <c r="AB480" s="325"/>
      <c r="AC480" s="325"/>
      <c r="AD480" s="325"/>
      <c r="AE480" s="325"/>
      <c r="AF480" s="325"/>
      <c r="AG480" s="325">
        <v>0</v>
      </c>
      <c r="AH480" s="325" t="s">
        <v>377</v>
      </c>
      <c r="AI480" s="325" t="s">
        <v>377</v>
      </c>
      <c r="AJ480" s="328">
        <v>1050000</v>
      </c>
      <c r="AK480" s="330">
        <v>1000000</v>
      </c>
    </row>
    <row r="481" spans="1:37" s="309" customFormat="1" ht="20.100000000000001" customHeight="1">
      <c r="A481" s="314">
        <v>1479</v>
      </c>
      <c r="B481" s="315">
        <v>1410051016236</v>
      </c>
      <c r="C481" s="318">
        <v>1410001002674</v>
      </c>
      <c r="D481" s="315" t="s">
        <v>6880</v>
      </c>
      <c r="E481" s="316" t="s">
        <v>1229</v>
      </c>
      <c r="F481" s="332">
        <v>2300048</v>
      </c>
      <c r="G481" s="333" t="s">
        <v>1232</v>
      </c>
      <c r="H481" s="331" t="s">
        <v>344</v>
      </c>
      <c r="I481" s="331" t="s">
        <v>1230</v>
      </c>
      <c r="J481" s="317" t="s">
        <v>1231</v>
      </c>
      <c r="K481" s="321">
        <v>2302248</v>
      </c>
      <c r="L481" s="317" t="s">
        <v>4943</v>
      </c>
      <c r="M481" s="317"/>
      <c r="N481" s="338"/>
      <c r="O481" s="334" t="s">
        <v>1231</v>
      </c>
      <c r="P481" s="324">
        <v>3</v>
      </c>
      <c r="Q481" s="335">
        <v>119</v>
      </c>
      <c r="R481" s="327">
        <v>500000</v>
      </c>
      <c r="S481" s="327">
        <v>250000</v>
      </c>
      <c r="T481" s="328">
        <v>300000</v>
      </c>
      <c r="U481" s="328" t="s">
        <v>347</v>
      </c>
      <c r="V481" s="328" t="s">
        <v>347</v>
      </c>
      <c r="W481" s="329" t="s">
        <v>377</v>
      </c>
      <c r="X481" s="336"/>
      <c r="Y481" s="336"/>
      <c r="Z481" s="325"/>
      <c r="AA481" s="336"/>
      <c r="AB481" s="336"/>
      <c r="AC481" s="336"/>
      <c r="AD481" s="336"/>
      <c r="AE481" s="336"/>
      <c r="AF481" s="336"/>
      <c r="AG481" s="325">
        <v>0</v>
      </c>
      <c r="AH481" s="325" t="s">
        <v>377</v>
      </c>
      <c r="AI481" s="325" t="s">
        <v>377</v>
      </c>
      <c r="AJ481" s="328">
        <v>1050000</v>
      </c>
      <c r="AK481" s="330">
        <v>1000000</v>
      </c>
    </row>
    <row r="482" spans="1:37" s="309" customFormat="1" ht="20.100000000000001" customHeight="1">
      <c r="A482" s="314">
        <v>1480</v>
      </c>
      <c r="B482" s="315">
        <v>1410051017812</v>
      </c>
      <c r="C482" s="318">
        <v>1410001002658</v>
      </c>
      <c r="D482" s="315" t="s">
        <v>6880</v>
      </c>
      <c r="E482" s="316" t="s">
        <v>1233</v>
      </c>
      <c r="F482" s="332">
        <v>2450015</v>
      </c>
      <c r="G482" s="333" t="s">
        <v>1236</v>
      </c>
      <c r="H482" s="331" t="s">
        <v>344</v>
      </c>
      <c r="I482" s="331" t="s">
        <v>1234</v>
      </c>
      <c r="J482" s="317" t="s">
        <v>1235</v>
      </c>
      <c r="K482" s="321">
        <v>2450015</v>
      </c>
      <c r="L482" s="317" t="s">
        <v>4944</v>
      </c>
      <c r="M482" s="317"/>
      <c r="N482" s="322"/>
      <c r="O482" s="322" t="s">
        <v>1235</v>
      </c>
      <c r="P482" s="324">
        <v>3</v>
      </c>
      <c r="Q482" s="326">
        <v>60</v>
      </c>
      <c r="R482" s="327">
        <v>500000</v>
      </c>
      <c r="S482" s="327">
        <v>250000</v>
      </c>
      <c r="T482" s="328">
        <v>300000</v>
      </c>
      <c r="U482" s="328" t="s">
        <v>347</v>
      </c>
      <c r="V482" s="328" t="s">
        <v>347</v>
      </c>
      <c r="W482" s="329" t="s">
        <v>377</v>
      </c>
      <c r="X482" s="329"/>
      <c r="Y482" s="329"/>
      <c r="Z482" s="325" t="s">
        <v>377</v>
      </c>
      <c r="AA482" s="329"/>
      <c r="AB482" s="329"/>
      <c r="AC482" s="329"/>
      <c r="AD482" s="329"/>
      <c r="AE482" s="329"/>
      <c r="AF482" s="329"/>
      <c r="AG482" s="325">
        <v>1000000</v>
      </c>
      <c r="AH482" s="325" t="s">
        <v>6833</v>
      </c>
      <c r="AI482" s="325" t="s">
        <v>377</v>
      </c>
      <c r="AJ482" s="328">
        <v>1050000</v>
      </c>
      <c r="AK482" s="330">
        <v>1000000</v>
      </c>
    </row>
    <row r="483" spans="1:37" s="309" customFormat="1" ht="20.100000000000001" customHeight="1">
      <c r="A483" s="314">
        <v>1481</v>
      </c>
      <c r="B483" s="315">
        <v>1410051017341</v>
      </c>
      <c r="C483" s="318">
        <v>1322401000028</v>
      </c>
      <c r="D483" s="315" t="s">
        <v>6880</v>
      </c>
      <c r="E483" s="316" t="s">
        <v>1237</v>
      </c>
      <c r="F483" s="319">
        <v>2060002</v>
      </c>
      <c r="G483" s="320" t="s">
        <v>1240</v>
      </c>
      <c r="H483" s="316" t="s">
        <v>344</v>
      </c>
      <c r="I483" s="316" t="s">
        <v>1238</v>
      </c>
      <c r="J483" s="317" t="s">
        <v>1239</v>
      </c>
      <c r="K483" s="321">
        <v>2260016</v>
      </c>
      <c r="L483" s="317" t="s">
        <v>4945</v>
      </c>
      <c r="M483" s="317"/>
      <c r="N483" s="338"/>
      <c r="O483" s="334" t="s">
        <v>1239</v>
      </c>
      <c r="P483" s="324">
        <v>3</v>
      </c>
      <c r="Q483" s="326">
        <v>100</v>
      </c>
      <c r="R483" s="327">
        <v>500000</v>
      </c>
      <c r="S483" s="327">
        <v>250000</v>
      </c>
      <c r="T483" s="328">
        <v>300000</v>
      </c>
      <c r="U483" s="328" t="s">
        <v>347</v>
      </c>
      <c r="V483" s="328" t="s">
        <v>347</v>
      </c>
      <c r="W483" s="329" t="s">
        <v>377</v>
      </c>
      <c r="X483" s="325"/>
      <c r="Y483" s="325"/>
      <c r="Z483" s="325"/>
      <c r="AA483" s="325"/>
      <c r="AB483" s="325"/>
      <c r="AC483" s="325"/>
      <c r="AD483" s="325"/>
      <c r="AE483" s="325"/>
      <c r="AF483" s="325"/>
      <c r="AG483" s="325">
        <v>0</v>
      </c>
      <c r="AH483" s="325" t="s">
        <v>377</v>
      </c>
      <c r="AI483" s="325" t="s">
        <v>377</v>
      </c>
      <c r="AJ483" s="328">
        <v>1050000</v>
      </c>
      <c r="AK483" s="330">
        <v>1000000</v>
      </c>
    </row>
    <row r="484" spans="1:37" s="309" customFormat="1" ht="20.100000000000001" customHeight="1">
      <c r="A484" s="314">
        <v>1482</v>
      </c>
      <c r="B484" s="315">
        <v>1410051015329</v>
      </c>
      <c r="C484" s="318">
        <v>1410001002948</v>
      </c>
      <c r="D484" s="315" t="s">
        <v>6880</v>
      </c>
      <c r="E484" s="316" t="s">
        <v>1241</v>
      </c>
      <c r="F484" s="319">
        <v>2450009</v>
      </c>
      <c r="G484" s="320" t="s">
        <v>1244</v>
      </c>
      <c r="H484" s="316" t="s">
        <v>344</v>
      </c>
      <c r="I484" s="316" t="s">
        <v>1242</v>
      </c>
      <c r="J484" s="317" t="s">
        <v>1243</v>
      </c>
      <c r="K484" s="321">
        <v>2460038</v>
      </c>
      <c r="L484" s="317" t="s">
        <v>4946</v>
      </c>
      <c r="M484" s="317"/>
      <c r="N484" s="322"/>
      <c r="O484" s="322" t="s">
        <v>1243</v>
      </c>
      <c r="P484" s="324">
        <v>3</v>
      </c>
      <c r="Q484" s="326">
        <v>66</v>
      </c>
      <c r="R484" s="327">
        <v>500000</v>
      </c>
      <c r="S484" s="327">
        <v>250000</v>
      </c>
      <c r="T484" s="328" t="s">
        <v>347</v>
      </c>
      <c r="U484" s="328" t="s">
        <v>347</v>
      </c>
      <c r="V484" s="328" t="s">
        <v>347</v>
      </c>
      <c r="W484" s="329" t="s">
        <v>347</v>
      </c>
      <c r="X484" s="325"/>
      <c r="Y484" s="325"/>
      <c r="Z484" s="325"/>
      <c r="AA484" s="325"/>
      <c r="AB484" s="325"/>
      <c r="AC484" s="325"/>
      <c r="AD484" s="325"/>
      <c r="AE484" s="325"/>
      <c r="AF484" s="325"/>
      <c r="AG484" s="325">
        <v>864000</v>
      </c>
      <c r="AH484" s="325" t="s">
        <v>6833</v>
      </c>
      <c r="AI484" s="325" t="s">
        <v>377</v>
      </c>
      <c r="AJ484" s="328">
        <v>750000</v>
      </c>
      <c r="AK484" s="330">
        <v>1000000</v>
      </c>
    </row>
    <row r="485" spans="1:37" s="309" customFormat="1" ht="20.100000000000001" customHeight="1">
      <c r="A485" s="314">
        <v>1483</v>
      </c>
      <c r="B485" s="315">
        <v>1410051016095</v>
      </c>
      <c r="C485" s="318">
        <v>1410001002948</v>
      </c>
      <c r="D485" s="315" t="s">
        <v>6880</v>
      </c>
      <c r="E485" s="316" t="s">
        <v>1241</v>
      </c>
      <c r="F485" s="332">
        <v>2450009</v>
      </c>
      <c r="G485" s="333" t="s">
        <v>1244</v>
      </c>
      <c r="H485" s="331" t="s">
        <v>344</v>
      </c>
      <c r="I485" s="331" t="s">
        <v>1242</v>
      </c>
      <c r="J485" s="317" t="s">
        <v>1245</v>
      </c>
      <c r="K485" s="321">
        <v>2450009</v>
      </c>
      <c r="L485" s="317" t="s">
        <v>4947</v>
      </c>
      <c r="M485" s="317"/>
      <c r="N485" s="316"/>
      <c r="O485" s="334" t="s">
        <v>1245</v>
      </c>
      <c r="P485" s="324">
        <v>3</v>
      </c>
      <c r="Q485" s="335">
        <v>98</v>
      </c>
      <c r="R485" s="327">
        <v>500000</v>
      </c>
      <c r="S485" s="327">
        <v>250000</v>
      </c>
      <c r="T485" s="328">
        <v>300000</v>
      </c>
      <c r="U485" s="328" t="s">
        <v>347</v>
      </c>
      <c r="V485" s="328" t="s">
        <v>347</v>
      </c>
      <c r="W485" s="329" t="s">
        <v>377</v>
      </c>
      <c r="X485" s="346"/>
      <c r="Y485" s="346"/>
      <c r="Z485" s="325"/>
      <c r="AA485" s="346"/>
      <c r="AB485" s="346"/>
      <c r="AC485" s="346"/>
      <c r="AD485" s="346"/>
      <c r="AE485" s="346"/>
      <c r="AF485" s="346"/>
      <c r="AG485" s="325">
        <v>0</v>
      </c>
      <c r="AH485" s="325" t="s">
        <v>377</v>
      </c>
      <c r="AI485" s="325" t="s">
        <v>377</v>
      </c>
      <c r="AJ485" s="328">
        <v>1050000</v>
      </c>
      <c r="AK485" s="330">
        <v>1000000</v>
      </c>
    </row>
    <row r="486" spans="1:37" s="309" customFormat="1" ht="20.100000000000001" customHeight="1">
      <c r="A486" s="314">
        <v>1484</v>
      </c>
      <c r="B486" s="315">
        <v>1410051016103</v>
      </c>
      <c r="C486" s="318">
        <v>1410001002948</v>
      </c>
      <c r="D486" s="315" t="s">
        <v>6880</v>
      </c>
      <c r="E486" s="316" t="s">
        <v>1241</v>
      </c>
      <c r="F486" s="332">
        <v>2450009</v>
      </c>
      <c r="G486" s="333" t="s">
        <v>1244</v>
      </c>
      <c r="H486" s="331" t="s">
        <v>344</v>
      </c>
      <c r="I486" s="331" t="s">
        <v>1242</v>
      </c>
      <c r="J486" s="317" t="s">
        <v>1246</v>
      </c>
      <c r="K486" s="321">
        <v>2450009</v>
      </c>
      <c r="L486" s="317" t="s">
        <v>3752</v>
      </c>
      <c r="M486" s="317"/>
      <c r="N486" s="338"/>
      <c r="O486" s="334" t="s">
        <v>1246</v>
      </c>
      <c r="P486" s="324">
        <v>3</v>
      </c>
      <c r="Q486" s="326">
        <v>135</v>
      </c>
      <c r="R486" s="327">
        <v>500000</v>
      </c>
      <c r="S486" s="327">
        <v>250000</v>
      </c>
      <c r="T486" s="328">
        <v>300000</v>
      </c>
      <c r="U486" s="328" t="s">
        <v>347</v>
      </c>
      <c r="V486" s="328" t="s">
        <v>347</v>
      </c>
      <c r="W486" s="329" t="s">
        <v>377</v>
      </c>
      <c r="X486" s="325"/>
      <c r="Y486" s="325"/>
      <c r="Z486" s="325"/>
      <c r="AA486" s="325"/>
      <c r="AB486" s="325"/>
      <c r="AC486" s="325"/>
      <c r="AD486" s="325"/>
      <c r="AE486" s="325"/>
      <c r="AF486" s="325"/>
      <c r="AG486" s="325">
        <v>770000</v>
      </c>
      <c r="AH486" s="325" t="s">
        <v>6833</v>
      </c>
      <c r="AI486" s="325" t="s">
        <v>377</v>
      </c>
      <c r="AJ486" s="328">
        <v>1050000</v>
      </c>
      <c r="AK486" s="330">
        <v>1000000</v>
      </c>
    </row>
    <row r="487" spans="1:37" s="309" customFormat="1" ht="20.100000000000001" customHeight="1">
      <c r="A487" s="314">
        <v>1485</v>
      </c>
      <c r="B487" s="315">
        <v>1410051016145</v>
      </c>
      <c r="C487" s="318">
        <v>1410001002948</v>
      </c>
      <c r="D487" s="315" t="s">
        <v>6880</v>
      </c>
      <c r="E487" s="316" t="s">
        <v>1241</v>
      </c>
      <c r="F487" s="332">
        <v>2450009</v>
      </c>
      <c r="G487" s="333" t="s">
        <v>1244</v>
      </c>
      <c r="H487" s="331" t="s">
        <v>344</v>
      </c>
      <c r="I487" s="331" t="s">
        <v>1242</v>
      </c>
      <c r="J487" s="317" t="s">
        <v>1247</v>
      </c>
      <c r="K487" s="321">
        <v>2460021</v>
      </c>
      <c r="L487" s="317" t="s">
        <v>4948</v>
      </c>
      <c r="M487" s="317"/>
      <c r="N487" s="322"/>
      <c r="O487" s="322" t="s">
        <v>1247</v>
      </c>
      <c r="P487" s="324">
        <v>3</v>
      </c>
      <c r="Q487" s="326">
        <v>100</v>
      </c>
      <c r="R487" s="327">
        <v>500000</v>
      </c>
      <c r="S487" s="327">
        <v>250000</v>
      </c>
      <c r="T487" s="328">
        <v>300000</v>
      </c>
      <c r="U487" s="328" t="s">
        <v>347</v>
      </c>
      <c r="V487" s="328" t="s">
        <v>347</v>
      </c>
      <c r="W487" s="329" t="s">
        <v>377</v>
      </c>
      <c r="X487" s="329"/>
      <c r="Y487" s="329"/>
      <c r="Z487" s="325"/>
      <c r="AA487" s="329"/>
      <c r="AB487" s="329"/>
      <c r="AC487" s="329"/>
      <c r="AD487" s="329"/>
      <c r="AE487" s="329"/>
      <c r="AF487" s="329"/>
      <c r="AG487" s="325">
        <v>528000</v>
      </c>
      <c r="AH487" s="325" t="s">
        <v>6833</v>
      </c>
      <c r="AI487" s="325" t="s">
        <v>377</v>
      </c>
      <c r="AJ487" s="328">
        <v>1050000</v>
      </c>
      <c r="AK487" s="330">
        <v>1000000</v>
      </c>
    </row>
    <row r="488" spans="1:37" s="309" customFormat="1" ht="20.100000000000001" customHeight="1">
      <c r="A488" s="314">
        <v>1486</v>
      </c>
      <c r="B488" s="345">
        <v>1410051016061</v>
      </c>
      <c r="C488" s="345">
        <v>1410001002948</v>
      </c>
      <c r="D488" s="345" t="s">
        <v>4363</v>
      </c>
      <c r="E488" s="316" t="s">
        <v>1241</v>
      </c>
      <c r="F488" s="340">
        <v>2450009</v>
      </c>
      <c r="G488" s="316" t="s">
        <v>1244</v>
      </c>
      <c r="H488" s="316" t="s">
        <v>344</v>
      </c>
      <c r="I488" s="316" t="s">
        <v>1242</v>
      </c>
      <c r="J488" s="316" t="s">
        <v>1248</v>
      </c>
      <c r="K488" s="340" t="s">
        <v>3164</v>
      </c>
      <c r="L488" s="334" t="s">
        <v>4949</v>
      </c>
      <c r="M488" s="334"/>
      <c r="N488" s="316"/>
      <c r="O488" s="334" t="s">
        <v>1248</v>
      </c>
      <c r="P488" s="324">
        <v>2</v>
      </c>
      <c r="Q488" s="316">
        <v>29</v>
      </c>
      <c r="R488" s="327">
        <v>400000</v>
      </c>
      <c r="S488" s="327">
        <v>200000</v>
      </c>
      <c r="T488" s="328" t="s">
        <v>347</v>
      </c>
      <c r="U488" s="328" t="s">
        <v>347</v>
      </c>
      <c r="V488" s="328" t="s">
        <v>347</v>
      </c>
      <c r="W488" s="329" t="s">
        <v>347</v>
      </c>
      <c r="X488" s="316"/>
      <c r="Y488" s="316"/>
      <c r="Z488" s="325"/>
      <c r="AA488" s="316"/>
      <c r="AB488" s="316"/>
      <c r="AC488" s="316"/>
      <c r="AD488" s="316"/>
      <c r="AE488" s="316"/>
      <c r="AF488" s="316"/>
      <c r="AG488" s="325">
        <v>821000</v>
      </c>
      <c r="AH488" s="325" t="s">
        <v>6833</v>
      </c>
      <c r="AI488" s="325" t="s">
        <v>377</v>
      </c>
      <c r="AJ488" s="328">
        <v>600000</v>
      </c>
      <c r="AK488" s="330">
        <v>1000000</v>
      </c>
    </row>
    <row r="489" spans="1:37" s="309" customFormat="1" ht="20.100000000000001" customHeight="1">
      <c r="A489" s="314">
        <v>1487</v>
      </c>
      <c r="B489" s="315">
        <v>1410051014074</v>
      </c>
      <c r="C489" s="318">
        <v>1410001002690</v>
      </c>
      <c r="D489" s="315" t="s">
        <v>6880</v>
      </c>
      <c r="E489" s="316" t="s">
        <v>1249</v>
      </c>
      <c r="F489" s="332">
        <v>2400052</v>
      </c>
      <c r="G489" s="333" t="s">
        <v>1252</v>
      </c>
      <c r="H489" s="331" t="s">
        <v>344</v>
      </c>
      <c r="I489" s="331" t="s">
        <v>1250</v>
      </c>
      <c r="J489" s="317" t="s">
        <v>1251</v>
      </c>
      <c r="K489" s="321">
        <v>2400054</v>
      </c>
      <c r="L489" s="317" t="s">
        <v>6888</v>
      </c>
      <c r="M489" s="317"/>
      <c r="N489" s="316"/>
      <c r="O489" s="334" t="s">
        <v>1251</v>
      </c>
      <c r="P489" s="324">
        <v>2</v>
      </c>
      <c r="Q489" s="326">
        <v>44</v>
      </c>
      <c r="R489" s="327">
        <v>400000</v>
      </c>
      <c r="S489" s="327">
        <v>200000</v>
      </c>
      <c r="T489" s="328">
        <v>300000</v>
      </c>
      <c r="U489" s="328" t="s">
        <v>347</v>
      </c>
      <c r="V489" s="328" t="s">
        <v>347</v>
      </c>
      <c r="W489" s="329" t="s">
        <v>377</v>
      </c>
      <c r="X489" s="325"/>
      <c r="Y489" s="325"/>
      <c r="Z489" s="325"/>
      <c r="AA489" s="325"/>
      <c r="AB489" s="325"/>
      <c r="AC489" s="325"/>
      <c r="AD489" s="325"/>
      <c r="AE489" s="325"/>
      <c r="AF489" s="325"/>
      <c r="AG489" s="325">
        <v>975000</v>
      </c>
      <c r="AH489" s="325" t="s">
        <v>6833</v>
      </c>
      <c r="AI489" s="325" t="s">
        <v>377</v>
      </c>
      <c r="AJ489" s="328">
        <v>900000</v>
      </c>
      <c r="AK489" s="330">
        <v>1000000</v>
      </c>
    </row>
    <row r="490" spans="1:37" s="309" customFormat="1" ht="20.100000000000001" customHeight="1">
      <c r="A490" s="314">
        <v>1488</v>
      </c>
      <c r="B490" s="315">
        <v>1410051014082</v>
      </c>
      <c r="C490" s="318">
        <v>1410001002690</v>
      </c>
      <c r="D490" s="315" t="s">
        <v>6880</v>
      </c>
      <c r="E490" s="316" t="s">
        <v>1249</v>
      </c>
      <c r="F490" s="332">
        <v>2400052</v>
      </c>
      <c r="G490" s="333" t="s">
        <v>1252</v>
      </c>
      <c r="H490" s="331" t="s">
        <v>344</v>
      </c>
      <c r="I490" s="331" t="s">
        <v>1250</v>
      </c>
      <c r="J490" s="317" t="s">
        <v>1253</v>
      </c>
      <c r="K490" s="321">
        <v>2400052</v>
      </c>
      <c r="L490" s="317" t="s">
        <v>4950</v>
      </c>
      <c r="M490" s="317"/>
      <c r="N490" s="316"/>
      <c r="O490" s="334" t="s">
        <v>1253</v>
      </c>
      <c r="P490" s="324">
        <v>2</v>
      </c>
      <c r="Q490" s="326">
        <v>44</v>
      </c>
      <c r="R490" s="327">
        <v>400000</v>
      </c>
      <c r="S490" s="327">
        <v>200000</v>
      </c>
      <c r="T490" s="328">
        <v>300000</v>
      </c>
      <c r="U490" s="328" t="s">
        <v>347</v>
      </c>
      <c r="V490" s="328" t="s">
        <v>347</v>
      </c>
      <c r="W490" s="329" t="s">
        <v>377</v>
      </c>
      <c r="X490" s="325"/>
      <c r="Y490" s="325"/>
      <c r="Z490" s="325"/>
      <c r="AA490" s="325"/>
      <c r="AB490" s="325"/>
      <c r="AC490" s="325"/>
      <c r="AD490" s="325"/>
      <c r="AE490" s="325"/>
      <c r="AF490" s="325"/>
      <c r="AG490" s="325">
        <v>770000</v>
      </c>
      <c r="AH490" s="325" t="s">
        <v>6833</v>
      </c>
      <c r="AI490" s="325" t="s">
        <v>377</v>
      </c>
      <c r="AJ490" s="328">
        <v>900000</v>
      </c>
      <c r="AK490" s="330">
        <v>1000000</v>
      </c>
    </row>
    <row r="491" spans="1:37" s="309" customFormat="1" ht="20.100000000000001" customHeight="1">
      <c r="A491" s="314">
        <v>1489</v>
      </c>
      <c r="B491" s="315">
        <v>1410051014090</v>
      </c>
      <c r="C491" s="347">
        <v>1410001002690</v>
      </c>
      <c r="D491" s="345" t="s">
        <v>4363</v>
      </c>
      <c r="E491" s="316" t="s">
        <v>1249</v>
      </c>
      <c r="F491" s="332">
        <v>2400052</v>
      </c>
      <c r="G491" s="333" t="s">
        <v>1252</v>
      </c>
      <c r="H491" s="331" t="s">
        <v>344</v>
      </c>
      <c r="I491" s="331" t="s">
        <v>1250</v>
      </c>
      <c r="J491" s="331" t="s">
        <v>1254</v>
      </c>
      <c r="K491" s="329" t="s">
        <v>3206</v>
      </c>
      <c r="L491" s="324" t="s">
        <v>4951</v>
      </c>
      <c r="M491" s="348"/>
      <c r="N491" s="322"/>
      <c r="O491" s="322" t="s">
        <v>1254</v>
      </c>
      <c r="P491" s="324">
        <v>2</v>
      </c>
      <c r="Q491" s="326">
        <v>20</v>
      </c>
      <c r="R491" s="327">
        <v>400000</v>
      </c>
      <c r="S491" s="327">
        <v>200000</v>
      </c>
      <c r="T491" s="328" t="s">
        <v>347</v>
      </c>
      <c r="U491" s="328" t="s">
        <v>347</v>
      </c>
      <c r="V491" s="328" t="s">
        <v>347</v>
      </c>
      <c r="W491" s="329" t="s">
        <v>347</v>
      </c>
      <c r="X491" s="325"/>
      <c r="Y491" s="325"/>
      <c r="Z491" s="325"/>
      <c r="AA491" s="325"/>
      <c r="AB491" s="325"/>
      <c r="AC491" s="325"/>
      <c r="AD491" s="325"/>
      <c r="AE491" s="325"/>
      <c r="AF491" s="325"/>
      <c r="AG491" s="325">
        <v>710000</v>
      </c>
      <c r="AH491" s="325" t="s">
        <v>6833</v>
      </c>
      <c r="AI491" s="325" t="s">
        <v>377</v>
      </c>
      <c r="AJ491" s="328">
        <v>600000</v>
      </c>
      <c r="AK491" s="330">
        <v>1000000</v>
      </c>
    </row>
    <row r="492" spans="1:37" s="309" customFormat="1" ht="20.100000000000001" customHeight="1">
      <c r="A492" s="314">
        <v>1490</v>
      </c>
      <c r="B492" s="315">
        <v>1410051025328</v>
      </c>
      <c r="C492" s="347">
        <v>1410001002690</v>
      </c>
      <c r="D492" s="345" t="s">
        <v>4363</v>
      </c>
      <c r="E492" s="316" t="s">
        <v>1249</v>
      </c>
      <c r="F492" s="332">
        <v>2400052</v>
      </c>
      <c r="G492" s="333" t="s">
        <v>1252</v>
      </c>
      <c r="H492" s="331" t="s">
        <v>344</v>
      </c>
      <c r="I492" s="331" t="s">
        <v>1250</v>
      </c>
      <c r="J492" s="331" t="s">
        <v>1255</v>
      </c>
      <c r="K492" s="329" t="s">
        <v>4952</v>
      </c>
      <c r="L492" s="324" t="s">
        <v>4953</v>
      </c>
      <c r="M492" s="348"/>
      <c r="N492" s="322"/>
      <c r="O492" s="322" t="s">
        <v>1255</v>
      </c>
      <c r="P492" s="324">
        <v>2</v>
      </c>
      <c r="Q492" s="326">
        <v>48</v>
      </c>
      <c r="R492" s="327">
        <v>400000</v>
      </c>
      <c r="S492" s="327">
        <v>200000</v>
      </c>
      <c r="T492" s="328" t="s">
        <v>347</v>
      </c>
      <c r="U492" s="328" t="s">
        <v>347</v>
      </c>
      <c r="V492" s="328" t="s">
        <v>347</v>
      </c>
      <c r="W492" s="329" t="s">
        <v>347</v>
      </c>
      <c r="X492" s="325"/>
      <c r="Y492" s="325"/>
      <c r="Z492" s="325"/>
      <c r="AA492" s="325"/>
      <c r="AB492" s="325"/>
      <c r="AC492" s="325"/>
      <c r="AD492" s="325"/>
      <c r="AE492" s="325"/>
      <c r="AF492" s="325"/>
      <c r="AG492" s="325">
        <v>0</v>
      </c>
      <c r="AH492" s="325" t="s">
        <v>377</v>
      </c>
      <c r="AI492" s="325" t="s">
        <v>377</v>
      </c>
      <c r="AJ492" s="328">
        <v>600000</v>
      </c>
      <c r="AK492" s="330">
        <v>1000000</v>
      </c>
    </row>
    <row r="493" spans="1:37" s="309" customFormat="1" ht="20.100000000000001" customHeight="1">
      <c r="A493" s="314">
        <v>1491</v>
      </c>
      <c r="B493" s="315">
        <v>1410051015410</v>
      </c>
      <c r="C493" s="318">
        <v>1410001003409</v>
      </c>
      <c r="D493" s="315" t="s">
        <v>6880</v>
      </c>
      <c r="E493" s="316" t="s">
        <v>1256</v>
      </c>
      <c r="F493" s="319">
        <v>2400065</v>
      </c>
      <c r="G493" s="320" t="s">
        <v>1259</v>
      </c>
      <c r="H493" s="316" t="s">
        <v>344</v>
      </c>
      <c r="I493" s="316" t="s">
        <v>1257</v>
      </c>
      <c r="J493" s="317" t="s">
        <v>1258</v>
      </c>
      <c r="K493" s="321">
        <v>2400065</v>
      </c>
      <c r="L493" s="317" t="s">
        <v>4954</v>
      </c>
      <c r="M493" s="317"/>
      <c r="N493" s="316"/>
      <c r="O493" s="316" t="s">
        <v>1258</v>
      </c>
      <c r="P493" s="324">
        <v>3</v>
      </c>
      <c r="Q493" s="326">
        <v>123</v>
      </c>
      <c r="R493" s="327">
        <v>500000</v>
      </c>
      <c r="S493" s="327">
        <v>250000</v>
      </c>
      <c r="T493" s="328" t="s">
        <v>347</v>
      </c>
      <c r="U493" s="328" t="s">
        <v>347</v>
      </c>
      <c r="V493" s="328" t="s">
        <v>347</v>
      </c>
      <c r="W493" s="329" t="s">
        <v>347</v>
      </c>
      <c r="X493" s="329"/>
      <c r="Y493" s="329"/>
      <c r="Z493" s="325"/>
      <c r="AA493" s="329"/>
      <c r="AB493" s="329"/>
      <c r="AC493" s="329"/>
      <c r="AD493" s="329"/>
      <c r="AE493" s="329"/>
      <c r="AF493" s="329"/>
      <c r="AG493" s="325">
        <v>0</v>
      </c>
      <c r="AH493" s="325" t="s">
        <v>377</v>
      </c>
      <c r="AI493" s="325" t="s">
        <v>377</v>
      </c>
      <c r="AJ493" s="328">
        <v>750000</v>
      </c>
      <c r="AK493" s="330">
        <v>1000000</v>
      </c>
    </row>
    <row r="494" spans="1:37" s="309" customFormat="1" ht="20.100000000000001" customHeight="1">
      <c r="A494" s="314">
        <v>1492</v>
      </c>
      <c r="B494" s="315">
        <v>1410051017630</v>
      </c>
      <c r="C494" s="318">
        <v>1410001002856</v>
      </c>
      <c r="D494" s="315" t="s">
        <v>6880</v>
      </c>
      <c r="E494" s="316" t="s">
        <v>1260</v>
      </c>
      <c r="F494" s="319">
        <v>2470002</v>
      </c>
      <c r="G494" s="320" t="s">
        <v>1263</v>
      </c>
      <c r="H494" s="316" t="s">
        <v>344</v>
      </c>
      <c r="I494" s="316" t="s">
        <v>1261</v>
      </c>
      <c r="J494" s="317" t="s">
        <v>1262</v>
      </c>
      <c r="K494" s="321">
        <v>2440003</v>
      </c>
      <c r="L494" s="317" t="s">
        <v>4955</v>
      </c>
      <c r="M494" s="317"/>
      <c r="N494" s="338"/>
      <c r="O494" s="334" t="s">
        <v>1262</v>
      </c>
      <c r="P494" s="324">
        <v>2</v>
      </c>
      <c r="Q494" s="326">
        <v>40</v>
      </c>
      <c r="R494" s="327">
        <v>400000</v>
      </c>
      <c r="S494" s="327">
        <v>200000</v>
      </c>
      <c r="T494" s="328" t="s">
        <v>347</v>
      </c>
      <c r="U494" s="328" t="s">
        <v>347</v>
      </c>
      <c r="V494" s="328" t="s">
        <v>347</v>
      </c>
      <c r="W494" s="329" t="s">
        <v>347</v>
      </c>
      <c r="X494" s="329"/>
      <c r="Y494" s="329"/>
      <c r="Z494" s="325"/>
      <c r="AA494" s="329"/>
      <c r="AB494" s="329"/>
      <c r="AC494" s="329"/>
      <c r="AD494" s="329"/>
      <c r="AE494" s="329"/>
      <c r="AF494" s="329"/>
      <c r="AG494" s="325">
        <v>897000</v>
      </c>
      <c r="AH494" s="325" t="s">
        <v>6833</v>
      </c>
      <c r="AI494" s="325" t="s">
        <v>377</v>
      </c>
      <c r="AJ494" s="328">
        <v>600000</v>
      </c>
      <c r="AK494" s="330">
        <v>1000000</v>
      </c>
    </row>
    <row r="495" spans="1:37" s="309" customFormat="1" ht="20.100000000000001" customHeight="1">
      <c r="A495" s="314">
        <v>1493</v>
      </c>
      <c r="B495" s="315">
        <v>1410051020428</v>
      </c>
      <c r="C495" s="318">
        <v>1410001002856</v>
      </c>
      <c r="D495" s="315" t="s">
        <v>6880</v>
      </c>
      <c r="E495" s="316" t="s">
        <v>1260</v>
      </c>
      <c r="F495" s="332">
        <v>2470002</v>
      </c>
      <c r="G495" s="333" t="s">
        <v>1263</v>
      </c>
      <c r="H495" s="331" t="s">
        <v>344</v>
      </c>
      <c r="I495" s="331" t="s">
        <v>1261</v>
      </c>
      <c r="J495" s="317" t="s">
        <v>1264</v>
      </c>
      <c r="K495" s="321">
        <v>2470002</v>
      </c>
      <c r="L495" s="317" t="s">
        <v>4956</v>
      </c>
      <c r="M495" s="317"/>
      <c r="N495" s="322"/>
      <c r="O495" s="322" t="s">
        <v>1264</v>
      </c>
      <c r="P495" s="324">
        <v>2</v>
      </c>
      <c r="Q495" s="326">
        <v>50</v>
      </c>
      <c r="R495" s="327">
        <v>400000</v>
      </c>
      <c r="S495" s="327">
        <v>200000</v>
      </c>
      <c r="T495" s="328" t="s">
        <v>347</v>
      </c>
      <c r="U495" s="328" t="s">
        <v>347</v>
      </c>
      <c r="V495" s="328" t="s">
        <v>347</v>
      </c>
      <c r="W495" s="329" t="s">
        <v>347</v>
      </c>
      <c r="X495" s="329"/>
      <c r="Y495" s="329"/>
      <c r="Z495" s="325"/>
      <c r="AA495" s="329"/>
      <c r="AB495" s="329"/>
      <c r="AC495" s="329"/>
      <c r="AD495" s="329"/>
      <c r="AE495" s="329"/>
      <c r="AF495" s="329"/>
      <c r="AG495" s="325">
        <v>1000000</v>
      </c>
      <c r="AH495" s="325" t="s">
        <v>6833</v>
      </c>
      <c r="AI495" s="325" t="s">
        <v>377</v>
      </c>
      <c r="AJ495" s="328">
        <v>600000</v>
      </c>
      <c r="AK495" s="330">
        <v>1000000</v>
      </c>
    </row>
    <row r="496" spans="1:37" s="309" customFormat="1" ht="20.100000000000001" customHeight="1">
      <c r="A496" s="314">
        <v>1494</v>
      </c>
      <c r="B496" s="315">
        <v>1410051023620</v>
      </c>
      <c r="C496" s="318">
        <v>2310001000752</v>
      </c>
      <c r="D496" s="315" t="s">
        <v>6880</v>
      </c>
      <c r="E496" s="316" t="s">
        <v>1265</v>
      </c>
      <c r="F496" s="332">
        <v>4630004</v>
      </c>
      <c r="G496" s="333" t="s">
        <v>1268</v>
      </c>
      <c r="H496" s="331" t="s">
        <v>344</v>
      </c>
      <c r="I496" s="331" t="s">
        <v>1266</v>
      </c>
      <c r="J496" s="317" t="s">
        <v>1267</v>
      </c>
      <c r="K496" s="321">
        <v>2400012</v>
      </c>
      <c r="L496" s="317" t="s">
        <v>4957</v>
      </c>
      <c r="M496" s="317"/>
      <c r="N496" s="322"/>
      <c r="O496" s="322" t="s">
        <v>1267</v>
      </c>
      <c r="P496" s="324">
        <v>3</v>
      </c>
      <c r="Q496" s="326">
        <v>60</v>
      </c>
      <c r="R496" s="327">
        <v>500000</v>
      </c>
      <c r="S496" s="327">
        <v>250000</v>
      </c>
      <c r="T496" s="328" t="s">
        <v>347</v>
      </c>
      <c r="U496" s="328" t="s">
        <v>347</v>
      </c>
      <c r="V496" s="328" t="s">
        <v>347</v>
      </c>
      <c r="W496" s="329" t="s">
        <v>347</v>
      </c>
      <c r="X496" s="325"/>
      <c r="Y496" s="325"/>
      <c r="Z496" s="325"/>
      <c r="AA496" s="325"/>
      <c r="AB496" s="325"/>
      <c r="AC496" s="325"/>
      <c r="AD496" s="325"/>
      <c r="AE496" s="325"/>
      <c r="AF496" s="325"/>
      <c r="AG496" s="325">
        <v>0</v>
      </c>
      <c r="AH496" s="325" t="s">
        <v>377</v>
      </c>
      <c r="AI496" s="325" t="s">
        <v>377</v>
      </c>
      <c r="AJ496" s="328">
        <v>750000</v>
      </c>
      <c r="AK496" s="330">
        <v>1000000</v>
      </c>
    </row>
    <row r="497" spans="1:37" s="309" customFormat="1" ht="20.100000000000001" customHeight="1">
      <c r="A497" s="314">
        <v>1495</v>
      </c>
      <c r="B497" s="315">
        <v>1410051015899</v>
      </c>
      <c r="C497" s="318">
        <v>1410001003243</v>
      </c>
      <c r="D497" s="315" t="s">
        <v>6880</v>
      </c>
      <c r="E497" s="316" t="s">
        <v>1269</v>
      </c>
      <c r="F497" s="340">
        <v>2240024</v>
      </c>
      <c r="G497" s="316" t="s">
        <v>1272</v>
      </c>
      <c r="H497" s="316" t="s">
        <v>344</v>
      </c>
      <c r="I497" s="316" t="s">
        <v>1270</v>
      </c>
      <c r="J497" s="317" t="s">
        <v>1271</v>
      </c>
      <c r="K497" s="321">
        <v>2240024</v>
      </c>
      <c r="L497" s="317" t="s">
        <v>4958</v>
      </c>
      <c r="M497" s="317"/>
      <c r="N497" s="338"/>
      <c r="O497" s="334" t="s">
        <v>1271</v>
      </c>
      <c r="P497" s="324">
        <v>3</v>
      </c>
      <c r="Q497" s="316">
        <v>60</v>
      </c>
      <c r="R497" s="327">
        <v>500000</v>
      </c>
      <c r="S497" s="327">
        <v>250000</v>
      </c>
      <c r="T497" s="328">
        <v>300000</v>
      </c>
      <c r="U497" s="328" t="s">
        <v>347</v>
      </c>
      <c r="V497" s="328" t="s">
        <v>347</v>
      </c>
      <c r="W497" s="329" t="s">
        <v>377</v>
      </c>
      <c r="X497" s="316"/>
      <c r="Y497" s="316"/>
      <c r="Z497" s="325"/>
      <c r="AA497" s="316"/>
      <c r="AB497" s="316"/>
      <c r="AC497" s="316"/>
      <c r="AD497" s="316"/>
      <c r="AE497" s="316"/>
      <c r="AF497" s="316"/>
      <c r="AG497" s="325">
        <v>0</v>
      </c>
      <c r="AH497" s="325" t="s">
        <v>377</v>
      </c>
      <c r="AI497" s="325" t="s">
        <v>377</v>
      </c>
      <c r="AJ497" s="328">
        <v>1050000</v>
      </c>
      <c r="AK497" s="330">
        <v>1000000</v>
      </c>
    </row>
    <row r="498" spans="1:37" s="309" customFormat="1" ht="20.100000000000001" customHeight="1">
      <c r="A498" s="314">
        <v>1496</v>
      </c>
      <c r="B498" s="315">
        <v>1410051014587</v>
      </c>
      <c r="C498" s="318">
        <v>1410001002583</v>
      </c>
      <c r="D498" s="315" t="s">
        <v>6880</v>
      </c>
      <c r="E498" s="316" t="s">
        <v>1273</v>
      </c>
      <c r="F498" s="332">
        <v>2450004</v>
      </c>
      <c r="G498" s="333" t="s">
        <v>1276</v>
      </c>
      <c r="H498" s="331" t="s">
        <v>349</v>
      </c>
      <c r="I498" s="331" t="s">
        <v>1274</v>
      </c>
      <c r="J498" s="317" t="s">
        <v>1275</v>
      </c>
      <c r="K498" s="321">
        <v>2450004</v>
      </c>
      <c r="L498" s="317" t="s">
        <v>4959</v>
      </c>
      <c r="M498" s="317"/>
      <c r="N498" s="322"/>
      <c r="O498" s="322" t="s">
        <v>1275</v>
      </c>
      <c r="P498" s="324">
        <v>3</v>
      </c>
      <c r="Q498" s="326">
        <v>90</v>
      </c>
      <c r="R498" s="327">
        <v>500000</v>
      </c>
      <c r="S498" s="327">
        <v>250000</v>
      </c>
      <c r="T498" s="328">
        <v>300000</v>
      </c>
      <c r="U498" s="328" t="s">
        <v>347</v>
      </c>
      <c r="V498" s="328" t="s">
        <v>347</v>
      </c>
      <c r="W498" s="329" t="s">
        <v>377</v>
      </c>
      <c r="X498" s="329"/>
      <c r="Y498" s="329"/>
      <c r="Z498" s="325"/>
      <c r="AA498" s="329"/>
      <c r="AB498" s="329"/>
      <c r="AC498" s="329"/>
      <c r="AD498" s="329"/>
      <c r="AE498" s="329"/>
      <c r="AF498" s="329"/>
      <c r="AG498" s="325">
        <v>0</v>
      </c>
      <c r="AH498" s="325" t="s">
        <v>377</v>
      </c>
      <c r="AI498" s="325" t="s">
        <v>377</v>
      </c>
      <c r="AJ498" s="328">
        <v>1050000</v>
      </c>
      <c r="AK498" s="330">
        <v>1000000</v>
      </c>
    </row>
    <row r="499" spans="1:37" s="309" customFormat="1" ht="20.100000000000001" customHeight="1">
      <c r="A499" s="314">
        <v>1497</v>
      </c>
      <c r="B499" s="315">
        <v>1410051015436</v>
      </c>
      <c r="C499" s="318">
        <v>1410001003110</v>
      </c>
      <c r="D499" s="315" t="s">
        <v>6880</v>
      </c>
      <c r="E499" s="316" t="s">
        <v>1277</v>
      </c>
      <c r="F499" s="319">
        <v>2410014</v>
      </c>
      <c r="G499" s="320" t="s">
        <v>1280</v>
      </c>
      <c r="H499" s="316" t="s">
        <v>344</v>
      </c>
      <c r="I499" s="316" t="s">
        <v>1278</v>
      </c>
      <c r="J499" s="317" t="s">
        <v>1279</v>
      </c>
      <c r="K499" s="321">
        <v>2410014</v>
      </c>
      <c r="L499" s="317" t="s">
        <v>4960</v>
      </c>
      <c r="M499" s="317"/>
      <c r="N499" s="322"/>
      <c r="O499" s="322" t="s">
        <v>1279</v>
      </c>
      <c r="P499" s="324">
        <v>3</v>
      </c>
      <c r="Q499" s="326">
        <v>110</v>
      </c>
      <c r="R499" s="327">
        <v>500000</v>
      </c>
      <c r="S499" s="327">
        <v>250000</v>
      </c>
      <c r="T499" s="328">
        <v>300000</v>
      </c>
      <c r="U499" s="328" t="s">
        <v>347</v>
      </c>
      <c r="V499" s="328" t="s">
        <v>347</v>
      </c>
      <c r="W499" s="329" t="s">
        <v>347</v>
      </c>
      <c r="X499" s="325"/>
      <c r="Y499" s="325"/>
      <c r="Z499" s="325" t="s">
        <v>377</v>
      </c>
      <c r="AA499" s="325"/>
      <c r="AB499" s="325"/>
      <c r="AC499" s="325"/>
      <c r="AD499" s="325"/>
      <c r="AE499" s="325"/>
      <c r="AF499" s="325"/>
      <c r="AG499" s="325">
        <v>0</v>
      </c>
      <c r="AH499" s="325" t="s">
        <v>377</v>
      </c>
      <c r="AI499" s="325" t="s">
        <v>377</v>
      </c>
      <c r="AJ499" s="328">
        <v>1050000</v>
      </c>
      <c r="AK499" s="330">
        <v>1000000</v>
      </c>
    </row>
    <row r="500" spans="1:37" s="309" customFormat="1" ht="20.100000000000001" customHeight="1">
      <c r="A500" s="314">
        <v>1498</v>
      </c>
      <c r="B500" s="315">
        <v>1410051016434</v>
      </c>
      <c r="C500" s="318">
        <v>1410001003177</v>
      </c>
      <c r="D500" s="315" t="s">
        <v>6880</v>
      </c>
      <c r="E500" s="316" t="s">
        <v>1281</v>
      </c>
      <c r="F500" s="332">
        <v>2310867</v>
      </c>
      <c r="G500" s="333" t="s">
        <v>1284</v>
      </c>
      <c r="H500" s="331" t="s">
        <v>344</v>
      </c>
      <c r="I500" s="331" t="s">
        <v>1282</v>
      </c>
      <c r="J500" s="317" t="s">
        <v>1283</v>
      </c>
      <c r="K500" s="321">
        <v>2310867</v>
      </c>
      <c r="L500" s="317" t="s">
        <v>4961</v>
      </c>
      <c r="M500" s="317"/>
      <c r="N500" s="322"/>
      <c r="O500" s="322" t="s">
        <v>1283</v>
      </c>
      <c r="P500" s="324">
        <v>3</v>
      </c>
      <c r="Q500" s="326">
        <v>70</v>
      </c>
      <c r="R500" s="327">
        <v>500000</v>
      </c>
      <c r="S500" s="327">
        <v>250000</v>
      </c>
      <c r="T500" s="328">
        <v>300000</v>
      </c>
      <c r="U500" s="328" t="s">
        <v>347</v>
      </c>
      <c r="V500" s="328" t="s">
        <v>347</v>
      </c>
      <c r="W500" s="329" t="s">
        <v>377</v>
      </c>
      <c r="X500" s="325"/>
      <c r="Y500" s="325"/>
      <c r="Z500" s="325"/>
      <c r="AA500" s="325"/>
      <c r="AB500" s="325"/>
      <c r="AC500" s="325"/>
      <c r="AD500" s="325"/>
      <c r="AE500" s="325"/>
      <c r="AF500" s="325"/>
      <c r="AG500" s="325">
        <v>999000</v>
      </c>
      <c r="AH500" s="325" t="s">
        <v>6833</v>
      </c>
      <c r="AI500" s="325" t="s">
        <v>377</v>
      </c>
      <c r="AJ500" s="328">
        <v>1050000</v>
      </c>
      <c r="AK500" s="330">
        <v>1000000</v>
      </c>
    </row>
    <row r="501" spans="1:37" s="309" customFormat="1" ht="20.100000000000001" customHeight="1">
      <c r="A501" s="314">
        <v>1499</v>
      </c>
      <c r="B501" s="315">
        <v>1410051019800</v>
      </c>
      <c r="C501" s="318">
        <v>1410001003672</v>
      </c>
      <c r="D501" s="315" t="s">
        <v>6880</v>
      </c>
      <c r="E501" s="316" t="s">
        <v>1285</v>
      </c>
      <c r="F501" s="319">
        <v>2400014</v>
      </c>
      <c r="G501" s="320" t="s">
        <v>1288</v>
      </c>
      <c r="H501" s="316" t="s">
        <v>344</v>
      </c>
      <c r="I501" s="316" t="s">
        <v>1286</v>
      </c>
      <c r="J501" s="317" t="s">
        <v>1287</v>
      </c>
      <c r="K501" s="321">
        <v>2400014</v>
      </c>
      <c r="L501" s="317" t="s">
        <v>4962</v>
      </c>
      <c r="M501" s="317"/>
      <c r="N501" s="322"/>
      <c r="O501" s="322" t="s">
        <v>1287</v>
      </c>
      <c r="P501" s="324">
        <v>3</v>
      </c>
      <c r="Q501" s="326">
        <v>60</v>
      </c>
      <c r="R501" s="327">
        <v>500000</v>
      </c>
      <c r="S501" s="327">
        <v>250000</v>
      </c>
      <c r="T501" s="328" t="s">
        <v>347</v>
      </c>
      <c r="U501" s="328" t="s">
        <v>347</v>
      </c>
      <c r="V501" s="328" t="s">
        <v>347</v>
      </c>
      <c r="W501" s="329" t="s">
        <v>347</v>
      </c>
      <c r="X501" s="329"/>
      <c r="Y501" s="329"/>
      <c r="Z501" s="325"/>
      <c r="AA501" s="329"/>
      <c r="AB501" s="329"/>
      <c r="AC501" s="329"/>
      <c r="AD501" s="329"/>
      <c r="AE501" s="329"/>
      <c r="AF501" s="329"/>
      <c r="AG501" s="325">
        <v>0</v>
      </c>
      <c r="AH501" s="325" t="s">
        <v>377</v>
      </c>
      <c r="AI501" s="325" t="s">
        <v>377</v>
      </c>
      <c r="AJ501" s="328">
        <v>750000</v>
      </c>
      <c r="AK501" s="330">
        <v>1000000</v>
      </c>
    </row>
    <row r="502" spans="1:37" s="309" customFormat="1" ht="20.100000000000001" customHeight="1">
      <c r="A502" s="314">
        <v>1500</v>
      </c>
      <c r="B502" s="315">
        <v>1410051019818</v>
      </c>
      <c r="C502" s="347">
        <v>1410001003672</v>
      </c>
      <c r="D502" s="345" t="s">
        <v>4363</v>
      </c>
      <c r="E502" s="316" t="s">
        <v>1285</v>
      </c>
      <c r="F502" s="332">
        <v>2400014</v>
      </c>
      <c r="G502" s="333" t="s">
        <v>1288</v>
      </c>
      <c r="H502" s="331" t="s">
        <v>344</v>
      </c>
      <c r="I502" s="331" t="s">
        <v>1286</v>
      </c>
      <c r="J502" s="331" t="s">
        <v>1289</v>
      </c>
      <c r="K502" s="340" t="s">
        <v>4963</v>
      </c>
      <c r="L502" s="334" t="s">
        <v>4964</v>
      </c>
      <c r="M502" s="334"/>
      <c r="N502" s="316"/>
      <c r="O502" s="334" t="s">
        <v>1289</v>
      </c>
      <c r="P502" s="324">
        <v>2</v>
      </c>
      <c r="Q502" s="326">
        <v>20</v>
      </c>
      <c r="R502" s="327">
        <v>400000</v>
      </c>
      <c r="S502" s="327">
        <v>200000</v>
      </c>
      <c r="T502" s="328" t="s">
        <v>347</v>
      </c>
      <c r="U502" s="328" t="s">
        <v>347</v>
      </c>
      <c r="V502" s="328" t="s">
        <v>347</v>
      </c>
      <c r="W502" s="329" t="s">
        <v>347</v>
      </c>
      <c r="X502" s="329"/>
      <c r="Y502" s="329"/>
      <c r="Z502" s="325"/>
      <c r="AA502" s="329"/>
      <c r="AB502" s="329"/>
      <c r="AC502" s="329"/>
      <c r="AD502" s="329"/>
      <c r="AE502" s="329"/>
      <c r="AF502" s="329"/>
      <c r="AG502" s="325">
        <v>0</v>
      </c>
      <c r="AH502" s="325" t="s">
        <v>377</v>
      </c>
      <c r="AI502" s="325" t="s">
        <v>377</v>
      </c>
      <c r="AJ502" s="328">
        <v>600000</v>
      </c>
      <c r="AK502" s="330">
        <v>1000000</v>
      </c>
    </row>
    <row r="503" spans="1:37" s="309" customFormat="1" ht="20.100000000000001" customHeight="1">
      <c r="A503" s="314">
        <v>1501</v>
      </c>
      <c r="B503" s="315">
        <v>1410051018141</v>
      </c>
      <c r="C503" s="318">
        <v>1410001003649</v>
      </c>
      <c r="D503" s="315" t="s">
        <v>6880</v>
      </c>
      <c r="E503" s="316" t="s">
        <v>1290</v>
      </c>
      <c r="F503" s="332">
        <v>2300052</v>
      </c>
      <c r="G503" s="333" t="s">
        <v>1293</v>
      </c>
      <c r="H503" s="331" t="s">
        <v>344</v>
      </c>
      <c r="I503" s="331" t="s">
        <v>1291</v>
      </c>
      <c r="J503" s="317" t="s">
        <v>1292</v>
      </c>
      <c r="K503" s="321">
        <v>2410825</v>
      </c>
      <c r="L503" s="317" t="s">
        <v>4965</v>
      </c>
      <c r="M503" s="317"/>
      <c r="N503" s="338"/>
      <c r="O503" s="334" t="s">
        <v>1292</v>
      </c>
      <c r="P503" s="324">
        <v>3</v>
      </c>
      <c r="Q503" s="326">
        <v>90</v>
      </c>
      <c r="R503" s="327">
        <v>500000</v>
      </c>
      <c r="S503" s="327">
        <v>250000</v>
      </c>
      <c r="T503" s="328">
        <v>300000</v>
      </c>
      <c r="U503" s="328" t="s">
        <v>347</v>
      </c>
      <c r="V503" s="328" t="s">
        <v>347</v>
      </c>
      <c r="W503" s="329" t="s">
        <v>377</v>
      </c>
      <c r="X503" s="329"/>
      <c r="Y503" s="329"/>
      <c r="Z503" s="325"/>
      <c r="AA503" s="329"/>
      <c r="AB503" s="329"/>
      <c r="AC503" s="329"/>
      <c r="AD503" s="329"/>
      <c r="AE503" s="329"/>
      <c r="AF503" s="329"/>
      <c r="AG503" s="325">
        <v>0</v>
      </c>
      <c r="AH503" s="325" t="s">
        <v>377</v>
      </c>
      <c r="AI503" s="325" t="s">
        <v>377</v>
      </c>
      <c r="AJ503" s="328">
        <v>1050000</v>
      </c>
      <c r="AK503" s="330">
        <v>1000000</v>
      </c>
    </row>
    <row r="504" spans="1:37" s="309" customFormat="1" ht="20.100000000000001" customHeight="1">
      <c r="A504" s="314">
        <v>1502</v>
      </c>
      <c r="B504" s="315">
        <v>1410051019867</v>
      </c>
      <c r="C504" s="318">
        <v>1410001003649</v>
      </c>
      <c r="D504" s="315" t="s">
        <v>6880</v>
      </c>
      <c r="E504" s="316" t="s">
        <v>1290</v>
      </c>
      <c r="F504" s="332">
        <v>2300052</v>
      </c>
      <c r="G504" s="333" t="s">
        <v>1293</v>
      </c>
      <c r="H504" s="331" t="s">
        <v>344</v>
      </c>
      <c r="I504" s="331" t="s">
        <v>1291</v>
      </c>
      <c r="J504" s="317" t="s">
        <v>1294</v>
      </c>
      <c r="K504" s="321">
        <v>2300052</v>
      </c>
      <c r="L504" s="317" t="s">
        <v>4966</v>
      </c>
      <c r="M504" s="317"/>
      <c r="N504" s="323"/>
      <c r="O504" s="322" t="s">
        <v>1294</v>
      </c>
      <c r="P504" s="324">
        <v>3</v>
      </c>
      <c r="Q504" s="326">
        <v>90</v>
      </c>
      <c r="R504" s="327">
        <v>500000</v>
      </c>
      <c r="S504" s="327">
        <v>250000</v>
      </c>
      <c r="T504" s="328">
        <v>300000</v>
      </c>
      <c r="U504" s="328" t="s">
        <v>347</v>
      </c>
      <c r="V504" s="328" t="s">
        <v>347</v>
      </c>
      <c r="W504" s="329" t="s">
        <v>377</v>
      </c>
      <c r="X504" s="325"/>
      <c r="Y504" s="325"/>
      <c r="Z504" s="325"/>
      <c r="AA504" s="325"/>
      <c r="AB504" s="325"/>
      <c r="AC504" s="325"/>
      <c r="AD504" s="325"/>
      <c r="AE504" s="325"/>
      <c r="AF504" s="325"/>
      <c r="AG504" s="325">
        <v>808000</v>
      </c>
      <c r="AH504" s="325" t="s">
        <v>6833</v>
      </c>
      <c r="AI504" s="325" t="s">
        <v>377</v>
      </c>
      <c r="AJ504" s="328">
        <v>1050000</v>
      </c>
      <c r="AK504" s="330">
        <v>1000000</v>
      </c>
    </row>
    <row r="505" spans="1:37" s="309" customFormat="1" ht="20.100000000000001" customHeight="1">
      <c r="A505" s="314">
        <v>1503</v>
      </c>
      <c r="B505" s="315">
        <v>1410051019891</v>
      </c>
      <c r="C505" s="318">
        <v>1410001003649</v>
      </c>
      <c r="D505" s="315" t="s">
        <v>6880</v>
      </c>
      <c r="E505" s="316" t="s">
        <v>1290</v>
      </c>
      <c r="F505" s="332">
        <v>2300052</v>
      </c>
      <c r="G505" s="333" t="s">
        <v>1293</v>
      </c>
      <c r="H505" s="331" t="s">
        <v>344</v>
      </c>
      <c r="I505" s="331" t="s">
        <v>1291</v>
      </c>
      <c r="J505" s="317" t="s">
        <v>1295</v>
      </c>
      <c r="K505" s="321">
        <v>2310034</v>
      </c>
      <c r="L505" s="317" t="s">
        <v>4967</v>
      </c>
      <c r="M505" s="317"/>
      <c r="N505" s="334"/>
      <c r="O505" s="334" t="s">
        <v>1295</v>
      </c>
      <c r="P505" s="324">
        <v>3</v>
      </c>
      <c r="Q505" s="326">
        <v>90</v>
      </c>
      <c r="R505" s="327">
        <v>500000</v>
      </c>
      <c r="S505" s="327">
        <v>250000</v>
      </c>
      <c r="T505" s="328">
        <v>300000</v>
      </c>
      <c r="U505" s="328" t="s">
        <v>347</v>
      </c>
      <c r="V505" s="328" t="s">
        <v>347</v>
      </c>
      <c r="W505" s="329" t="s">
        <v>377</v>
      </c>
      <c r="X505" s="329"/>
      <c r="Y505" s="329"/>
      <c r="Z505" s="325"/>
      <c r="AA505" s="329"/>
      <c r="AB505" s="329"/>
      <c r="AC505" s="329"/>
      <c r="AD505" s="329"/>
      <c r="AE505" s="329"/>
      <c r="AF505" s="329"/>
      <c r="AG505" s="325">
        <v>777000</v>
      </c>
      <c r="AH505" s="325" t="s">
        <v>6833</v>
      </c>
      <c r="AI505" s="325" t="s">
        <v>377</v>
      </c>
      <c r="AJ505" s="328">
        <v>1050000</v>
      </c>
      <c r="AK505" s="330">
        <v>1000000</v>
      </c>
    </row>
    <row r="506" spans="1:37" s="309" customFormat="1" ht="20.100000000000001" customHeight="1">
      <c r="A506" s="314">
        <v>1504</v>
      </c>
      <c r="B506" s="315">
        <v>1410051023547</v>
      </c>
      <c r="C506" s="318">
        <v>1410001003649</v>
      </c>
      <c r="D506" s="315" t="s">
        <v>6880</v>
      </c>
      <c r="E506" s="316" t="s">
        <v>1290</v>
      </c>
      <c r="F506" s="332">
        <v>2300052</v>
      </c>
      <c r="G506" s="333" t="s">
        <v>1293</v>
      </c>
      <c r="H506" s="331" t="s">
        <v>344</v>
      </c>
      <c r="I506" s="331" t="s">
        <v>1291</v>
      </c>
      <c r="J506" s="317" t="s">
        <v>1296</v>
      </c>
      <c r="K506" s="321">
        <v>2350016</v>
      </c>
      <c r="L506" s="317" t="s">
        <v>4315</v>
      </c>
      <c r="M506" s="317" t="s">
        <v>4968</v>
      </c>
      <c r="N506" s="322"/>
      <c r="O506" s="322" t="s">
        <v>1296</v>
      </c>
      <c r="P506" s="324">
        <v>3</v>
      </c>
      <c r="Q506" s="326">
        <v>70</v>
      </c>
      <c r="R506" s="327">
        <v>500000</v>
      </c>
      <c r="S506" s="327">
        <v>250000</v>
      </c>
      <c r="T506" s="328">
        <v>300000</v>
      </c>
      <c r="U506" s="328" t="s">
        <v>347</v>
      </c>
      <c r="V506" s="328" t="s">
        <v>347</v>
      </c>
      <c r="W506" s="329" t="s">
        <v>377</v>
      </c>
      <c r="X506" s="329"/>
      <c r="Y506" s="329"/>
      <c r="Z506" s="325"/>
      <c r="AA506" s="329"/>
      <c r="AB506" s="329"/>
      <c r="AC506" s="329"/>
      <c r="AD506" s="329"/>
      <c r="AE506" s="329"/>
      <c r="AF506" s="329"/>
      <c r="AG506" s="325">
        <v>668000</v>
      </c>
      <c r="AH506" s="325" t="s">
        <v>6833</v>
      </c>
      <c r="AI506" s="325" t="s">
        <v>377</v>
      </c>
      <c r="AJ506" s="328">
        <v>1050000</v>
      </c>
      <c r="AK506" s="330">
        <v>1000000</v>
      </c>
    </row>
    <row r="507" spans="1:37" s="309" customFormat="1" ht="20.100000000000001" customHeight="1">
      <c r="A507" s="314">
        <v>1505</v>
      </c>
      <c r="B507" s="315">
        <v>1410051024909</v>
      </c>
      <c r="C507" s="318">
        <v>1415001000271</v>
      </c>
      <c r="D507" s="315" t="s">
        <v>6880</v>
      </c>
      <c r="E507" s="316" t="s">
        <v>1290</v>
      </c>
      <c r="F507" s="340">
        <v>2520143</v>
      </c>
      <c r="G507" s="316" t="s">
        <v>1298</v>
      </c>
      <c r="H507" s="316" t="s">
        <v>344</v>
      </c>
      <c r="I507" s="316" t="s">
        <v>4969</v>
      </c>
      <c r="J507" s="317" t="s">
        <v>1297</v>
      </c>
      <c r="K507" s="321">
        <v>2300071</v>
      </c>
      <c r="L507" s="317" t="s">
        <v>4970</v>
      </c>
      <c r="M507" s="317"/>
      <c r="N507" s="316"/>
      <c r="O507" s="334" t="s">
        <v>1297</v>
      </c>
      <c r="P507" s="324">
        <v>3</v>
      </c>
      <c r="Q507" s="316">
        <v>60</v>
      </c>
      <c r="R507" s="327">
        <v>500000</v>
      </c>
      <c r="S507" s="327">
        <v>250000</v>
      </c>
      <c r="T507" s="328" t="s">
        <v>347</v>
      </c>
      <c r="U507" s="328" t="s">
        <v>347</v>
      </c>
      <c r="V507" s="328" t="s">
        <v>347</v>
      </c>
      <c r="W507" s="329" t="s">
        <v>347</v>
      </c>
      <c r="X507" s="316"/>
      <c r="Y507" s="316"/>
      <c r="Z507" s="325"/>
      <c r="AA507" s="316"/>
      <c r="AB507" s="316"/>
      <c r="AC507" s="316"/>
      <c r="AD507" s="316"/>
      <c r="AE507" s="316"/>
      <c r="AF507" s="316"/>
      <c r="AG507" s="325">
        <v>0</v>
      </c>
      <c r="AH507" s="325" t="s">
        <v>377</v>
      </c>
      <c r="AI507" s="325" t="s">
        <v>377</v>
      </c>
      <c r="AJ507" s="328">
        <v>750000</v>
      </c>
      <c r="AK507" s="330">
        <v>1000000</v>
      </c>
    </row>
    <row r="508" spans="1:37" s="309" customFormat="1" ht="20.100000000000001" customHeight="1">
      <c r="A508" s="314">
        <v>1506</v>
      </c>
      <c r="B508" s="315">
        <v>1410051015782</v>
      </c>
      <c r="C508" s="318">
        <v>1410001002625</v>
      </c>
      <c r="D508" s="315" t="s">
        <v>6880</v>
      </c>
      <c r="E508" s="316" t="s">
        <v>1299</v>
      </c>
      <c r="F508" s="319">
        <v>1350061</v>
      </c>
      <c r="G508" s="320" t="s">
        <v>1302</v>
      </c>
      <c r="H508" s="316" t="s">
        <v>344</v>
      </c>
      <c r="I508" s="316" t="s">
        <v>1300</v>
      </c>
      <c r="J508" s="317" t="s">
        <v>1301</v>
      </c>
      <c r="K508" s="321">
        <v>2270066</v>
      </c>
      <c r="L508" s="317" t="s">
        <v>4971</v>
      </c>
      <c r="M508" s="317"/>
      <c r="N508" s="322"/>
      <c r="O508" s="322" t="s">
        <v>1301</v>
      </c>
      <c r="P508" s="324">
        <v>3</v>
      </c>
      <c r="Q508" s="326">
        <v>90</v>
      </c>
      <c r="R508" s="327">
        <v>500000</v>
      </c>
      <c r="S508" s="327">
        <v>250000</v>
      </c>
      <c r="T508" s="328">
        <v>300000</v>
      </c>
      <c r="U508" s="328" t="s">
        <v>347</v>
      </c>
      <c r="V508" s="328" t="s">
        <v>347</v>
      </c>
      <c r="W508" s="329" t="s">
        <v>377</v>
      </c>
      <c r="X508" s="329"/>
      <c r="Y508" s="329"/>
      <c r="Z508" s="325"/>
      <c r="AA508" s="329"/>
      <c r="AB508" s="329"/>
      <c r="AC508" s="329"/>
      <c r="AD508" s="329"/>
      <c r="AE508" s="329"/>
      <c r="AF508" s="329"/>
      <c r="AG508" s="325">
        <v>1000000</v>
      </c>
      <c r="AH508" s="325" t="s">
        <v>6833</v>
      </c>
      <c r="AI508" s="325" t="s">
        <v>377</v>
      </c>
      <c r="AJ508" s="328">
        <v>1050000</v>
      </c>
      <c r="AK508" s="330">
        <v>1000000</v>
      </c>
    </row>
    <row r="509" spans="1:37" s="309" customFormat="1" ht="20.100000000000001" customHeight="1">
      <c r="A509" s="314">
        <v>1507</v>
      </c>
      <c r="B509" s="315">
        <v>1410051015972</v>
      </c>
      <c r="C509" s="318">
        <v>1410001003037</v>
      </c>
      <c r="D509" s="315" t="s">
        <v>6880</v>
      </c>
      <c r="E509" s="316" t="s">
        <v>1303</v>
      </c>
      <c r="F509" s="332">
        <v>2440003</v>
      </c>
      <c r="G509" s="333" t="s">
        <v>1306</v>
      </c>
      <c r="H509" s="331" t="s">
        <v>344</v>
      </c>
      <c r="I509" s="316" t="s">
        <v>1304</v>
      </c>
      <c r="J509" s="317" t="s">
        <v>1305</v>
      </c>
      <c r="K509" s="321">
        <v>2440003</v>
      </c>
      <c r="L509" s="317" t="s">
        <v>4972</v>
      </c>
      <c r="M509" s="317"/>
      <c r="N509" s="322"/>
      <c r="O509" s="322" t="s">
        <v>1305</v>
      </c>
      <c r="P509" s="324">
        <v>2</v>
      </c>
      <c r="Q509" s="335">
        <v>50</v>
      </c>
      <c r="R509" s="327">
        <v>400000</v>
      </c>
      <c r="S509" s="327">
        <v>200000</v>
      </c>
      <c r="T509" s="328">
        <v>300000</v>
      </c>
      <c r="U509" s="328" t="s">
        <v>347</v>
      </c>
      <c r="V509" s="328" t="s">
        <v>347</v>
      </c>
      <c r="W509" s="329" t="s">
        <v>377</v>
      </c>
      <c r="X509" s="336"/>
      <c r="Y509" s="336"/>
      <c r="Z509" s="325"/>
      <c r="AA509" s="336"/>
      <c r="AB509" s="336"/>
      <c r="AC509" s="336"/>
      <c r="AD509" s="336"/>
      <c r="AE509" s="336"/>
      <c r="AF509" s="336"/>
      <c r="AG509" s="325">
        <v>421000</v>
      </c>
      <c r="AH509" s="325" t="s">
        <v>6833</v>
      </c>
      <c r="AI509" s="325" t="s">
        <v>377</v>
      </c>
      <c r="AJ509" s="328">
        <v>900000</v>
      </c>
      <c r="AK509" s="330">
        <v>1000000</v>
      </c>
    </row>
    <row r="510" spans="1:37" s="309" customFormat="1" ht="20.100000000000001" customHeight="1">
      <c r="A510" s="314">
        <v>1508</v>
      </c>
      <c r="B510" s="315">
        <v>1410051016038</v>
      </c>
      <c r="C510" s="318">
        <v>1410001003037</v>
      </c>
      <c r="D510" s="315" t="s">
        <v>6880</v>
      </c>
      <c r="E510" s="316" t="s">
        <v>1303</v>
      </c>
      <c r="F510" s="332">
        <v>2440003</v>
      </c>
      <c r="G510" s="333" t="s">
        <v>1306</v>
      </c>
      <c r="H510" s="331" t="s">
        <v>344</v>
      </c>
      <c r="I510" s="331" t="s">
        <v>1304</v>
      </c>
      <c r="J510" s="317" t="s">
        <v>1307</v>
      </c>
      <c r="K510" s="321">
        <v>2440003</v>
      </c>
      <c r="L510" s="317" t="s">
        <v>4973</v>
      </c>
      <c r="M510" s="317"/>
      <c r="N510" s="322"/>
      <c r="O510" s="322" t="s">
        <v>1307</v>
      </c>
      <c r="P510" s="324">
        <v>3</v>
      </c>
      <c r="Q510" s="326">
        <v>80</v>
      </c>
      <c r="R510" s="327">
        <v>500000</v>
      </c>
      <c r="S510" s="327">
        <v>250000</v>
      </c>
      <c r="T510" s="328">
        <v>300000</v>
      </c>
      <c r="U510" s="328" t="s">
        <v>347</v>
      </c>
      <c r="V510" s="328" t="s">
        <v>347</v>
      </c>
      <c r="W510" s="329" t="s">
        <v>377</v>
      </c>
      <c r="X510" s="329"/>
      <c r="Y510" s="329"/>
      <c r="Z510" s="325"/>
      <c r="AA510" s="329"/>
      <c r="AB510" s="329"/>
      <c r="AC510" s="329"/>
      <c r="AD510" s="329"/>
      <c r="AE510" s="329"/>
      <c r="AF510" s="329"/>
      <c r="AG510" s="325">
        <v>880000</v>
      </c>
      <c r="AH510" s="325" t="s">
        <v>6833</v>
      </c>
      <c r="AI510" s="325" t="s">
        <v>377</v>
      </c>
      <c r="AJ510" s="328">
        <v>1050000</v>
      </c>
      <c r="AK510" s="330">
        <v>1000000</v>
      </c>
    </row>
    <row r="511" spans="1:37" s="309" customFormat="1" ht="20.100000000000001" customHeight="1">
      <c r="A511" s="314">
        <v>1509</v>
      </c>
      <c r="B511" s="315">
        <v>1410051016046</v>
      </c>
      <c r="C511" s="318">
        <v>1410001003037</v>
      </c>
      <c r="D511" s="315" t="s">
        <v>6880</v>
      </c>
      <c r="E511" s="316" t="s">
        <v>1303</v>
      </c>
      <c r="F511" s="332">
        <v>2440003</v>
      </c>
      <c r="G511" s="333" t="s">
        <v>1306</v>
      </c>
      <c r="H511" s="331" t="s">
        <v>344</v>
      </c>
      <c r="I511" s="331" t="s">
        <v>1304</v>
      </c>
      <c r="J511" s="317" t="s">
        <v>1308</v>
      </c>
      <c r="K511" s="321">
        <v>2440003</v>
      </c>
      <c r="L511" s="317" t="s">
        <v>4974</v>
      </c>
      <c r="M511" s="317"/>
      <c r="N511" s="338"/>
      <c r="O511" s="334" t="s">
        <v>1308</v>
      </c>
      <c r="P511" s="324">
        <v>3</v>
      </c>
      <c r="Q511" s="326">
        <v>90</v>
      </c>
      <c r="R511" s="327">
        <v>500000</v>
      </c>
      <c r="S511" s="327">
        <v>250000</v>
      </c>
      <c r="T511" s="328">
        <v>300000</v>
      </c>
      <c r="U511" s="328" t="s">
        <v>347</v>
      </c>
      <c r="V511" s="328" t="s">
        <v>347</v>
      </c>
      <c r="W511" s="329" t="s">
        <v>377</v>
      </c>
      <c r="X511" s="329"/>
      <c r="Y511" s="329"/>
      <c r="Z511" s="325"/>
      <c r="AA511" s="329"/>
      <c r="AB511" s="329"/>
      <c r="AC511" s="329"/>
      <c r="AD511" s="329"/>
      <c r="AE511" s="329"/>
      <c r="AF511" s="329"/>
      <c r="AG511" s="325">
        <v>995000</v>
      </c>
      <c r="AH511" s="325" t="s">
        <v>6833</v>
      </c>
      <c r="AI511" s="325" t="s">
        <v>377</v>
      </c>
      <c r="AJ511" s="328">
        <v>1050000</v>
      </c>
      <c r="AK511" s="330">
        <v>1000000</v>
      </c>
    </row>
    <row r="512" spans="1:37" s="309" customFormat="1" ht="20.100000000000001" customHeight="1">
      <c r="A512" s="314">
        <v>1510</v>
      </c>
      <c r="B512" s="315">
        <v>1410051016111</v>
      </c>
      <c r="C512" s="318">
        <v>1410001003037</v>
      </c>
      <c r="D512" s="315" t="s">
        <v>6880</v>
      </c>
      <c r="E512" s="316" t="s">
        <v>1303</v>
      </c>
      <c r="F512" s="332">
        <v>2440003</v>
      </c>
      <c r="G512" s="333" t="s">
        <v>1306</v>
      </c>
      <c r="H512" s="331" t="s">
        <v>344</v>
      </c>
      <c r="I512" s="331" t="s">
        <v>1304</v>
      </c>
      <c r="J512" s="317" t="s">
        <v>1309</v>
      </c>
      <c r="K512" s="321">
        <v>2450015</v>
      </c>
      <c r="L512" s="317" t="s">
        <v>4975</v>
      </c>
      <c r="M512" s="317"/>
      <c r="N512" s="338"/>
      <c r="O512" s="334" t="s">
        <v>1309</v>
      </c>
      <c r="P512" s="324">
        <v>3</v>
      </c>
      <c r="Q512" s="326">
        <v>60</v>
      </c>
      <c r="R512" s="327">
        <v>500000</v>
      </c>
      <c r="S512" s="327">
        <v>250000</v>
      </c>
      <c r="T512" s="328">
        <v>300000</v>
      </c>
      <c r="U512" s="328" t="s">
        <v>347</v>
      </c>
      <c r="V512" s="328" t="s">
        <v>347</v>
      </c>
      <c r="W512" s="329" t="s">
        <v>377</v>
      </c>
      <c r="X512" s="329"/>
      <c r="Y512" s="329"/>
      <c r="Z512" s="325"/>
      <c r="AA512" s="329"/>
      <c r="AB512" s="329"/>
      <c r="AC512" s="329"/>
      <c r="AD512" s="329"/>
      <c r="AE512" s="329"/>
      <c r="AF512" s="329"/>
      <c r="AG512" s="325">
        <v>0</v>
      </c>
      <c r="AH512" s="325" t="s">
        <v>377</v>
      </c>
      <c r="AI512" s="325" t="s">
        <v>377</v>
      </c>
      <c r="AJ512" s="328">
        <v>1050000</v>
      </c>
      <c r="AK512" s="330">
        <v>1000000</v>
      </c>
    </row>
    <row r="513" spans="1:37" s="309" customFormat="1" ht="20.100000000000001" customHeight="1">
      <c r="A513" s="314">
        <v>1511</v>
      </c>
      <c r="B513" s="315">
        <v>1410051023778</v>
      </c>
      <c r="C513" s="318">
        <v>1410001003037</v>
      </c>
      <c r="D513" s="315" t="s">
        <v>6880</v>
      </c>
      <c r="E513" s="316" t="s">
        <v>1303</v>
      </c>
      <c r="F513" s="332">
        <v>2440003</v>
      </c>
      <c r="G513" s="333" t="s">
        <v>1306</v>
      </c>
      <c r="H513" s="331" t="s">
        <v>344</v>
      </c>
      <c r="I513" s="331" t="s">
        <v>1304</v>
      </c>
      <c r="J513" s="317" t="s">
        <v>1310</v>
      </c>
      <c r="K513" s="321">
        <v>2450061</v>
      </c>
      <c r="L513" s="317" t="s">
        <v>4976</v>
      </c>
      <c r="M513" s="317"/>
      <c r="N513" s="316"/>
      <c r="O513" s="316" t="s">
        <v>1310</v>
      </c>
      <c r="P513" s="324">
        <v>2</v>
      </c>
      <c r="Q513" s="326">
        <v>50</v>
      </c>
      <c r="R513" s="327">
        <v>400000</v>
      </c>
      <c r="S513" s="327">
        <v>200000</v>
      </c>
      <c r="T513" s="328">
        <v>300000</v>
      </c>
      <c r="U513" s="328" t="s">
        <v>347</v>
      </c>
      <c r="V513" s="328" t="s">
        <v>347</v>
      </c>
      <c r="W513" s="329" t="s">
        <v>377</v>
      </c>
      <c r="X513" s="329"/>
      <c r="Y513" s="329"/>
      <c r="Z513" s="325"/>
      <c r="AA513" s="329"/>
      <c r="AB513" s="329"/>
      <c r="AC513" s="329"/>
      <c r="AD513" s="329"/>
      <c r="AE513" s="329"/>
      <c r="AF513" s="329"/>
      <c r="AG513" s="325">
        <v>1000000</v>
      </c>
      <c r="AH513" s="325" t="s">
        <v>6833</v>
      </c>
      <c r="AI513" s="325" t="s">
        <v>377</v>
      </c>
      <c r="AJ513" s="328">
        <v>900000</v>
      </c>
      <c r="AK513" s="330">
        <v>1000000</v>
      </c>
    </row>
    <row r="514" spans="1:37" s="309" customFormat="1" ht="20.100000000000001" customHeight="1">
      <c r="A514" s="314">
        <v>1512</v>
      </c>
      <c r="B514" s="315">
        <v>1410051014256</v>
      </c>
      <c r="C514" s="318">
        <v>1410001002518</v>
      </c>
      <c r="D514" s="315" t="s">
        <v>6880</v>
      </c>
      <c r="E514" s="316" t="s">
        <v>1311</v>
      </c>
      <c r="F514" s="332">
        <v>2360026</v>
      </c>
      <c r="G514" s="333" t="s">
        <v>1314</v>
      </c>
      <c r="H514" s="331" t="s">
        <v>344</v>
      </c>
      <c r="I514" s="331" t="s">
        <v>1312</v>
      </c>
      <c r="J514" s="317" t="s">
        <v>1313</v>
      </c>
      <c r="K514" s="321">
        <v>2360037</v>
      </c>
      <c r="L514" s="317" t="s">
        <v>4977</v>
      </c>
      <c r="M514" s="317"/>
      <c r="N514" s="322"/>
      <c r="O514" s="322" t="s">
        <v>1313</v>
      </c>
      <c r="P514" s="324">
        <v>3</v>
      </c>
      <c r="Q514" s="326">
        <v>60</v>
      </c>
      <c r="R514" s="327">
        <v>500000</v>
      </c>
      <c r="S514" s="327">
        <v>250000</v>
      </c>
      <c r="T514" s="328">
        <v>300000</v>
      </c>
      <c r="U514" s="328" t="s">
        <v>347</v>
      </c>
      <c r="V514" s="328" t="s">
        <v>347</v>
      </c>
      <c r="W514" s="329" t="s">
        <v>377</v>
      </c>
      <c r="X514" s="329"/>
      <c r="Y514" s="329"/>
      <c r="Z514" s="325"/>
      <c r="AA514" s="329"/>
      <c r="AB514" s="329"/>
      <c r="AC514" s="329"/>
      <c r="AD514" s="329"/>
      <c r="AE514" s="329"/>
      <c r="AF514" s="329"/>
      <c r="AG514" s="325">
        <v>0</v>
      </c>
      <c r="AH514" s="325" t="s">
        <v>377</v>
      </c>
      <c r="AI514" s="325" t="s">
        <v>377</v>
      </c>
      <c r="AJ514" s="328">
        <v>1050000</v>
      </c>
      <c r="AK514" s="330">
        <v>1000000</v>
      </c>
    </row>
    <row r="515" spans="1:37" s="309" customFormat="1" ht="20.100000000000001" customHeight="1">
      <c r="A515" s="314">
        <v>1513</v>
      </c>
      <c r="B515" s="315">
        <v>1410051014876</v>
      </c>
      <c r="C515" s="318">
        <v>1410001002518</v>
      </c>
      <c r="D515" s="315" t="s">
        <v>6880</v>
      </c>
      <c r="E515" s="316" t="s">
        <v>1311</v>
      </c>
      <c r="F515" s="319">
        <v>2360026</v>
      </c>
      <c r="G515" s="320" t="s">
        <v>1314</v>
      </c>
      <c r="H515" s="316" t="s">
        <v>344</v>
      </c>
      <c r="I515" s="316" t="s">
        <v>1312</v>
      </c>
      <c r="J515" s="317" t="s">
        <v>1315</v>
      </c>
      <c r="K515" s="321">
        <v>2360026</v>
      </c>
      <c r="L515" s="317" t="s">
        <v>4978</v>
      </c>
      <c r="M515" s="317"/>
      <c r="N515" s="322"/>
      <c r="O515" s="322" t="s">
        <v>1315</v>
      </c>
      <c r="P515" s="324">
        <v>3</v>
      </c>
      <c r="Q515" s="326">
        <v>60</v>
      </c>
      <c r="R515" s="327">
        <v>500000</v>
      </c>
      <c r="S515" s="327">
        <v>250000</v>
      </c>
      <c r="T515" s="328">
        <v>300000</v>
      </c>
      <c r="U515" s="328" t="s">
        <v>347</v>
      </c>
      <c r="V515" s="328" t="s">
        <v>347</v>
      </c>
      <c r="W515" s="329" t="s">
        <v>377</v>
      </c>
      <c r="X515" s="329"/>
      <c r="Y515" s="329"/>
      <c r="Z515" s="325"/>
      <c r="AA515" s="329"/>
      <c r="AB515" s="329"/>
      <c r="AC515" s="329"/>
      <c r="AD515" s="329"/>
      <c r="AE515" s="329"/>
      <c r="AF515" s="329"/>
      <c r="AG515" s="325">
        <v>0</v>
      </c>
      <c r="AH515" s="325" t="s">
        <v>377</v>
      </c>
      <c r="AI515" s="325" t="s">
        <v>377</v>
      </c>
      <c r="AJ515" s="328">
        <v>1050000</v>
      </c>
      <c r="AK515" s="330">
        <v>1000000</v>
      </c>
    </row>
    <row r="516" spans="1:37" s="309" customFormat="1" ht="20.100000000000001" customHeight="1">
      <c r="A516" s="314">
        <v>1514</v>
      </c>
      <c r="B516" s="315">
        <v>1410051017432</v>
      </c>
      <c r="C516" s="318">
        <v>2714001000136</v>
      </c>
      <c r="D516" s="315" t="s">
        <v>6880</v>
      </c>
      <c r="E516" s="316" t="s">
        <v>1316</v>
      </c>
      <c r="F516" s="319">
        <v>5998233</v>
      </c>
      <c r="G516" s="320" t="s">
        <v>1319</v>
      </c>
      <c r="H516" s="316" t="s">
        <v>344</v>
      </c>
      <c r="I516" s="316" t="s">
        <v>1317</v>
      </c>
      <c r="J516" s="317" t="s">
        <v>1318</v>
      </c>
      <c r="K516" s="321">
        <v>2270051</v>
      </c>
      <c r="L516" s="317" t="s">
        <v>4979</v>
      </c>
      <c r="M516" s="317"/>
      <c r="N516" s="334"/>
      <c r="O516" s="334" t="s">
        <v>1318</v>
      </c>
      <c r="P516" s="324">
        <v>3</v>
      </c>
      <c r="Q516" s="326">
        <v>75</v>
      </c>
      <c r="R516" s="327">
        <v>500000</v>
      </c>
      <c r="S516" s="327">
        <v>250000</v>
      </c>
      <c r="T516" s="328">
        <v>300000</v>
      </c>
      <c r="U516" s="328" t="s">
        <v>347</v>
      </c>
      <c r="V516" s="328" t="s">
        <v>347</v>
      </c>
      <c r="W516" s="329" t="s">
        <v>377</v>
      </c>
      <c r="X516" s="325"/>
      <c r="Y516" s="325"/>
      <c r="Z516" s="325"/>
      <c r="AA516" s="325"/>
      <c r="AB516" s="325"/>
      <c r="AC516" s="325"/>
      <c r="AD516" s="325"/>
      <c r="AE516" s="325"/>
      <c r="AF516" s="325"/>
      <c r="AG516" s="325">
        <v>847000</v>
      </c>
      <c r="AH516" s="325" t="s">
        <v>6833</v>
      </c>
      <c r="AI516" s="325" t="s">
        <v>377</v>
      </c>
      <c r="AJ516" s="328">
        <v>1050000</v>
      </c>
      <c r="AK516" s="330">
        <v>1000000</v>
      </c>
    </row>
    <row r="517" spans="1:37" s="309" customFormat="1" ht="20.100000000000001" customHeight="1">
      <c r="A517" s="314">
        <v>1515</v>
      </c>
      <c r="B517" s="315">
        <v>1410051013795</v>
      </c>
      <c r="C517" s="318">
        <v>1410001003961</v>
      </c>
      <c r="D517" s="315" t="s">
        <v>6880</v>
      </c>
      <c r="E517" s="316" t="s">
        <v>1320</v>
      </c>
      <c r="F517" s="319">
        <v>2410812</v>
      </c>
      <c r="G517" s="320" t="s">
        <v>1323</v>
      </c>
      <c r="H517" s="316" t="s">
        <v>344</v>
      </c>
      <c r="I517" s="316" t="s">
        <v>1321</v>
      </c>
      <c r="J517" s="317" t="s">
        <v>1322</v>
      </c>
      <c r="K517" s="321">
        <v>2300051</v>
      </c>
      <c r="L517" s="317" t="s">
        <v>4980</v>
      </c>
      <c r="M517" s="317" t="s">
        <v>4981</v>
      </c>
      <c r="N517" s="322"/>
      <c r="O517" s="322" t="s">
        <v>1322</v>
      </c>
      <c r="P517" s="324">
        <v>3</v>
      </c>
      <c r="Q517" s="326">
        <v>90</v>
      </c>
      <c r="R517" s="327">
        <v>500000</v>
      </c>
      <c r="S517" s="327">
        <v>250000</v>
      </c>
      <c r="T517" s="328">
        <v>300000</v>
      </c>
      <c r="U517" s="328" t="s">
        <v>347</v>
      </c>
      <c r="V517" s="328" t="s">
        <v>347</v>
      </c>
      <c r="W517" s="329" t="s">
        <v>377</v>
      </c>
      <c r="X517" s="329"/>
      <c r="Y517" s="329"/>
      <c r="Z517" s="325"/>
      <c r="AA517" s="329"/>
      <c r="AB517" s="329"/>
      <c r="AC517" s="329"/>
      <c r="AD517" s="329"/>
      <c r="AE517" s="329"/>
      <c r="AF517" s="329"/>
      <c r="AG517" s="325">
        <v>699000</v>
      </c>
      <c r="AH517" s="325" t="s">
        <v>6833</v>
      </c>
      <c r="AI517" s="325" t="s">
        <v>377</v>
      </c>
      <c r="AJ517" s="328">
        <v>1050000</v>
      </c>
      <c r="AK517" s="330">
        <v>1000000</v>
      </c>
    </row>
    <row r="518" spans="1:37" s="309" customFormat="1" ht="20.100000000000001" customHeight="1">
      <c r="A518" s="314">
        <v>1516</v>
      </c>
      <c r="B518" s="315">
        <v>1410051018471</v>
      </c>
      <c r="C518" s="318">
        <v>1410001003961</v>
      </c>
      <c r="D518" s="315" t="s">
        <v>6880</v>
      </c>
      <c r="E518" s="316" t="s">
        <v>1320</v>
      </c>
      <c r="F518" s="332">
        <v>2410812</v>
      </c>
      <c r="G518" s="333" t="s">
        <v>1323</v>
      </c>
      <c r="H518" s="331" t="s">
        <v>344</v>
      </c>
      <c r="I518" s="331" t="s">
        <v>1321</v>
      </c>
      <c r="J518" s="317" t="s">
        <v>1324</v>
      </c>
      <c r="K518" s="321">
        <v>2470006</v>
      </c>
      <c r="L518" s="317" t="s">
        <v>4982</v>
      </c>
      <c r="M518" s="317"/>
      <c r="N518" s="334"/>
      <c r="O518" s="334" t="s">
        <v>1324</v>
      </c>
      <c r="P518" s="324">
        <v>3</v>
      </c>
      <c r="Q518" s="326">
        <v>120</v>
      </c>
      <c r="R518" s="327">
        <v>500000</v>
      </c>
      <c r="S518" s="327">
        <v>250000</v>
      </c>
      <c r="T518" s="328">
        <v>300000</v>
      </c>
      <c r="U518" s="328" t="s">
        <v>347</v>
      </c>
      <c r="V518" s="328" t="s">
        <v>347</v>
      </c>
      <c r="W518" s="329" t="s">
        <v>377</v>
      </c>
      <c r="X518" s="325"/>
      <c r="Y518" s="325"/>
      <c r="Z518" s="325"/>
      <c r="AA518" s="325"/>
      <c r="AB518" s="325"/>
      <c r="AC518" s="325"/>
      <c r="AD518" s="325"/>
      <c r="AE518" s="325"/>
      <c r="AF518" s="325"/>
      <c r="AG518" s="325">
        <v>896000</v>
      </c>
      <c r="AH518" s="325" t="s">
        <v>6833</v>
      </c>
      <c r="AI518" s="325" t="s">
        <v>377</v>
      </c>
      <c r="AJ518" s="328">
        <v>1050000</v>
      </c>
      <c r="AK518" s="330">
        <v>1000000</v>
      </c>
    </row>
    <row r="519" spans="1:37" s="309" customFormat="1" ht="20.100000000000001" customHeight="1">
      <c r="A519" s="314">
        <v>1517</v>
      </c>
      <c r="B519" s="315">
        <v>1410051019784</v>
      </c>
      <c r="C519" s="318">
        <v>1410001003961</v>
      </c>
      <c r="D519" s="315" t="s">
        <v>6880</v>
      </c>
      <c r="E519" s="316" t="s">
        <v>1320</v>
      </c>
      <c r="F519" s="319">
        <v>2410812</v>
      </c>
      <c r="G519" s="320" t="s">
        <v>1323</v>
      </c>
      <c r="H519" s="316" t="s">
        <v>344</v>
      </c>
      <c r="I519" s="316" t="s">
        <v>1321</v>
      </c>
      <c r="J519" s="317" t="s">
        <v>1325</v>
      </c>
      <c r="K519" s="321">
        <v>2470006</v>
      </c>
      <c r="L519" s="317" t="s">
        <v>4983</v>
      </c>
      <c r="M519" s="317"/>
      <c r="N519" s="322"/>
      <c r="O519" s="322" t="s">
        <v>1325</v>
      </c>
      <c r="P519" s="324">
        <v>3</v>
      </c>
      <c r="Q519" s="326">
        <v>70</v>
      </c>
      <c r="R519" s="327">
        <v>500000</v>
      </c>
      <c r="S519" s="327">
        <v>250000</v>
      </c>
      <c r="T519" s="328">
        <v>300000</v>
      </c>
      <c r="U519" s="328" t="s">
        <v>347</v>
      </c>
      <c r="V519" s="328" t="s">
        <v>347</v>
      </c>
      <c r="W519" s="329" t="s">
        <v>377</v>
      </c>
      <c r="X519" s="329"/>
      <c r="Y519" s="329"/>
      <c r="Z519" s="325"/>
      <c r="AA519" s="329"/>
      <c r="AB519" s="329"/>
      <c r="AC519" s="329"/>
      <c r="AD519" s="329"/>
      <c r="AE519" s="329"/>
      <c r="AF519" s="329"/>
      <c r="AG519" s="325">
        <v>0</v>
      </c>
      <c r="AH519" s="325" t="s">
        <v>377</v>
      </c>
      <c r="AI519" s="325" t="s">
        <v>377</v>
      </c>
      <c r="AJ519" s="328">
        <v>1050000</v>
      </c>
      <c r="AK519" s="330">
        <v>1000000</v>
      </c>
    </row>
    <row r="520" spans="1:37" s="309" customFormat="1" ht="20.100000000000001" customHeight="1">
      <c r="A520" s="314">
        <v>1518</v>
      </c>
      <c r="B520" s="315">
        <v>1410051017705</v>
      </c>
      <c r="C520" s="318">
        <v>1410001003045</v>
      </c>
      <c r="D520" s="315" t="s">
        <v>6880</v>
      </c>
      <c r="E520" s="316" t="s">
        <v>1326</v>
      </c>
      <c r="F520" s="332">
        <v>2450053</v>
      </c>
      <c r="G520" s="333" t="s">
        <v>1329</v>
      </c>
      <c r="H520" s="331" t="s">
        <v>344</v>
      </c>
      <c r="I520" s="331" t="s">
        <v>1327</v>
      </c>
      <c r="J520" s="317" t="s">
        <v>1328</v>
      </c>
      <c r="K520" s="321">
        <v>2450053</v>
      </c>
      <c r="L520" s="317" t="s">
        <v>4984</v>
      </c>
      <c r="M520" s="317"/>
      <c r="N520" s="334"/>
      <c r="O520" s="334" t="s">
        <v>1328</v>
      </c>
      <c r="P520" s="324">
        <v>3</v>
      </c>
      <c r="Q520" s="326">
        <v>60</v>
      </c>
      <c r="R520" s="327">
        <v>500000</v>
      </c>
      <c r="S520" s="327">
        <v>250000</v>
      </c>
      <c r="T520" s="328">
        <v>300000</v>
      </c>
      <c r="U520" s="328" t="s">
        <v>347</v>
      </c>
      <c r="V520" s="328" t="s">
        <v>347</v>
      </c>
      <c r="W520" s="329" t="s">
        <v>377</v>
      </c>
      <c r="X520" s="325"/>
      <c r="Y520" s="325"/>
      <c r="Z520" s="325"/>
      <c r="AA520" s="325"/>
      <c r="AB520" s="325"/>
      <c r="AC520" s="325"/>
      <c r="AD520" s="325"/>
      <c r="AE520" s="325"/>
      <c r="AF520" s="325"/>
      <c r="AG520" s="325">
        <v>0</v>
      </c>
      <c r="AH520" s="325" t="s">
        <v>377</v>
      </c>
      <c r="AI520" s="325" t="s">
        <v>377</v>
      </c>
      <c r="AJ520" s="328">
        <v>1050000</v>
      </c>
      <c r="AK520" s="330">
        <v>1000000</v>
      </c>
    </row>
    <row r="521" spans="1:37" s="309" customFormat="1" ht="20.100000000000001" customHeight="1">
      <c r="A521" s="314">
        <v>1519</v>
      </c>
      <c r="B521" s="315">
        <v>1410051015345</v>
      </c>
      <c r="C521" s="318">
        <v>1410001003532</v>
      </c>
      <c r="D521" s="315" t="s">
        <v>6880</v>
      </c>
      <c r="E521" s="316" t="s">
        <v>1330</v>
      </c>
      <c r="F521" s="319">
        <v>2300071</v>
      </c>
      <c r="G521" s="320" t="s">
        <v>1333</v>
      </c>
      <c r="H521" s="316" t="s">
        <v>344</v>
      </c>
      <c r="I521" s="316" t="s">
        <v>1331</v>
      </c>
      <c r="J521" s="317" t="s">
        <v>1332</v>
      </c>
      <c r="K521" s="321">
        <v>2300001</v>
      </c>
      <c r="L521" s="317" t="s">
        <v>4985</v>
      </c>
      <c r="M521" s="317"/>
      <c r="N521" s="322"/>
      <c r="O521" s="322" t="s">
        <v>1332</v>
      </c>
      <c r="P521" s="324">
        <v>3</v>
      </c>
      <c r="Q521" s="326">
        <v>150</v>
      </c>
      <c r="R521" s="327">
        <v>500000</v>
      </c>
      <c r="S521" s="327">
        <v>250000</v>
      </c>
      <c r="T521" s="328" t="s">
        <v>347</v>
      </c>
      <c r="U521" s="328" t="s">
        <v>347</v>
      </c>
      <c r="V521" s="328" t="s">
        <v>347</v>
      </c>
      <c r="W521" s="329" t="s">
        <v>347</v>
      </c>
      <c r="X521" s="325"/>
      <c r="Y521" s="325"/>
      <c r="Z521" s="325"/>
      <c r="AA521" s="325"/>
      <c r="AB521" s="325"/>
      <c r="AC521" s="325"/>
      <c r="AD521" s="325"/>
      <c r="AE521" s="325"/>
      <c r="AF521" s="325"/>
      <c r="AG521" s="325">
        <v>0</v>
      </c>
      <c r="AH521" s="325" t="s">
        <v>377</v>
      </c>
      <c r="AI521" s="325" t="s">
        <v>377</v>
      </c>
      <c r="AJ521" s="328">
        <v>750000</v>
      </c>
      <c r="AK521" s="330">
        <v>1000000</v>
      </c>
    </row>
    <row r="522" spans="1:37" s="309" customFormat="1" ht="20.100000000000001" customHeight="1">
      <c r="A522" s="314">
        <v>1520</v>
      </c>
      <c r="B522" s="315">
        <v>1410051015907</v>
      </c>
      <c r="C522" s="318">
        <v>1410001003532</v>
      </c>
      <c r="D522" s="315" t="s">
        <v>6880</v>
      </c>
      <c r="E522" s="316" t="s">
        <v>1330</v>
      </c>
      <c r="F522" s="340">
        <v>2300071</v>
      </c>
      <c r="G522" s="316" t="s">
        <v>1333</v>
      </c>
      <c r="H522" s="316" t="s">
        <v>344</v>
      </c>
      <c r="I522" s="316" t="s">
        <v>1331</v>
      </c>
      <c r="J522" s="317" t="s">
        <v>1334</v>
      </c>
      <c r="K522" s="321">
        <v>2240003</v>
      </c>
      <c r="L522" s="317" t="s">
        <v>4986</v>
      </c>
      <c r="M522" s="317"/>
      <c r="N522" s="338"/>
      <c r="O522" s="334" t="s">
        <v>1334</v>
      </c>
      <c r="P522" s="324">
        <v>3</v>
      </c>
      <c r="Q522" s="316">
        <v>60</v>
      </c>
      <c r="R522" s="327">
        <v>500000</v>
      </c>
      <c r="S522" s="327">
        <v>250000</v>
      </c>
      <c r="T522" s="328" t="s">
        <v>347</v>
      </c>
      <c r="U522" s="328" t="s">
        <v>347</v>
      </c>
      <c r="V522" s="328" t="s">
        <v>347</v>
      </c>
      <c r="W522" s="329" t="s">
        <v>347</v>
      </c>
      <c r="X522" s="316"/>
      <c r="Y522" s="316"/>
      <c r="Z522" s="325"/>
      <c r="AA522" s="316"/>
      <c r="AB522" s="316"/>
      <c r="AC522" s="316"/>
      <c r="AD522" s="316"/>
      <c r="AE522" s="316"/>
      <c r="AF522" s="316"/>
      <c r="AG522" s="325">
        <v>0</v>
      </c>
      <c r="AH522" s="325" t="s">
        <v>377</v>
      </c>
      <c r="AI522" s="325" t="s">
        <v>377</v>
      </c>
      <c r="AJ522" s="328">
        <v>750000</v>
      </c>
      <c r="AK522" s="330">
        <v>1000000</v>
      </c>
    </row>
    <row r="523" spans="1:37" s="309" customFormat="1" ht="20.100000000000001" customHeight="1">
      <c r="A523" s="314">
        <v>1521</v>
      </c>
      <c r="B523" s="315">
        <v>1410051015923</v>
      </c>
      <c r="C523" s="318">
        <v>1410001003532</v>
      </c>
      <c r="D523" s="315" t="s">
        <v>6880</v>
      </c>
      <c r="E523" s="316" t="s">
        <v>1330</v>
      </c>
      <c r="F523" s="340">
        <v>2300071</v>
      </c>
      <c r="G523" s="316" t="s">
        <v>1333</v>
      </c>
      <c r="H523" s="316" t="s">
        <v>344</v>
      </c>
      <c r="I523" s="316" t="s">
        <v>1331</v>
      </c>
      <c r="J523" s="317" t="s">
        <v>1335</v>
      </c>
      <c r="K523" s="321">
        <v>2240041</v>
      </c>
      <c r="L523" s="317" t="s">
        <v>4987</v>
      </c>
      <c r="M523" s="317"/>
      <c r="N523" s="338"/>
      <c r="O523" s="334" t="s">
        <v>1335</v>
      </c>
      <c r="P523" s="324">
        <v>3</v>
      </c>
      <c r="Q523" s="316">
        <v>100</v>
      </c>
      <c r="R523" s="327">
        <v>500000</v>
      </c>
      <c r="S523" s="327">
        <v>250000</v>
      </c>
      <c r="T523" s="328" t="s">
        <v>347</v>
      </c>
      <c r="U523" s="328" t="s">
        <v>347</v>
      </c>
      <c r="V523" s="328" t="s">
        <v>347</v>
      </c>
      <c r="W523" s="329" t="s">
        <v>347</v>
      </c>
      <c r="X523" s="316"/>
      <c r="Y523" s="316"/>
      <c r="Z523" s="325"/>
      <c r="AA523" s="316"/>
      <c r="AB523" s="316"/>
      <c r="AC523" s="316"/>
      <c r="AD523" s="316"/>
      <c r="AE523" s="316"/>
      <c r="AF523" s="316"/>
      <c r="AG523" s="325">
        <v>0</v>
      </c>
      <c r="AH523" s="325" t="s">
        <v>377</v>
      </c>
      <c r="AI523" s="325" t="s">
        <v>377</v>
      </c>
      <c r="AJ523" s="328">
        <v>750000</v>
      </c>
      <c r="AK523" s="330">
        <v>1000000</v>
      </c>
    </row>
    <row r="524" spans="1:37" s="309" customFormat="1" ht="20.100000000000001" customHeight="1">
      <c r="A524" s="314">
        <v>1522</v>
      </c>
      <c r="B524" s="315">
        <v>1410051017226</v>
      </c>
      <c r="C524" s="318">
        <v>1410001003532</v>
      </c>
      <c r="D524" s="315" t="s">
        <v>6880</v>
      </c>
      <c r="E524" s="316" t="s">
        <v>1330</v>
      </c>
      <c r="F524" s="319">
        <v>2300071</v>
      </c>
      <c r="G524" s="320" t="s">
        <v>1333</v>
      </c>
      <c r="H524" s="316" t="s">
        <v>344</v>
      </c>
      <c r="I524" s="316" t="s">
        <v>1331</v>
      </c>
      <c r="J524" s="317" t="s">
        <v>1336</v>
      </c>
      <c r="K524" s="321">
        <v>2220037</v>
      </c>
      <c r="L524" s="317" t="s">
        <v>4988</v>
      </c>
      <c r="M524" s="317"/>
      <c r="N524" s="323"/>
      <c r="O524" s="322" t="s">
        <v>1336</v>
      </c>
      <c r="P524" s="324">
        <v>2</v>
      </c>
      <c r="Q524" s="326">
        <v>45</v>
      </c>
      <c r="R524" s="327">
        <v>400000</v>
      </c>
      <c r="S524" s="327">
        <v>200000</v>
      </c>
      <c r="T524" s="328" t="s">
        <v>347</v>
      </c>
      <c r="U524" s="328" t="s">
        <v>347</v>
      </c>
      <c r="V524" s="328" t="s">
        <v>347</v>
      </c>
      <c r="W524" s="329" t="s">
        <v>347</v>
      </c>
      <c r="X524" s="329"/>
      <c r="Y524" s="329"/>
      <c r="Z524" s="325"/>
      <c r="AA524" s="329"/>
      <c r="AB524" s="329"/>
      <c r="AC524" s="329"/>
      <c r="AD524" s="329"/>
      <c r="AE524" s="329"/>
      <c r="AF524" s="329"/>
      <c r="AG524" s="325">
        <v>0</v>
      </c>
      <c r="AH524" s="325" t="s">
        <v>377</v>
      </c>
      <c r="AI524" s="325" t="s">
        <v>377</v>
      </c>
      <c r="AJ524" s="328">
        <v>600000</v>
      </c>
      <c r="AK524" s="330">
        <v>1000000</v>
      </c>
    </row>
    <row r="525" spans="1:37" s="309" customFormat="1" ht="20.100000000000001" customHeight="1">
      <c r="A525" s="314">
        <v>1523</v>
      </c>
      <c r="B525" s="354">
        <v>1410051017937</v>
      </c>
      <c r="C525" s="318">
        <v>1410001003532</v>
      </c>
      <c r="D525" s="315" t="s">
        <v>6880</v>
      </c>
      <c r="E525" s="316" t="s">
        <v>1330</v>
      </c>
      <c r="F525" s="340">
        <v>2300071</v>
      </c>
      <c r="G525" s="316" t="s">
        <v>1333</v>
      </c>
      <c r="H525" s="316" t="s">
        <v>344</v>
      </c>
      <c r="I525" s="316" t="s">
        <v>1331</v>
      </c>
      <c r="J525" s="317" t="s">
        <v>1337</v>
      </c>
      <c r="K525" s="321">
        <v>2300077</v>
      </c>
      <c r="L525" s="317" t="s">
        <v>4989</v>
      </c>
      <c r="M525" s="317"/>
      <c r="N525" s="342"/>
      <c r="O525" s="342" t="s">
        <v>1337</v>
      </c>
      <c r="P525" s="324">
        <v>3</v>
      </c>
      <c r="Q525" s="316">
        <v>60</v>
      </c>
      <c r="R525" s="327">
        <v>500000</v>
      </c>
      <c r="S525" s="327">
        <v>250000</v>
      </c>
      <c r="T525" s="328" t="s">
        <v>347</v>
      </c>
      <c r="U525" s="328" t="s">
        <v>347</v>
      </c>
      <c r="V525" s="328" t="s">
        <v>347</v>
      </c>
      <c r="W525" s="329" t="s">
        <v>347</v>
      </c>
      <c r="X525" s="325"/>
      <c r="Y525" s="325"/>
      <c r="Z525" s="325"/>
      <c r="AA525" s="325"/>
      <c r="AB525" s="325"/>
      <c r="AC525" s="325"/>
      <c r="AD525" s="325"/>
      <c r="AE525" s="325"/>
      <c r="AF525" s="325"/>
      <c r="AG525" s="325">
        <v>0</v>
      </c>
      <c r="AH525" s="325" t="s">
        <v>377</v>
      </c>
      <c r="AI525" s="325" t="s">
        <v>377</v>
      </c>
      <c r="AJ525" s="328">
        <v>750000</v>
      </c>
      <c r="AK525" s="330">
        <v>1000000</v>
      </c>
    </row>
    <row r="526" spans="1:37" s="309" customFormat="1" ht="20.100000000000001" customHeight="1">
      <c r="A526" s="314">
        <v>1524</v>
      </c>
      <c r="B526" s="315">
        <v>1410051019453</v>
      </c>
      <c r="C526" s="318">
        <v>1410001003532</v>
      </c>
      <c r="D526" s="315" t="s">
        <v>6880</v>
      </c>
      <c r="E526" s="316" t="s">
        <v>1330</v>
      </c>
      <c r="F526" s="332">
        <v>2300071</v>
      </c>
      <c r="G526" s="333" t="s">
        <v>1333</v>
      </c>
      <c r="H526" s="331" t="s">
        <v>344</v>
      </c>
      <c r="I526" s="331" t="s">
        <v>1331</v>
      </c>
      <c r="J526" s="317" t="s">
        <v>1338</v>
      </c>
      <c r="K526" s="321">
        <v>2300002</v>
      </c>
      <c r="L526" s="317" t="s">
        <v>4990</v>
      </c>
      <c r="M526" s="317"/>
      <c r="N526" s="316"/>
      <c r="O526" s="334" t="s">
        <v>1338</v>
      </c>
      <c r="P526" s="324">
        <v>3</v>
      </c>
      <c r="Q526" s="326">
        <v>60</v>
      </c>
      <c r="R526" s="327">
        <v>500000</v>
      </c>
      <c r="S526" s="327">
        <v>250000</v>
      </c>
      <c r="T526" s="328" t="s">
        <v>347</v>
      </c>
      <c r="U526" s="328" t="s">
        <v>347</v>
      </c>
      <c r="V526" s="328" t="s">
        <v>347</v>
      </c>
      <c r="W526" s="329" t="s">
        <v>347</v>
      </c>
      <c r="X526" s="325"/>
      <c r="Y526" s="325"/>
      <c r="Z526" s="325"/>
      <c r="AA526" s="325"/>
      <c r="AB526" s="325"/>
      <c r="AC526" s="325"/>
      <c r="AD526" s="325"/>
      <c r="AE526" s="325"/>
      <c r="AF526" s="325"/>
      <c r="AG526" s="325">
        <v>0</v>
      </c>
      <c r="AH526" s="325" t="s">
        <v>377</v>
      </c>
      <c r="AI526" s="325" t="s">
        <v>377</v>
      </c>
      <c r="AJ526" s="328">
        <v>750000</v>
      </c>
      <c r="AK526" s="330">
        <v>1000000</v>
      </c>
    </row>
    <row r="527" spans="1:37" s="309" customFormat="1" ht="20.100000000000001" customHeight="1">
      <c r="A527" s="314">
        <v>1525</v>
      </c>
      <c r="B527" s="315">
        <v>1410051017234</v>
      </c>
      <c r="C527" s="347">
        <v>1410001003532</v>
      </c>
      <c r="D527" s="345" t="s">
        <v>4363</v>
      </c>
      <c r="E527" s="316" t="s">
        <v>1330</v>
      </c>
      <c r="F527" s="332">
        <v>2300071</v>
      </c>
      <c r="G527" s="333" t="s">
        <v>1333</v>
      </c>
      <c r="H527" s="331" t="s">
        <v>344</v>
      </c>
      <c r="I527" s="331" t="s">
        <v>1331</v>
      </c>
      <c r="J527" s="331" t="s">
        <v>1339</v>
      </c>
      <c r="K527" s="329" t="s">
        <v>2868</v>
      </c>
      <c r="L527" s="324" t="s">
        <v>4991</v>
      </c>
      <c r="M527" s="348"/>
      <c r="N527" s="322"/>
      <c r="O527" s="322" t="s">
        <v>1339</v>
      </c>
      <c r="P527" s="324">
        <v>2</v>
      </c>
      <c r="Q527" s="326">
        <v>31</v>
      </c>
      <c r="R527" s="327">
        <v>400000</v>
      </c>
      <c r="S527" s="327">
        <v>200000</v>
      </c>
      <c r="T527" s="328" t="s">
        <v>347</v>
      </c>
      <c r="U527" s="328" t="s">
        <v>347</v>
      </c>
      <c r="V527" s="328" t="s">
        <v>347</v>
      </c>
      <c r="W527" s="329" t="s">
        <v>347</v>
      </c>
      <c r="X527" s="325"/>
      <c r="Y527" s="325"/>
      <c r="Z527" s="325"/>
      <c r="AA527" s="325"/>
      <c r="AB527" s="325"/>
      <c r="AC527" s="325"/>
      <c r="AD527" s="325"/>
      <c r="AE527" s="325"/>
      <c r="AF527" s="325"/>
      <c r="AG527" s="325">
        <v>0</v>
      </c>
      <c r="AH527" s="325" t="s">
        <v>377</v>
      </c>
      <c r="AI527" s="325" t="s">
        <v>377</v>
      </c>
      <c r="AJ527" s="328">
        <v>600000</v>
      </c>
      <c r="AK527" s="330">
        <v>1000000</v>
      </c>
    </row>
    <row r="528" spans="1:37" s="309" customFormat="1" ht="20.100000000000001" customHeight="1">
      <c r="A528" s="314">
        <v>1526</v>
      </c>
      <c r="B528" s="315">
        <v>1410051014678</v>
      </c>
      <c r="C528" s="318">
        <v>1410001002864</v>
      </c>
      <c r="D528" s="315" t="s">
        <v>6880</v>
      </c>
      <c r="E528" s="316" t="s">
        <v>1340</v>
      </c>
      <c r="F528" s="332">
        <v>2210864</v>
      </c>
      <c r="G528" s="333" t="s">
        <v>1343</v>
      </c>
      <c r="H528" s="331" t="s">
        <v>344</v>
      </c>
      <c r="I528" s="331" t="s">
        <v>1341</v>
      </c>
      <c r="J528" s="317" t="s">
        <v>1342</v>
      </c>
      <c r="K528" s="321">
        <v>2210864</v>
      </c>
      <c r="L528" s="317" t="s">
        <v>4992</v>
      </c>
      <c r="M528" s="317"/>
      <c r="N528" s="322"/>
      <c r="O528" s="322" t="s">
        <v>1342</v>
      </c>
      <c r="P528" s="324">
        <v>3</v>
      </c>
      <c r="Q528" s="326">
        <v>80</v>
      </c>
      <c r="R528" s="327">
        <v>500000</v>
      </c>
      <c r="S528" s="327">
        <v>250000</v>
      </c>
      <c r="T528" s="328">
        <v>300000</v>
      </c>
      <c r="U528" s="328" t="s">
        <v>347</v>
      </c>
      <c r="V528" s="328" t="s">
        <v>347</v>
      </c>
      <c r="W528" s="329" t="s">
        <v>377</v>
      </c>
      <c r="X528" s="325"/>
      <c r="Y528" s="325"/>
      <c r="Z528" s="325"/>
      <c r="AA528" s="325"/>
      <c r="AB528" s="325"/>
      <c r="AC528" s="325"/>
      <c r="AD528" s="325"/>
      <c r="AE528" s="325"/>
      <c r="AF528" s="325"/>
      <c r="AG528" s="325">
        <v>1000000</v>
      </c>
      <c r="AH528" s="325" t="s">
        <v>6833</v>
      </c>
      <c r="AI528" s="325" t="s">
        <v>377</v>
      </c>
      <c r="AJ528" s="328">
        <v>1050000</v>
      </c>
      <c r="AK528" s="330">
        <v>1000000</v>
      </c>
    </row>
    <row r="529" spans="1:37" s="309" customFormat="1" ht="20.100000000000001" customHeight="1">
      <c r="A529" s="314">
        <v>1527</v>
      </c>
      <c r="B529" s="315">
        <v>1410051017838</v>
      </c>
      <c r="C529" s="318">
        <v>1410001003342</v>
      </c>
      <c r="D529" s="315" t="s">
        <v>6880</v>
      </c>
      <c r="E529" s="316" t="s">
        <v>1344</v>
      </c>
      <c r="F529" s="332">
        <v>2450018</v>
      </c>
      <c r="G529" s="333" t="s">
        <v>1347</v>
      </c>
      <c r="H529" s="331" t="s">
        <v>344</v>
      </c>
      <c r="I529" s="331" t="s">
        <v>1345</v>
      </c>
      <c r="J529" s="317" t="s">
        <v>1346</v>
      </c>
      <c r="K529" s="321">
        <v>2450018</v>
      </c>
      <c r="L529" s="317" t="s">
        <v>4993</v>
      </c>
      <c r="M529" s="317"/>
      <c r="N529" s="334"/>
      <c r="O529" s="334" t="s">
        <v>1346</v>
      </c>
      <c r="P529" s="324">
        <v>3</v>
      </c>
      <c r="Q529" s="326">
        <v>150</v>
      </c>
      <c r="R529" s="327">
        <v>500000</v>
      </c>
      <c r="S529" s="327">
        <v>250000</v>
      </c>
      <c r="T529" s="328" t="s">
        <v>347</v>
      </c>
      <c r="U529" s="328" t="s">
        <v>347</v>
      </c>
      <c r="V529" s="328" t="s">
        <v>347</v>
      </c>
      <c r="W529" s="329" t="s">
        <v>347</v>
      </c>
      <c r="X529" s="325"/>
      <c r="Y529" s="325"/>
      <c r="Z529" s="325"/>
      <c r="AA529" s="325"/>
      <c r="AB529" s="325"/>
      <c r="AC529" s="325"/>
      <c r="AD529" s="325"/>
      <c r="AE529" s="325"/>
      <c r="AF529" s="325"/>
      <c r="AG529" s="325">
        <v>531000</v>
      </c>
      <c r="AH529" s="325" t="s">
        <v>6833</v>
      </c>
      <c r="AI529" s="325" t="s">
        <v>377</v>
      </c>
      <c r="AJ529" s="328">
        <v>750000</v>
      </c>
      <c r="AK529" s="330">
        <v>1000000</v>
      </c>
    </row>
    <row r="530" spans="1:37" s="309" customFormat="1" ht="20.100000000000001" customHeight="1">
      <c r="A530" s="314">
        <v>1528</v>
      </c>
      <c r="B530" s="315">
        <v>1410051018075</v>
      </c>
      <c r="C530" s="318">
        <v>1410001003623</v>
      </c>
      <c r="D530" s="315" t="s">
        <v>6880</v>
      </c>
      <c r="E530" s="316" t="s">
        <v>1348</v>
      </c>
      <c r="F530" s="332">
        <v>2330013</v>
      </c>
      <c r="G530" s="333" t="s">
        <v>1351</v>
      </c>
      <c r="H530" s="331" t="s">
        <v>344</v>
      </c>
      <c r="I530" s="331" t="s">
        <v>1349</v>
      </c>
      <c r="J530" s="317" t="s">
        <v>1350</v>
      </c>
      <c r="K530" s="321">
        <v>2330013</v>
      </c>
      <c r="L530" s="317" t="s">
        <v>4994</v>
      </c>
      <c r="M530" s="317"/>
      <c r="N530" s="316"/>
      <c r="O530" s="334" t="s">
        <v>1350</v>
      </c>
      <c r="P530" s="324">
        <v>3</v>
      </c>
      <c r="Q530" s="326">
        <v>60</v>
      </c>
      <c r="R530" s="327">
        <v>500000</v>
      </c>
      <c r="S530" s="327">
        <v>250000</v>
      </c>
      <c r="T530" s="328">
        <v>300000</v>
      </c>
      <c r="U530" s="328" t="s">
        <v>347</v>
      </c>
      <c r="V530" s="328" t="s">
        <v>347</v>
      </c>
      <c r="W530" s="329" t="s">
        <v>377</v>
      </c>
      <c r="X530" s="329"/>
      <c r="Y530" s="329"/>
      <c r="Z530" s="325"/>
      <c r="AA530" s="329"/>
      <c r="AB530" s="329"/>
      <c r="AC530" s="329"/>
      <c r="AD530" s="329"/>
      <c r="AE530" s="329"/>
      <c r="AF530" s="329"/>
      <c r="AG530" s="325">
        <v>640000</v>
      </c>
      <c r="AH530" s="325" t="s">
        <v>6833</v>
      </c>
      <c r="AI530" s="325" t="s">
        <v>377</v>
      </c>
      <c r="AJ530" s="328">
        <v>1050000</v>
      </c>
      <c r="AK530" s="330">
        <v>1000000</v>
      </c>
    </row>
    <row r="531" spans="1:37" s="309" customFormat="1" ht="20.100000000000001" customHeight="1">
      <c r="A531" s="314">
        <v>1529</v>
      </c>
      <c r="B531" s="315">
        <v>1410051027472</v>
      </c>
      <c r="C531" s="318">
        <v>220201100017</v>
      </c>
      <c r="D531" s="315" t="s">
        <v>6880</v>
      </c>
      <c r="E531" s="316" t="s">
        <v>1352</v>
      </c>
      <c r="F531" s="332">
        <v>368154</v>
      </c>
      <c r="G531" s="333" t="s">
        <v>1355</v>
      </c>
      <c r="H531" s="331" t="s">
        <v>344</v>
      </c>
      <c r="I531" s="331" t="s">
        <v>1353</v>
      </c>
      <c r="J531" s="317" t="s">
        <v>1354</v>
      </c>
      <c r="K531" s="321">
        <v>2320002</v>
      </c>
      <c r="L531" s="317" t="s">
        <v>4995</v>
      </c>
      <c r="M531" s="317"/>
      <c r="N531" s="334"/>
      <c r="O531" s="334" t="s">
        <v>1354</v>
      </c>
      <c r="P531" s="324">
        <v>3</v>
      </c>
      <c r="Q531" s="326">
        <v>74</v>
      </c>
      <c r="R531" s="327">
        <v>500000</v>
      </c>
      <c r="S531" s="327">
        <v>250000</v>
      </c>
      <c r="T531" s="328" t="s">
        <v>347</v>
      </c>
      <c r="U531" s="328" t="s">
        <v>347</v>
      </c>
      <c r="V531" s="328" t="s">
        <v>347</v>
      </c>
      <c r="W531" s="329" t="s">
        <v>347</v>
      </c>
      <c r="X531" s="329"/>
      <c r="Y531" s="329"/>
      <c r="Z531" s="325"/>
      <c r="AA531" s="329"/>
      <c r="AB531" s="329"/>
      <c r="AC531" s="329"/>
      <c r="AD531" s="329"/>
      <c r="AE531" s="329"/>
      <c r="AF531" s="329"/>
      <c r="AG531" s="325">
        <v>989000</v>
      </c>
      <c r="AH531" s="325" t="s">
        <v>6833</v>
      </c>
      <c r="AI531" s="325" t="s">
        <v>377</v>
      </c>
      <c r="AJ531" s="328">
        <v>750000</v>
      </c>
      <c r="AK531" s="330">
        <v>1000000</v>
      </c>
    </row>
    <row r="532" spans="1:37" s="309" customFormat="1" ht="20.100000000000001" customHeight="1">
      <c r="A532" s="314">
        <v>1530</v>
      </c>
      <c r="B532" s="315">
        <v>1410051013993</v>
      </c>
      <c r="C532" s="318">
        <v>1410001002567</v>
      </c>
      <c r="D532" s="315" t="s">
        <v>6880</v>
      </c>
      <c r="E532" s="316" t="s">
        <v>1356</v>
      </c>
      <c r="F532" s="319">
        <v>2250004</v>
      </c>
      <c r="G532" s="320" t="s">
        <v>1359</v>
      </c>
      <c r="H532" s="316" t="s">
        <v>344</v>
      </c>
      <c r="I532" s="316" t="s">
        <v>1357</v>
      </c>
      <c r="J532" s="317" t="s">
        <v>1358</v>
      </c>
      <c r="K532" s="321">
        <v>2330012</v>
      </c>
      <c r="L532" s="317" t="s">
        <v>4996</v>
      </c>
      <c r="M532" s="317"/>
      <c r="N532" s="316"/>
      <c r="O532" s="334" t="s">
        <v>1358</v>
      </c>
      <c r="P532" s="324">
        <v>3</v>
      </c>
      <c r="Q532" s="326">
        <v>90</v>
      </c>
      <c r="R532" s="327">
        <v>500000</v>
      </c>
      <c r="S532" s="327">
        <v>250000</v>
      </c>
      <c r="T532" s="328">
        <v>300000</v>
      </c>
      <c r="U532" s="328" t="s">
        <v>347</v>
      </c>
      <c r="V532" s="328" t="s">
        <v>347</v>
      </c>
      <c r="W532" s="329" t="s">
        <v>377</v>
      </c>
      <c r="X532" s="329"/>
      <c r="Y532" s="329"/>
      <c r="Z532" s="325"/>
      <c r="AA532" s="329"/>
      <c r="AB532" s="329"/>
      <c r="AC532" s="329"/>
      <c r="AD532" s="329"/>
      <c r="AE532" s="329"/>
      <c r="AF532" s="329"/>
      <c r="AG532" s="325">
        <v>0</v>
      </c>
      <c r="AH532" s="325" t="s">
        <v>377</v>
      </c>
      <c r="AI532" s="325" t="s">
        <v>377</v>
      </c>
      <c r="AJ532" s="328">
        <v>1050000</v>
      </c>
      <c r="AK532" s="330">
        <v>1000000</v>
      </c>
    </row>
    <row r="533" spans="1:37" s="309" customFormat="1" ht="20.100000000000001" customHeight="1">
      <c r="A533" s="314">
        <v>1531</v>
      </c>
      <c r="B533" s="315">
        <v>1410051014892</v>
      </c>
      <c r="C533" s="318">
        <v>1410001002567</v>
      </c>
      <c r="D533" s="315" t="s">
        <v>6880</v>
      </c>
      <c r="E533" s="316" t="s">
        <v>1356</v>
      </c>
      <c r="F533" s="319">
        <v>2250004</v>
      </c>
      <c r="G533" s="320" t="s">
        <v>1359</v>
      </c>
      <c r="H533" s="316" t="s">
        <v>344</v>
      </c>
      <c r="I533" s="316" t="s">
        <v>1357</v>
      </c>
      <c r="J533" s="317" t="s">
        <v>1360</v>
      </c>
      <c r="K533" s="321">
        <v>2230057</v>
      </c>
      <c r="L533" s="317" t="s">
        <v>4997</v>
      </c>
      <c r="M533" s="317" t="s">
        <v>4655</v>
      </c>
      <c r="N533" s="322"/>
      <c r="O533" s="322" t="s">
        <v>1360</v>
      </c>
      <c r="P533" s="324">
        <v>3</v>
      </c>
      <c r="Q533" s="326">
        <v>88</v>
      </c>
      <c r="R533" s="327">
        <v>500000</v>
      </c>
      <c r="S533" s="327">
        <v>250000</v>
      </c>
      <c r="T533" s="328">
        <v>300000</v>
      </c>
      <c r="U533" s="328" t="s">
        <v>347</v>
      </c>
      <c r="V533" s="328" t="s">
        <v>347</v>
      </c>
      <c r="W533" s="329" t="s">
        <v>377</v>
      </c>
      <c r="X533" s="329"/>
      <c r="Y533" s="329"/>
      <c r="Z533" s="325" t="s">
        <v>377</v>
      </c>
      <c r="AA533" s="329"/>
      <c r="AB533" s="329"/>
      <c r="AC533" s="329"/>
      <c r="AD533" s="329"/>
      <c r="AE533" s="329"/>
      <c r="AF533" s="329"/>
      <c r="AG533" s="325">
        <v>0</v>
      </c>
      <c r="AH533" s="325" t="s">
        <v>377</v>
      </c>
      <c r="AI533" s="325" t="s">
        <v>377</v>
      </c>
      <c r="AJ533" s="328">
        <v>1050000</v>
      </c>
      <c r="AK533" s="330">
        <v>1000000</v>
      </c>
    </row>
    <row r="534" spans="1:37" s="309" customFormat="1" ht="20.100000000000001" customHeight="1">
      <c r="A534" s="314">
        <v>1532</v>
      </c>
      <c r="B534" s="315">
        <v>1410051016822</v>
      </c>
      <c r="C534" s="318">
        <v>1410001002567</v>
      </c>
      <c r="D534" s="315" t="s">
        <v>6880</v>
      </c>
      <c r="E534" s="316" t="s">
        <v>1356</v>
      </c>
      <c r="F534" s="332">
        <v>2250004</v>
      </c>
      <c r="G534" s="333" t="s">
        <v>1359</v>
      </c>
      <c r="H534" s="331" t="s">
        <v>344</v>
      </c>
      <c r="I534" s="331" t="s">
        <v>1357</v>
      </c>
      <c r="J534" s="317" t="s">
        <v>1361</v>
      </c>
      <c r="K534" s="321">
        <v>2410022</v>
      </c>
      <c r="L534" s="317" t="s">
        <v>4998</v>
      </c>
      <c r="M534" s="317"/>
      <c r="N534" s="322"/>
      <c r="O534" s="322" t="s">
        <v>1361</v>
      </c>
      <c r="P534" s="324">
        <v>3</v>
      </c>
      <c r="Q534" s="335">
        <v>84</v>
      </c>
      <c r="R534" s="327">
        <v>500000</v>
      </c>
      <c r="S534" s="327">
        <v>250000</v>
      </c>
      <c r="T534" s="328">
        <v>300000</v>
      </c>
      <c r="U534" s="328" t="s">
        <v>347</v>
      </c>
      <c r="V534" s="328" t="s">
        <v>347</v>
      </c>
      <c r="W534" s="329" t="s">
        <v>377</v>
      </c>
      <c r="X534" s="346"/>
      <c r="Y534" s="346"/>
      <c r="Z534" s="325"/>
      <c r="AA534" s="346"/>
      <c r="AB534" s="346"/>
      <c r="AC534" s="346"/>
      <c r="AD534" s="346"/>
      <c r="AE534" s="346"/>
      <c r="AF534" s="346"/>
      <c r="AG534" s="325">
        <v>0</v>
      </c>
      <c r="AH534" s="325" t="s">
        <v>377</v>
      </c>
      <c r="AI534" s="325" t="s">
        <v>377</v>
      </c>
      <c r="AJ534" s="328">
        <v>1050000</v>
      </c>
      <c r="AK534" s="330">
        <v>1000000</v>
      </c>
    </row>
    <row r="535" spans="1:37" s="309" customFormat="1" ht="20.100000000000001" customHeight="1">
      <c r="A535" s="314">
        <v>1533</v>
      </c>
      <c r="B535" s="315">
        <v>1410051024735</v>
      </c>
      <c r="C535" s="318">
        <v>1410001002567</v>
      </c>
      <c r="D535" s="315" t="s">
        <v>6880</v>
      </c>
      <c r="E535" s="316" t="s">
        <v>1356</v>
      </c>
      <c r="F535" s="319">
        <v>2250004</v>
      </c>
      <c r="G535" s="320" t="s">
        <v>1359</v>
      </c>
      <c r="H535" s="316" t="s">
        <v>344</v>
      </c>
      <c r="I535" s="316" t="s">
        <v>1357</v>
      </c>
      <c r="J535" s="317" t="s">
        <v>1362</v>
      </c>
      <c r="K535" s="321">
        <v>2300024</v>
      </c>
      <c r="L535" s="317" t="s">
        <v>4999</v>
      </c>
      <c r="M535" s="317"/>
      <c r="N535" s="322"/>
      <c r="O535" s="322" t="s">
        <v>1362</v>
      </c>
      <c r="P535" s="324">
        <v>3</v>
      </c>
      <c r="Q535" s="326">
        <v>88</v>
      </c>
      <c r="R535" s="327">
        <v>500000</v>
      </c>
      <c r="S535" s="327">
        <v>250000</v>
      </c>
      <c r="T535" s="328">
        <v>300000</v>
      </c>
      <c r="U535" s="328" t="s">
        <v>347</v>
      </c>
      <c r="V535" s="328" t="s">
        <v>347</v>
      </c>
      <c r="W535" s="329" t="s">
        <v>377</v>
      </c>
      <c r="X535" s="329"/>
      <c r="Y535" s="329"/>
      <c r="Z535" s="325"/>
      <c r="AA535" s="329"/>
      <c r="AB535" s="329"/>
      <c r="AC535" s="329"/>
      <c r="AD535" s="329"/>
      <c r="AE535" s="329"/>
      <c r="AF535" s="329"/>
      <c r="AG535" s="325">
        <v>0</v>
      </c>
      <c r="AH535" s="325" t="s">
        <v>377</v>
      </c>
      <c r="AI535" s="325" t="s">
        <v>377</v>
      </c>
      <c r="AJ535" s="328">
        <v>1050000</v>
      </c>
      <c r="AK535" s="330">
        <v>1000000</v>
      </c>
    </row>
    <row r="536" spans="1:37" s="309" customFormat="1" ht="20.100000000000001" customHeight="1">
      <c r="A536" s="314">
        <v>1534</v>
      </c>
      <c r="B536" s="315">
        <v>1410051019677</v>
      </c>
      <c r="C536" s="347">
        <v>1410001002567</v>
      </c>
      <c r="D536" s="345" t="s">
        <v>4363</v>
      </c>
      <c r="E536" s="316" t="s">
        <v>1356</v>
      </c>
      <c r="F536" s="332">
        <v>2250004</v>
      </c>
      <c r="G536" s="333" t="s">
        <v>1359</v>
      </c>
      <c r="H536" s="331" t="s">
        <v>344</v>
      </c>
      <c r="I536" s="331" t="s">
        <v>1357</v>
      </c>
      <c r="J536" s="331" t="s">
        <v>1363</v>
      </c>
      <c r="K536" s="325" t="s">
        <v>2952</v>
      </c>
      <c r="L536" s="324" t="s">
        <v>5000</v>
      </c>
      <c r="M536" s="348"/>
      <c r="N536" s="322"/>
      <c r="O536" s="322" t="s">
        <v>1363</v>
      </c>
      <c r="P536" s="324">
        <v>2</v>
      </c>
      <c r="Q536" s="326">
        <v>24</v>
      </c>
      <c r="R536" s="327">
        <v>400000</v>
      </c>
      <c r="S536" s="327">
        <v>200000</v>
      </c>
      <c r="T536" s="328" t="s">
        <v>347</v>
      </c>
      <c r="U536" s="328" t="s">
        <v>347</v>
      </c>
      <c r="V536" s="328" t="s">
        <v>347</v>
      </c>
      <c r="W536" s="329" t="s">
        <v>347</v>
      </c>
      <c r="X536" s="329"/>
      <c r="Y536" s="329"/>
      <c r="Z536" s="325"/>
      <c r="AA536" s="329"/>
      <c r="AB536" s="329"/>
      <c r="AC536" s="329"/>
      <c r="AD536" s="329"/>
      <c r="AE536" s="329"/>
      <c r="AF536" s="329"/>
      <c r="AG536" s="325">
        <v>0</v>
      </c>
      <c r="AH536" s="325" t="s">
        <v>377</v>
      </c>
      <c r="AI536" s="325" t="s">
        <v>377</v>
      </c>
      <c r="AJ536" s="328">
        <v>600000</v>
      </c>
      <c r="AK536" s="330">
        <v>1000000</v>
      </c>
    </row>
    <row r="537" spans="1:37" s="309" customFormat="1" ht="20.100000000000001" customHeight="1">
      <c r="A537" s="314">
        <v>1535</v>
      </c>
      <c r="B537" s="315">
        <v>1410051016913</v>
      </c>
      <c r="C537" s="318">
        <v>1410001003581</v>
      </c>
      <c r="D537" s="315" t="s">
        <v>6880</v>
      </c>
      <c r="E537" s="316" t="s">
        <v>1364</v>
      </c>
      <c r="F537" s="332">
        <v>2350021</v>
      </c>
      <c r="G537" s="333" t="s">
        <v>1367</v>
      </c>
      <c r="H537" s="331" t="s">
        <v>344</v>
      </c>
      <c r="I537" s="331" t="s">
        <v>1365</v>
      </c>
      <c r="J537" s="317" t="s">
        <v>1366</v>
      </c>
      <c r="K537" s="321">
        <v>2350021</v>
      </c>
      <c r="L537" s="317" t="s">
        <v>5001</v>
      </c>
      <c r="M537" s="317"/>
      <c r="N537" s="338"/>
      <c r="O537" s="334" t="s">
        <v>1366</v>
      </c>
      <c r="P537" s="324">
        <v>3</v>
      </c>
      <c r="Q537" s="335">
        <v>120</v>
      </c>
      <c r="R537" s="327">
        <v>500000</v>
      </c>
      <c r="S537" s="327">
        <v>250000</v>
      </c>
      <c r="T537" s="328">
        <v>300000</v>
      </c>
      <c r="U537" s="328" t="s">
        <v>347</v>
      </c>
      <c r="V537" s="328" t="s">
        <v>347</v>
      </c>
      <c r="W537" s="329" t="s">
        <v>377</v>
      </c>
      <c r="X537" s="336"/>
      <c r="Y537" s="336"/>
      <c r="Z537" s="325"/>
      <c r="AA537" s="336"/>
      <c r="AB537" s="336"/>
      <c r="AC537" s="336"/>
      <c r="AD537" s="336"/>
      <c r="AE537" s="336"/>
      <c r="AF537" s="336"/>
      <c r="AG537" s="325">
        <v>0</v>
      </c>
      <c r="AH537" s="325" t="s">
        <v>377</v>
      </c>
      <c r="AI537" s="325" t="s">
        <v>377</v>
      </c>
      <c r="AJ537" s="328">
        <v>1050000</v>
      </c>
      <c r="AK537" s="330">
        <v>1000000</v>
      </c>
    </row>
    <row r="538" spans="1:37" s="309" customFormat="1" ht="20.100000000000001" customHeight="1">
      <c r="A538" s="314">
        <v>1536</v>
      </c>
      <c r="B538" s="315">
        <v>1410051014652</v>
      </c>
      <c r="C538" s="318">
        <v>1410001003318</v>
      </c>
      <c r="D538" s="315" t="s">
        <v>6880</v>
      </c>
      <c r="E538" s="316" t="s">
        <v>1368</v>
      </c>
      <c r="F538" s="332">
        <v>2210041</v>
      </c>
      <c r="G538" s="333" t="s">
        <v>1371</v>
      </c>
      <c r="H538" s="331" t="s">
        <v>344</v>
      </c>
      <c r="I538" s="331" t="s">
        <v>1369</v>
      </c>
      <c r="J538" s="317" t="s">
        <v>1370</v>
      </c>
      <c r="K538" s="321">
        <v>2210041</v>
      </c>
      <c r="L538" s="317" t="s">
        <v>5002</v>
      </c>
      <c r="M538" s="317"/>
      <c r="N538" s="322"/>
      <c r="O538" s="322" t="s">
        <v>1370</v>
      </c>
      <c r="P538" s="324">
        <v>3</v>
      </c>
      <c r="Q538" s="326">
        <v>75</v>
      </c>
      <c r="R538" s="327">
        <v>500000</v>
      </c>
      <c r="S538" s="327">
        <v>250000</v>
      </c>
      <c r="T538" s="328" t="s">
        <v>347</v>
      </c>
      <c r="U538" s="328" t="s">
        <v>347</v>
      </c>
      <c r="V538" s="328" t="s">
        <v>347</v>
      </c>
      <c r="W538" s="329" t="s">
        <v>347</v>
      </c>
      <c r="X538" s="325"/>
      <c r="Y538" s="325"/>
      <c r="Z538" s="325"/>
      <c r="AA538" s="325"/>
      <c r="AB538" s="325"/>
      <c r="AC538" s="325"/>
      <c r="AD538" s="325"/>
      <c r="AE538" s="325"/>
      <c r="AF538" s="325"/>
      <c r="AG538" s="325">
        <v>0</v>
      </c>
      <c r="AH538" s="325" t="s">
        <v>377</v>
      </c>
      <c r="AI538" s="325" t="s">
        <v>377</v>
      </c>
      <c r="AJ538" s="328">
        <v>750000</v>
      </c>
      <c r="AK538" s="330">
        <v>1000000</v>
      </c>
    </row>
    <row r="539" spans="1:37" s="309" customFormat="1" ht="20.100000000000001" customHeight="1">
      <c r="A539" s="314">
        <v>1537</v>
      </c>
      <c r="B539" s="315">
        <v>1410051019792</v>
      </c>
      <c r="C539" s="347">
        <v>1410001003318</v>
      </c>
      <c r="D539" s="345" t="s">
        <v>4363</v>
      </c>
      <c r="E539" s="316" t="s">
        <v>1368</v>
      </c>
      <c r="F539" s="332">
        <v>2210041</v>
      </c>
      <c r="G539" s="333" t="s">
        <v>1371</v>
      </c>
      <c r="H539" s="331" t="s">
        <v>344</v>
      </c>
      <c r="I539" s="331" t="s">
        <v>1369</v>
      </c>
      <c r="J539" s="331" t="s">
        <v>1372</v>
      </c>
      <c r="K539" s="340" t="s">
        <v>5003</v>
      </c>
      <c r="L539" s="334" t="s">
        <v>5004</v>
      </c>
      <c r="M539" s="334"/>
      <c r="N539" s="316"/>
      <c r="O539" s="334" t="s">
        <v>1372</v>
      </c>
      <c r="P539" s="324">
        <v>2</v>
      </c>
      <c r="Q539" s="326">
        <v>50</v>
      </c>
      <c r="R539" s="327">
        <v>400000</v>
      </c>
      <c r="S539" s="327">
        <v>200000</v>
      </c>
      <c r="T539" s="328" t="s">
        <v>347</v>
      </c>
      <c r="U539" s="328" t="s">
        <v>347</v>
      </c>
      <c r="V539" s="328" t="s">
        <v>347</v>
      </c>
      <c r="W539" s="329" t="s">
        <v>347</v>
      </c>
      <c r="X539" s="325"/>
      <c r="Y539" s="325"/>
      <c r="Z539" s="325"/>
      <c r="AA539" s="325"/>
      <c r="AB539" s="325"/>
      <c r="AC539" s="325"/>
      <c r="AD539" s="325"/>
      <c r="AE539" s="325"/>
      <c r="AF539" s="325"/>
      <c r="AG539" s="325">
        <v>0</v>
      </c>
      <c r="AH539" s="325" t="s">
        <v>377</v>
      </c>
      <c r="AI539" s="325" t="s">
        <v>377</v>
      </c>
      <c r="AJ539" s="328">
        <v>600000</v>
      </c>
      <c r="AK539" s="330">
        <v>1000000</v>
      </c>
    </row>
    <row r="540" spans="1:37" s="309" customFormat="1" ht="20.100000000000001" customHeight="1">
      <c r="A540" s="314">
        <v>1538</v>
      </c>
      <c r="B540" s="315">
        <v>1410051016996</v>
      </c>
      <c r="C540" s="318">
        <v>1410001003557</v>
      </c>
      <c r="D540" s="315" t="s">
        <v>6880</v>
      </c>
      <c r="E540" s="316" t="s">
        <v>1373</v>
      </c>
      <c r="F540" s="332">
        <v>2318458</v>
      </c>
      <c r="G540" s="333" t="s">
        <v>1027</v>
      </c>
      <c r="H540" s="331" t="s">
        <v>344</v>
      </c>
      <c r="I540" s="331" t="s">
        <v>1374</v>
      </c>
      <c r="J540" s="317" t="s">
        <v>1375</v>
      </c>
      <c r="K540" s="321">
        <v>2360027</v>
      </c>
      <c r="L540" s="317" t="s">
        <v>5005</v>
      </c>
      <c r="M540" s="317"/>
      <c r="N540" s="322"/>
      <c r="O540" s="322" t="s">
        <v>1375</v>
      </c>
      <c r="P540" s="324">
        <v>3</v>
      </c>
      <c r="Q540" s="335">
        <v>60</v>
      </c>
      <c r="R540" s="327">
        <v>500000</v>
      </c>
      <c r="S540" s="327">
        <v>250000</v>
      </c>
      <c r="T540" s="328">
        <v>300000</v>
      </c>
      <c r="U540" s="328" t="s">
        <v>347</v>
      </c>
      <c r="V540" s="328" t="s">
        <v>347</v>
      </c>
      <c r="W540" s="329" t="s">
        <v>377</v>
      </c>
      <c r="X540" s="336"/>
      <c r="Y540" s="336"/>
      <c r="Z540" s="325"/>
      <c r="AA540" s="336"/>
      <c r="AB540" s="336"/>
      <c r="AC540" s="336"/>
      <c r="AD540" s="336"/>
      <c r="AE540" s="336"/>
      <c r="AF540" s="336"/>
      <c r="AG540" s="325">
        <v>860000</v>
      </c>
      <c r="AH540" s="325" t="s">
        <v>6833</v>
      </c>
      <c r="AI540" s="325" t="s">
        <v>377</v>
      </c>
      <c r="AJ540" s="328">
        <v>1050000</v>
      </c>
      <c r="AK540" s="330">
        <v>1000000</v>
      </c>
    </row>
    <row r="541" spans="1:37" s="309" customFormat="1" ht="20.100000000000001" customHeight="1">
      <c r="A541" s="314">
        <v>1539</v>
      </c>
      <c r="B541" s="315">
        <v>1410051017002</v>
      </c>
      <c r="C541" s="318">
        <v>1410001003557</v>
      </c>
      <c r="D541" s="315" t="s">
        <v>6880</v>
      </c>
      <c r="E541" s="316" t="s">
        <v>1373</v>
      </c>
      <c r="F541" s="332">
        <v>2318458</v>
      </c>
      <c r="G541" s="333" t="s">
        <v>1027</v>
      </c>
      <c r="H541" s="331" t="s">
        <v>344</v>
      </c>
      <c r="I541" s="331" t="s">
        <v>1374</v>
      </c>
      <c r="J541" s="317" t="s">
        <v>1376</v>
      </c>
      <c r="K541" s="321">
        <v>2360058</v>
      </c>
      <c r="L541" s="317" t="s">
        <v>5006</v>
      </c>
      <c r="M541" s="317" t="s">
        <v>5007</v>
      </c>
      <c r="N541" s="322"/>
      <c r="O541" s="322" t="s">
        <v>1376</v>
      </c>
      <c r="P541" s="324">
        <v>3</v>
      </c>
      <c r="Q541" s="335">
        <v>60</v>
      </c>
      <c r="R541" s="327">
        <v>500000</v>
      </c>
      <c r="S541" s="327">
        <v>250000</v>
      </c>
      <c r="T541" s="328" t="s">
        <v>347</v>
      </c>
      <c r="U541" s="328" t="s">
        <v>347</v>
      </c>
      <c r="V541" s="328" t="s">
        <v>347</v>
      </c>
      <c r="W541" s="329" t="s">
        <v>347</v>
      </c>
      <c r="X541" s="346"/>
      <c r="Y541" s="346"/>
      <c r="Z541" s="325"/>
      <c r="AA541" s="346"/>
      <c r="AB541" s="346"/>
      <c r="AC541" s="346"/>
      <c r="AD541" s="346"/>
      <c r="AE541" s="346"/>
      <c r="AF541" s="346"/>
      <c r="AG541" s="325">
        <v>960000</v>
      </c>
      <c r="AH541" s="325" t="s">
        <v>6833</v>
      </c>
      <c r="AI541" s="325" t="s">
        <v>377</v>
      </c>
      <c r="AJ541" s="328">
        <v>750000</v>
      </c>
      <c r="AK541" s="330">
        <v>1000000</v>
      </c>
    </row>
    <row r="542" spans="1:37" s="309" customFormat="1" ht="20.100000000000001" customHeight="1">
      <c r="A542" s="314">
        <v>1540</v>
      </c>
      <c r="B542" s="315">
        <v>1410051018414</v>
      </c>
      <c r="C542" s="318">
        <v>1410001003557</v>
      </c>
      <c r="D542" s="315" t="s">
        <v>6880</v>
      </c>
      <c r="E542" s="316" t="s">
        <v>1373</v>
      </c>
      <c r="F542" s="332">
        <v>2318458</v>
      </c>
      <c r="G542" s="333" t="s">
        <v>1027</v>
      </c>
      <c r="H542" s="331" t="s">
        <v>344</v>
      </c>
      <c r="I542" s="331" t="s">
        <v>1374</v>
      </c>
      <c r="J542" s="317" t="s">
        <v>1377</v>
      </c>
      <c r="K542" s="321">
        <v>2440816</v>
      </c>
      <c r="L542" s="317" t="s">
        <v>5008</v>
      </c>
      <c r="M542" s="317"/>
      <c r="N542" s="334"/>
      <c r="O542" s="334" t="s">
        <v>1377</v>
      </c>
      <c r="P542" s="324">
        <v>2</v>
      </c>
      <c r="Q542" s="326">
        <v>30</v>
      </c>
      <c r="R542" s="327">
        <v>400000</v>
      </c>
      <c r="S542" s="327">
        <v>200000</v>
      </c>
      <c r="T542" s="328" t="s">
        <v>347</v>
      </c>
      <c r="U542" s="328" t="s">
        <v>347</v>
      </c>
      <c r="V542" s="328" t="s">
        <v>347</v>
      </c>
      <c r="W542" s="329" t="s">
        <v>347</v>
      </c>
      <c r="X542" s="325"/>
      <c r="Y542" s="325"/>
      <c r="Z542" s="325"/>
      <c r="AA542" s="325"/>
      <c r="AB542" s="325"/>
      <c r="AC542" s="325"/>
      <c r="AD542" s="325"/>
      <c r="AE542" s="325"/>
      <c r="AF542" s="325"/>
      <c r="AG542" s="325">
        <v>825000</v>
      </c>
      <c r="AH542" s="325" t="s">
        <v>6833</v>
      </c>
      <c r="AI542" s="325" t="s">
        <v>377</v>
      </c>
      <c r="AJ542" s="328">
        <v>600000</v>
      </c>
      <c r="AK542" s="330">
        <v>1000000</v>
      </c>
    </row>
    <row r="543" spans="1:37" s="309" customFormat="1" ht="20.100000000000001" customHeight="1">
      <c r="A543" s="314">
        <v>1541</v>
      </c>
      <c r="B543" s="315">
        <v>1410051017317</v>
      </c>
      <c r="C543" s="318">
        <v>1410001003144</v>
      </c>
      <c r="D543" s="315" t="s">
        <v>6880</v>
      </c>
      <c r="E543" s="316" t="s">
        <v>1378</v>
      </c>
      <c r="F543" s="332">
        <v>2260003</v>
      </c>
      <c r="G543" s="333" t="s">
        <v>1381</v>
      </c>
      <c r="H543" s="331" t="s">
        <v>344</v>
      </c>
      <c r="I543" s="331" t="s">
        <v>1379</v>
      </c>
      <c r="J543" s="317" t="s">
        <v>1380</v>
      </c>
      <c r="K543" s="321">
        <v>2260003</v>
      </c>
      <c r="L543" s="317" t="s">
        <v>5009</v>
      </c>
      <c r="M543" s="317"/>
      <c r="N543" s="338"/>
      <c r="O543" s="334" t="s">
        <v>1380</v>
      </c>
      <c r="P543" s="324">
        <v>3</v>
      </c>
      <c r="Q543" s="326">
        <v>90</v>
      </c>
      <c r="R543" s="327">
        <v>500000</v>
      </c>
      <c r="S543" s="327">
        <v>250000</v>
      </c>
      <c r="T543" s="328">
        <v>300000</v>
      </c>
      <c r="U543" s="328" t="s">
        <v>347</v>
      </c>
      <c r="V543" s="328" t="s">
        <v>347</v>
      </c>
      <c r="W543" s="329" t="s">
        <v>377</v>
      </c>
      <c r="X543" s="329"/>
      <c r="Y543" s="329"/>
      <c r="Z543" s="325"/>
      <c r="AA543" s="329"/>
      <c r="AB543" s="329"/>
      <c r="AC543" s="329"/>
      <c r="AD543" s="329"/>
      <c r="AE543" s="329"/>
      <c r="AF543" s="329"/>
      <c r="AG543" s="325">
        <v>1000000</v>
      </c>
      <c r="AH543" s="325" t="s">
        <v>6833</v>
      </c>
      <c r="AI543" s="325" t="s">
        <v>377</v>
      </c>
      <c r="AJ543" s="328">
        <v>1050000</v>
      </c>
      <c r="AK543" s="330">
        <v>1000000</v>
      </c>
    </row>
    <row r="544" spans="1:37" s="309" customFormat="1" ht="20.100000000000001" customHeight="1">
      <c r="A544" s="314">
        <v>1542</v>
      </c>
      <c r="B544" s="315">
        <v>1410051019305</v>
      </c>
      <c r="C544" s="318">
        <v>1410001002971</v>
      </c>
      <c r="D544" s="315" t="s">
        <v>6880</v>
      </c>
      <c r="E544" s="316" t="s">
        <v>1382</v>
      </c>
      <c r="F544" s="332">
        <v>2200055</v>
      </c>
      <c r="G544" s="333" t="s">
        <v>1385</v>
      </c>
      <c r="H544" s="331" t="s">
        <v>344</v>
      </c>
      <c r="I544" s="331" t="s">
        <v>1383</v>
      </c>
      <c r="J544" s="317" t="s">
        <v>1384</v>
      </c>
      <c r="K544" s="321">
        <v>2200055</v>
      </c>
      <c r="L544" s="317" t="s">
        <v>5010</v>
      </c>
      <c r="M544" s="317"/>
      <c r="N544" s="322"/>
      <c r="O544" s="322" t="s">
        <v>1384</v>
      </c>
      <c r="P544" s="324">
        <v>3</v>
      </c>
      <c r="Q544" s="326">
        <v>60</v>
      </c>
      <c r="R544" s="327">
        <v>500000</v>
      </c>
      <c r="S544" s="327">
        <v>250000</v>
      </c>
      <c r="T544" s="328" t="s">
        <v>347</v>
      </c>
      <c r="U544" s="328" t="s">
        <v>347</v>
      </c>
      <c r="V544" s="328" t="s">
        <v>347</v>
      </c>
      <c r="W544" s="329" t="s">
        <v>347</v>
      </c>
      <c r="X544" s="329"/>
      <c r="Y544" s="329"/>
      <c r="Z544" s="325"/>
      <c r="AA544" s="329"/>
      <c r="AB544" s="329"/>
      <c r="AC544" s="329"/>
      <c r="AD544" s="329"/>
      <c r="AE544" s="329"/>
      <c r="AF544" s="329"/>
      <c r="AG544" s="325">
        <v>0</v>
      </c>
      <c r="AH544" s="325" t="s">
        <v>377</v>
      </c>
      <c r="AI544" s="325" t="s">
        <v>377</v>
      </c>
      <c r="AJ544" s="328">
        <v>750000</v>
      </c>
      <c r="AK544" s="330">
        <v>1000000</v>
      </c>
    </row>
    <row r="545" spans="1:37" s="309" customFormat="1" ht="20.100000000000001" customHeight="1">
      <c r="A545" s="314">
        <v>1543</v>
      </c>
      <c r="B545" s="315">
        <v>1410051017754</v>
      </c>
      <c r="C545" s="318">
        <v>1410001003128</v>
      </c>
      <c r="D545" s="315" t="s">
        <v>6880</v>
      </c>
      <c r="E545" s="316" t="s">
        <v>1386</v>
      </c>
      <c r="F545" s="332">
        <v>2450018</v>
      </c>
      <c r="G545" s="333" t="s">
        <v>1389</v>
      </c>
      <c r="H545" s="331" t="s">
        <v>344</v>
      </c>
      <c r="I545" s="331" t="s">
        <v>1387</v>
      </c>
      <c r="J545" s="317" t="s">
        <v>1388</v>
      </c>
      <c r="K545" s="321">
        <v>2450018</v>
      </c>
      <c r="L545" s="317" t="s">
        <v>5011</v>
      </c>
      <c r="M545" s="317"/>
      <c r="N545" s="334"/>
      <c r="O545" s="334" t="s">
        <v>1388</v>
      </c>
      <c r="P545" s="324">
        <v>3</v>
      </c>
      <c r="Q545" s="326">
        <v>90</v>
      </c>
      <c r="R545" s="327">
        <v>500000</v>
      </c>
      <c r="S545" s="327">
        <v>250000</v>
      </c>
      <c r="T545" s="328" t="s">
        <v>347</v>
      </c>
      <c r="U545" s="328" t="s">
        <v>347</v>
      </c>
      <c r="V545" s="328" t="s">
        <v>347</v>
      </c>
      <c r="W545" s="329" t="s">
        <v>347</v>
      </c>
      <c r="X545" s="325"/>
      <c r="Y545" s="325"/>
      <c r="Z545" s="325"/>
      <c r="AA545" s="325"/>
      <c r="AB545" s="325"/>
      <c r="AC545" s="325"/>
      <c r="AD545" s="325"/>
      <c r="AE545" s="325"/>
      <c r="AF545" s="325"/>
      <c r="AG545" s="325">
        <v>0</v>
      </c>
      <c r="AH545" s="325" t="s">
        <v>377</v>
      </c>
      <c r="AI545" s="325" t="s">
        <v>377</v>
      </c>
      <c r="AJ545" s="328">
        <v>750000</v>
      </c>
      <c r="AK545" s="330">
        <v>1000000</v>
      </c>
    </row>
    <row r="546" spans="1:37" s="309" customFormat="1" ht="20.100000000000001" customHeight="1">
      <c r="A546" s="314">
        <v>1544</v>
      </c>
      <c r="B546" s="315">
        <v>1410051014611</v>
      </c>
      <c r="C546" s="318">
        <v>1410001002500</v>
      </c>
      <c r="D546" s="315" t="s">
        <v>6880</v>
      </c>
      <c r="E546" s="316" t="s">
        <v>1390</v>
      </c>
      <c r="F546" s="332">
        <v>2410037</v>
      </c>
      <c r="G546" s="333" t="s">
        <v>1393</v>
      </c>
      <c r="H546" s="331" t="s">
        <v>344</v>
      </c>
      <c r="I546" s="331" t="s">
        <v>1391</v>
      </c>
      <c r="J546" s="317" t="s">
        <v>1392</v>
      </c>
      <c r="K546" s="321">
        <v>2460037</v>
      </c>
      <c r="L546" s="317" t="s">
        <v>5012</v>
      </c>
      <c r="M546" s="317"/>
      <c r="N546" s="322"/>
      <c r="O546" s="322" t="s">
        <v>1392</v>
      </c>
      <c r="P546" s="324">
        <v>3</v>
      </c>
      <c r="Q546" s="326">
        <v>90</v>
      </c>
      <c r="R546" s="327">
        <v>500000</v>
      </c>
      <c r="S546" s="327">
        <v>250000</v>
      </c>
      <c r="T546" s="328">
        <v>300000</v>
      </c>
      <c r="U546" s="328" t="s">
        <v>347</v>
      </c>
      <c r="V546" s="328" t="s">
        <v>347</v>
      </c>
      <c r="W546" s="329" t="s">
        <v>377</v>
      </c>
      <c r="X546" s="329"/>
      <c r="Y546" s="329"/>
      <c r="Z546" s="325"/>
      <c r="AA546" s="329"/>
      <c r="AB546" s="329"/>
      <c r="AC546" s="329"/>
      <c r="AD546" s="329"/>
      <c r="AE546" s="329"/>
      <c r="AF546" s="329"/>
      <c r="AG546" s="325">
        <v>0</v>
      </c>
      <c r="AH546" s="325" t="s">
        <v>377</v>
      </c>
      <c r="AI546" s="325" t="s">
        <v>377</v>
      </c>
      <c r="AJ546" s="328">
        <v>1050000</v>
      </c>
      <c r="AK546" s="330">
        <v>1000000</v>
      </c>
    </row>
    <row r="547" spans="1:37" s="309" customFormat="1" ht="20.100000000000001" customHeight="1">
      <c r="A547" s="314">
        <v>1545</v>
      </c>
      <c r="B547" s="315">
        <v>1410051025963</v>
      </c>
      <c r="C547" s="318">
        <v>1410001002500</v>
      </c>
      <c r="D547" s="315" t="s">
        <v>6880</v>
      </c>
      <c r="E547" s="316" t="s">
        <v>1390</v>
      </c>
      <c r="F547" s="332">
        <v>2410037</v>
      </c>
      <c r="G547" s="333" t="s">
        <v>1393</v>
      </c>
      <c r="H547" s="331" t="s">
        <v>344</v>
      </c>
      <c r="I547" s="331" t="s">
        <v>1391</v>
      </c>
      <c r="J547" s="317" t="s">
        <v>1394</v>
      </c>
      <c r="K547" s="321">
        <v>2410825</v>
      </c>
      <c r="L547" s="317" t="s">
        <v>5013</v>
      </c>
      <c r="M547" s="317"/>
      <c r="N547" s="316"/>
      <c r="O547" s="334" t="s">
        <v>1394</v>
      </c>
      <c r="P547" s="324">
        <v>3</v>
      </c>
      <c r="Q547" s="326">
        <v>90</v>
      </c>
      <c r="R547" s="327">
        <v>500000</v>
      </c>
      <c r="S547" s="327">
        <v>250000</v>
      </c>
      <c r="T547" s="328">
        <v>300000</v>
      </c>
      <c r="U547" s="328" t="s">
        <v>347</v>
      </c>
      <c r="V547" s="328" t="s">
        <v>347</v>
      </c>
      <c r="W547" s="329" t="s">
        <v>377</v>
      </c>
      <c r="X547" s="325"/>
      <c r="Y547" s="325"/>
      <c r="Z547" s="325" t="s">
        <v>377</v>
      </c>
      <c r="AA547" s="325"/>
      <c r="AB547" s="325"/>
      <c r="AC547" s="325"/>
      <c r="AD547" s="325"/>
      <c r="AE547" s="325"/>
      <c r="AF547" s="325"/>
      <c r="AG547" s="325">
        <v>0</v>
      </c>
      <c r="AH547" s="325" t="s">
        <v>377</v>
      </c>
      <c r="AI547" s="325" t="s">
        <v>377</v>
      </c>
      <c r="AJ547" s="328">
        <v>1050000</v>
      </c>
      <c r="AK547" s="330">
        <v>1000000</v>
      </c>
    </row>
    <row r="548" spans="1:37" s="309" customFormat="1" ht="20.100000000000001" customHeight="1">
      <c r="A548" s="314">
        <v>1546</v>
      </c>
      <c r="B548" s="315">
        <v>1410051017861</v>
      </c>
      <c r="C548" s="318">
        <v>1410001003359</v>
      </c>
      <c r="D548" s="315" t="s">
        <v>6880</v>
      </c>
      <c r="E548" s="316" t="s">
        <v>1395</v>
      </c>
      <c r="F548" s="332">
        <v>2300073</v>
      </c>
      <c r="G548" s="333" t="s">
        <v>1398</v>
      </c>
      <c r="H548" s="331" t="s">
        <v>344</v>
      </c>
      <c r="I548" s="331" t="s">
        <v>1396</v>
      </c>
      <c r="J548" s="317" t="s">
        <v>1397</v>
      </c>
      <c r="K548" s="321">
        <v>2300073</v>
      </c>
      <c r="L548" s="317" t="s">
        <v>5014</v>
      </c>
      <c r="M548" s="317"/>
      <c r="N548" s="316"/>
      <c r="O548" s="334" t="s">
        <v>1397</v>
      </c>
      <c r="P548" s="324">
        <v>3</v>
      </c>
      <c r="Q548" s="326">
        <v>90</v>
      </c>
      <c r="R548" s="327">
        <v>500000</v>
      </c>
      <c r="S548" s="327">
        <v>250000</v>
      </c>
      <c r="T548" s="328">
        <v>300000</v>
      </c>
      <c r="U548" s="328" t="s">
        <v>347</v>
      </c>
      <c r="V548" s="328" t="s">
        <v>347</v>
      </c>
      <c r="W548" s="329" t="s">
        <v>377</v>
      </c>
      <c r="X548" s="325"/>
      <c r="Y548" s="325"/>
      <c r="Z548" s="325"/>
      <c r="AA548" s="325"/>
      <c r="AB548" s="325"/>
      <c r="AC548" s="325"/>
      <c r="AD548" s="325"/>
      <c r="AE548" s="325"/>
      <c r="AF548" s="325"/>
      <c r="AG548" s="325">
        <v>0</v>
      </c>
      <c r="AH548" s="325" t="s">
        <v>377</v>
      </c>
      <c r="AI548" s="325" t="s">
        <v>377</v>
      </c>
      <c r="AJ548" s="328">
        <v>1050000</v>
      </c>
      <c r="AK548" s="330">
        <v>1000000</v>
      </c>
    </row>
    <row r="549" spans="1:37" s="309" customFormat="1" ht="20.100000000000001" customHeight="1">
      <c r="A549" s="314">
        <v>1547</v>
      </c>
      <c r="B549" s="315">
        <v>1410051017648</v>
      </c>
      <c r="C549" s="318">
        <v>1410001002823</v>
      </c>
      <c r="D549" s="315" t="s">
        <v>6880</v>
      </c>
      <c r="E549" s="316" t="s">
        <v>1399</v>
      </c>
      <c r="F549" s="319">
        <v>2450053</v>
      </c>
      <c r="G549" s="320" t="s">
        <v>1402</v>
      </c>
      <c r="H549" s="316" t="s">
        <v>344</v>
      </c>
      <c r="I549" s="316" t="s">
        <v>1400</v>
      </c>
      <c r="J549" s="317" t="s">
        <v>1401</v>
      </c>
      <c r="K549" s="321">
        <v>2450053</v>
      </c>
      <c r="L549" s="317" t="s">
        <v>5015</v>
      </c>
      <c r="M549" s="317"/>
      <c r="N549" s="334"/>
      <c r="O549" s="334" t="s">
        <v>1401</v>
      </c>
      <c r="P549" s="324">
        <v>3</v>
      </c>
      <c r="Q549" s="326">
        <v>90</v>
      </c>
      <c r="R549" s="327">
        <v>500000</v>
      </c>
      <c r="S549" s="327">
        <v>250000</v>
      </c>
      <c r="T549" s="328">
        <v>300000</v>
      </c>
      <c r="U549" s="328" t="s">
        <v>347</v>
      </c>
      <c r="V549" s="328" t="s">
        <v>347</v>
      </c>
      <c r="W549" s="329" t="s">
        <v>377</v>
      </c>
      <c r="X549" s="329"/>
      <c r="Y549" s="329"/>
      <c r="Z549" s="325"/>
      <c r="AA549" s="329"/>
      <c r="AB549" s="329"/>
      <c r="AC549" s="329"/>
      <c r="AD549" s="329"/>
      <c r="AE549" s="329"/>
      <c r="AF549" s="329"/>
      <c r="AG549" s="325">
        <v>0</v>
      </c>
      <c r="AH549" s="325" t="s">
        <v>377</v>
      </c>
      <c r="AI549" s="325" t="s">
        <v>377</v>
      </c>
      <c r="AJ549" s="328">
        <v>1050000</v>
      </c>
      <c r="AK549" s="330">
        <v>1000000</v>
      </c>
    </row>
    <row r="550" spans="1:37" s="309" customFormat="1" ht="20.100000000000001" customHeight="1">
      <c r="A550" s="314">
        <v>1548</v>
      </c>
      <c r="B550" s="315">
        <v>1410051019396</v>
      </c>
      <c r="C550" s="318">
        <v>1410001002823</v>
      </c>
      <c r="D550" s="315" t="s">
        <v>6880</v>
      </c>
      <c r="E550" s="316" t="s">
        <v>1399</v>
      </c>
      <c r="F550" s="332">
        <v>2450053</v>
      </c>
      <c r="G550" s="333" t="s">
        <v>1402</v>
      </c>
      <c r="H550" s="331" t="s">
        <v>344</v>
      </c>
      <c r="I550" s="331" t="s">
        <v>1400</v>
      </c>
      <c r="J550" s="317" t="s">
        <v>1403</v>
      </c>
      <c r="K550" s="321">
        <v>2450053</v>
      </c>
      <c r="L550" s="317" t="s">
        <v>5016</v>
      </c>
      <c r="M550" s="317"/>
      <c r="N550" s="322"/>
      <c r="O550" s="322" t="s">
        <v>1403</v>
      </c>
      <c r="P550" s="324">
        <v>3</v>
      </c>
      <c r="Q550" s="326">
        <v>90</v>
      </c>
      <c r="R550" s="327">
        <v>500000</v>
      </c>
      <c r="S550" s="327">
        <v>250000</v>
      </c>
      <c r="T550" s="328">
        <v>300000</v>
      </c>
      <c r="U550" s="328" t="s">
        <v>347</v>
      </c>
      <c r="V550" s="328" t="s">
        <v>347</v>
      </c>
      <c r="W550" s="329" t="s">
        <v>377</v>
      </c>
      <c r="X550" s="329"/>
      <c r="Y550" s="329"/>
      <c r="Z550" s="325"/>
      <c r="AA550" s="329"/>
      <c r="AB550" s="329"/>
      <c r="AC550" s="329"/>
      <c r="AD550" s="329"/>
      <c r="AE550" s="329"/>
      <c r="AF550" s="329"/>
      <c r="AG550" s="325">
        <v>0</v>
      </c>
      <c r="AH550" s="325" t="s">
        <v>377</v>
      </c>
      <c r="AI550" s="325" t="s">
        <v>377</v>
      </c>
      <c r="AJ550" s="328">
        <v>1050000</v>
      </c>
      <c r="AK550" s="330">
        <v>1000000</v>
      </c>
    </row>
    <row r="551" spans="1:37" s="309" customFormat="1" ht="20.100000000000001" customHeight="1">
      <c r="A551" s="314">
        <v>1549</v>
      </c>
      <c r="B551" s="315">
        <v>1410051015501</v>
      </c>
      <c r="C551" s="318">
        <v>1410001003201</v>
      </c>
      <c r="D551" s="315" t="s">
        <v>6880</v>
      </c>
      <c r="E551" s="316" t="s">
        <v>1404</v>
      </c>
      <c r="F551" s="319">
        <v>2350011</v>
      </c>
      <c r="G551" s="320" t="s">
        <v>1407</v>
      </c>
      <c r="H551" s="316" t="s">
        <v>344</v>
      </c>
      <c r="I551" s="316" t="s">
        <v>1405</v>
      </c>
      <c r="J551" s="317" t="s">
        <v>1406</v>
      </c>
      <c r="K551" s="321">
        <v>2350011</v>
      </c>
      <c r="L551" s="317" t="s">
        <v>5017</v>
      </c>
      <c r="M551" s="317"/>
      <c r="N551" s="338"/>
      <c r="O551" s="334" t="s">
        <v>1406</v>
      </c>
      <c r="P551" s="324">
        <v>3</v>
      </c>
      <c r="Q551" s="326">
        <v>140</v>
      </c>
      <c r="R551" s="327">
        <v>500000</v>
      </c>
      <c r="S551" s="327">
        <v>250000</v>
      </c>
      <c r="T551" s="328" t="s">
        <v>347</v>
      </c>
      <c r="U551" s="328" t="s">
        <v>347</v>
      </c>
      <c r="V551" s="328" t="s">
        <v>347</v>
      </c>
      <c r="W551" s="329" t="s">
        <v>347</v>
      </c>
      <c r="X551" s="329"/>
      <c r="Y551" s="329"/>
      <c r="Z551" s="325"/>
      <c r="AA551" s="329"/>
      <c r="AB551" s="329"/>
      <c r="AC551" s="329"/>
      <c r="AD551" s="329"/>
      <c r="AE551" s="329"/>
      <c r="AF551" s="329"/>
      <c r="AG551" s="325">
        <v>0</v>
      </c>
      <c r="AH551" s="325" t="s">
        <v>377</v>
      </c>
      <c r="AI551" s="325" t="s">
        <v>377</v>
      </c>
      <c r="AJ551" s="328">
        <v>750000</v>
      </c>
      <c r="AK551" s="330">
        <v>1000000</v>
      </c>
    </row>
    <row r="552" spans="1:37" s="309" customFormat="1" ht="20.100000000000001" customHeight="1">
      <c r="A552" s="314">
        <v>1550</v>
      </c>
      <c r="B552" s="315">
        <v>1410051014231</v>
      </c>
      <c r="C552" s="318">
        <v>1410001002542</v>
      </c>
      <c r="D552" s="315" t="s">
        <v>6880</v>
      </c>
      <c r="E552" s="316" t="s">
        <v>1408</v>
      </c>
      <c r="F552" s="332">
        <v>2400022</v>
      </c>
      <c r="G552" s="333" t="s">
        <v>1411</v>
      </c>
      <c r="H552" s="331" t="s">
        <v>344</v>
      </c>
      <c r="I552" s="331" t="s">
        <v>1409</v>
      </c>
      <c r="J552" s="317" t="s">
        <v>1410</v>
      </c>
      <c r="K552" s="321">
        <v>2350045</v>
      </c>
      <c r="L552" s="317" t="s">
        <v>5018</v>
      </c>
      <c r="M552" s="317"/>
      <c r="N552" s="334"/>
      <c r="O552" s="334" t="s">
        <v>1410</v>
      </c>
      <c r="P552" s="324">
        <v>3</v>
      </c>
      <c r="Q552" s="326">
        <v>72</v>
      </c>
      <c r="R552" s="327">
        <v>500000</v>
      </c>
      <c r="S552" s="327">
        <v>250000</v>
      </c>
      <c r="T552" s="328" t="s">
        <v>347</v>
      </c>
      <c r="U552" s="328" t="s">
        <v>347</v>
      </c>
      <c r="V552" s="328" t="s">
        <v>347</v>
      </c>
      <c r="W552" s="329" t="s">
        <v>347</v>
      </c>
      <c r="X552" s="329"/>
      <c r="Y552" s="329"/>
      <c r="Z552" s="325"/>
      <c r="AA552" s="329"/>
      <c r="AB552" s="329"/>
      <c r="AC552" s="329"/>
      <c r="AD552" s="329"/>
      <c r="AE552" s="329"/>
      <c r="AF552" s="329"/>
      <c r="AG552" s="325">
        <v>0</v>
      </c>
      <c r="AH552" s="325" t="s">
        <v>377</v>
      </c>
      <c r="AI552" s="325" t="s">
        <v>377</v>
      </c>
      <c r="AJ552" s="328">
        <v>750000</v>
      </c>
      <c r="AK552" s="330">
        <v>1000000</v>
      </c>
    </row>
    <row r="553" spans="1:37" s="309" customFormat="1" ht="20.100000000000001" customHeight="1">
      <c r="A553" s="314">
        <v>1551</v>
      </c>
      <c r="B553" s="315">
        <v>1410051016715</v>
      </c>
      <c r="C553" s="318">
        <v>1410001002542</v>
      </c>
      <c r="D553" s="315" t="s">
        <v>6880</v>
      </c>
      <c r="E553" s="316" t="s">
        <v>1408</v>
      </c>
      <c r="F553" s="332">
        <v>2400022</v>
      </c>
      <c r="G553" s="333" t="s">
        <v>1411</v>
      </c>
      <c r="H553" s="331" t="s">
        <v>344</v>
      </c>
      <c r="I553" s="331" t="s">
        <v>1409</v>
      </c>
      <c r="J553" s="317" t="s">
        <v>1412</v>
      </c>
      <c r="K553" s="321">
        <v>2400022</v>
      </c>
      <c r="L553" s="317" t="s">
        <v>5019</v>
      </c>
      <c r="M553" s="317"/>
      <c r="N553" s="322"/>
      <c r="O553" s="322" t="s">
        <v>1412</v>
      </c>
      <c r="P553" s="324">
        <v>3</v>
      </c>
      <c r="Q553" s="335">
        <v>129</v>
      </c>
      <c r="R553" s="327">
        <v>500000</v>
      </c>
      <c r="S553" s="327">
        <v>250000</v>
      </c>
      <c r="T553" s="328">
        <v>300000</v>
      </c>
      <c r="U553" s="328" t="s">
        <v>347</v>
      </c>
      <c r="V553" s="328" t="s">
        <v>347</v>
      </c>
      <c r="W553" s="329" t="s">
        <v>377</v>
      </c>
      <c r="X553" s="336"/>
      <c r="Y553" s="336"/>
      <c r="Z553" s="325"/>
      <c r="AA553" s="336"/>
      <c r="AB553" s="336"/>
      <c r="AC553" s="336"/>
      <c r="AD553" s="336"/>
      <c r="AE553" s="336"/>
      <c r="AF553" s="336"/>
      <c r="AG553" s="325">
        <v>0</v>
      </c>
      <c r="AH553" s="325" t="s">
        <v>377</v>
      </c>
      <c r="AI553" s="325" t="s">
        <v>377</v>
      </c>
      <c r="AJ553" s="328">
        <v>1050000</v>
      </c>
      <c r="AK553" s="330">
        <v>1000000</v>
      </c>
    </row>
    <row r="554" spans="1:37" s="309" customFormat="1" ht="20.100000000000001" customHeight="1">
      <c r="A554" s="314">
        <v>1552</v>
      </c>
      <c r="B554" s="315">
        <v>1410051015576</v>
      </c>
      <c r="C554" s="318">
        <v>1410001003326</v>
      </c>
      <c r="D554" s="315" t="s">
        <v>6880</v>
      </c>
      <c r="E554" s="361" t="s">
        <v>5020</v>
      </c>
      <c r="F554" s="319">
        <v>2210822</v>
      </c>
      <c r="G554" s="320" t="s">
        <v>1416</v>
      </c>
      <c r="H554" s="316" t="s">
        <v>1413</v>
      </c>
      <c r="I554" s="316" t="s">
        <v>1414</v>
      </c>
      <c r="J554" s="317" t="s">
        <v>1415</v>
      </c>
      <c r="K554" s="321">
        <v>2360023</v>
      </c>
      <c r="L554" s="317" t="s">
        <v>5021</v>
      </c>
      <c r="M554" s="317"/>
      <c r="N554" s="316"/>
      <c r="O554" s="334" t="s">
        <v>1415</v>
      </c>
      <c r="P554" s="324">
        <v>3</v>
      </c>
      <c r="Q554" s="326">
        <v>60</v>
      </c>
      <c r="R554" s="327">
        <v>500000</v>
      </c>
      <c r="S554" s="327">
        <v>250000</v>
      </c>
      <c r="T554" s="328" t="s">
        <v>347</v>
      </c>
      <c r="U554" s="328" t="s">
        <v>347</v>
      </c>
      <c r="V554" s="328" t="s">
        <v>347</v>
      </c>
      <c r="W554" s="329" t="s">
        <v>347</v>
      </c>
      <c r="X554" s="325"/>
      <c r="Y554" s="325"/>
      <c r="Z554" s="325"/>
      <c r="AA554" s="325"/>
      <c r="AB554" s="325"/>
      <c r="AC554" s="325"/>
      <c r="AD554" s="325"/>
      <c r="AE554" s="325"/>
      <c r="AF554" s="325"/>
      <c r="AG554" s="325">
        <v>703000</v>
      </c>
      <c r="AH554" s="325" t="s">
        <v>6833</v>
      </c>
      <c r="AI554" s="325" t="s">
        <v>377</v>
      </c>
      <c r="AJ554" s="328">
        <v>750000</v>
      </c>
      <c r="AK554" s="330">
        <v>1000000</v>
      </c>
    </row>
    <row r="555" spans="1:37" s="309" customFormat="1" ht="20.100000000000001" customHeight="1">
      <c r="A555" s="314">
        <v>1553</v>
      </c>
      <c r="B555" s="315">
        <v>1410051016632</v>
      </c>
      <c r="C555" s="318">
        <v>1410001002799</v>
      </c>
      <c r="D555" s="315" t="s">
        <v>6880</v>
      </c>
      <c r="E555" s="316" t="s">
        <v>1421</v>
      </c>
      <c r="F555" s="332">
        <v>2200073</v>
      </c>
      <c r="G555" s="333" t="s">
        <v>1420</v>
      </c>
      <c r="H555" s="331" t="s">
        <v>1417</v>
      </c>
      <c r="I555" s="331" t="s">
        <v>1418</v>
      </c>
      <c r="J555" s="317" t="s">
        <v>1419</v>
      </c>
      <c r="K555" s="321">
        <v>2330002</v>
      </c>
      <c r="L555" s="317" t="s">
        <v>5022</v>
      </c>
      <c r="M555" s="317" t="s">
        <v>5023</v>
      </c>
      <c r="N555" s="334"/>
      <c r="O555" s="334" t="s">
        <v>1419</v>
      </c>
      <c r="P555" s="324">
        <v>3</v>
      </c>
      <c r="Q555" s="326">
        <v>120</v>
      </c>
      <c r="R555" s="327">
        <v>500000</v>
      </c>
      <c r="S555" s="327">
        <v>250000</v>
      </c>
      <c r="T555" s="328">
        <v>300000</v>
      </c>
      <c r="U555" s="328" t="s">
        <v>347</v>
      </c>
      <c r="V555" s="328" t="s">
        <v>347</v>
      </c>
      <c r="W555" s="329" t="s">
        <v>377</v>
      </c>
      <c r="X555" s="325"/>
      <c r="Y555" s="325"/>
      <c r="Z555" s="325"/>
      <c r="AA555" s="325"/>
      <c r="AB555" s="325"/>
      <c r="AC555" s="325"/>
      <c r="AD555" s="325"/>
      <c r="AE555" s="325"/>
      <c r="AF555" s="325"/>
      <c r="AG555" s="325">
        <v>887000</v>
      </c>
      <c r="AH555" s="325" t="s">
        <v>6833</v>
      </c>
      <c r="AI555" s="325" t="s">
        <v>377</v>
      </c>
      <c r="AJ555" s="328">
        <v>1050000</v>
      </c>
      <c r="AK555" s="330">
        <v>1000000</v>
      </c>
    </row>
    <row r="556" spans="1:37" s="309" customFormat="1" ht="20.100000000000001" customHeight="1">
      <c r="A556" s="314">
        <v>1554</v>
      </c>
      <c r="B556" s="315">
        <v>1410051017671</v>
      </c>
      <c r="C556" s="318">
        <v>1410001002799</v>
      </c>
      <c r="D556" s="315" t="s">
        <v>6880</v>
      </c>
      <c r="E556" s="316" t="s">
        <v>1421</v>
      </c>
      <c r="F556" s="332">
        <v>2200073</v>
      </c>
      <c r="G556" s="333" t="s">
        <v>1420</v>
      </c>
      <c r="H556" s="331" t="s">
        <v>1417</v>
      </c>
      <c r="I556" s="331" t="s">
        <v>1418</v>
      </c>
      <c r="J556" s="317" t="s">
        <v>1422</v>
      </c>
      <c r="K556" s="321">
        <v>2440003</v>
      </c>
      <c r="L556" s="317" t="s">
        <v>5024</v>
      </c>
      <c r="M556" s="317"/>
      <c r="N556" s="334"/>
      <c r="O556" s="334" t="s">
        <v>1422</v>
      </c>
      <c r="P556" s="324">
        <v>3</v>
      </c>
      <c r="Q556" s="326">
        <v>190</v>
      </c>
      <c r="R556" s="327">
        <v>500000</v>
      </c>
      <c r="S556" s="327">
        <v>250000</v>
      </c>
      <c r="T556" s="328">
        <v>300000</v>
      </c>
      <c r="U556" s="328" t="s">
        <v>347</v>
      </c>
      <c r="V556" s="328" t="s">
        <v>347</v>
      </c>
      <c r="W556" s="329" t="s">
        <v>377</v>
      </c>
      <c r="X556" s="325"/>
      <c r="Y556" s="325"/>
      <c r="Z556" s="325"/>
      <c r="AA556" s="325"/>
      <c r="AB556" s="325"/>
      <c r="AC556" s="325"/>
      <c r="AD556" s="325"/>
      <c r="AE556" s="325"/>
      <c r="AF556" s="325"/>
      <c r="AG556" s="325">
        <v>826000</v>
      </c>
      <c r="AH556" s="325" t="s">
        <v>6833</v>
      </c>
      <c r="AI556" s="325" t="s">
        <v>377</v>
      </c>
      <c r="AJ556" s="328">
        <v>1050000</v>
      </c>
      <c r="AK556" s="330">
        <v>1000000</v>
      </c>
    </row>
    <row r="557" spans="1:37" s="309" customFormat="1" ht="20.100000000000001" customHeight="1">
      <c r="A557" s="314">
        <v>1555</v>
      </c>
      <c r="B557" s="315">
        <v>1410051019362</v>
      </c>
      <c r="C557" s="318">
        <v>1410001002799</v>
      </c>
      <c r="D557" s="315" t="s">
        <v>6880</v>
      </c>
      <c r="E557" s="316" t="s">
        <v>1421</v>
      </c>
      <c r="F557" s="349">
        <v>2200073</v>
      </c>
      <c r="G557" s="331" t="s">
        <v>1420</v>
      </c>
      <c r="H557" s="331" t="s">
        <v>1417</v>
      </c>
      <c r="I557" s="331" t="s">
        <v>1418</v>
      </c>
      <c r="J557" s="317" t="s">
        <v>1423</v>
      </c>
      <c r="K557" s="321">
        <v>2360022</v>
      </c>
      <c r="L557" s="317" t="s">
        <v>5025</v>
      </c>
      <c r="M557" s="317"/>
      <c r="N557" s="338"/>
      <c r="O557" s="334" t="s">
        <v>1423</v>
      </c>
      <c r="P557" s="324">
        <v>3</v>
      </c>
      <c r="Q557" s="316">
        <v>120</v>
      </c>
      <c r="R557" s="327">
        <v>500000</v>
      </c>
      <c r="S557" s="327">
        <v>250000</v>
      </c>
      <c r="T557" s="328">
        <v>300000</v>
      </c>
      <c r="U557" s="328" t="s">
        <v>347</v>
      </c>
      <c r="V557" s="328" t="s">
        <v>347</v>
      </c>
      <c r="W557" s="329" t="s">
        <v>377</v>
      </c>
      <c r="X557" s="316"/>
      <c r="Y557" s="316"/>
      <c r="Z557" s="325"/>
      <c r="AA557" s="316"/>
      <c r="AB557" s="316"/>
      <c r="AC557" s="316"/>
      <c r="AD557" s="316"/>
      <c r="AE557" s="316"/>
      <c r="AF557" s="316"/>
      <c r="AG557" s="325">
        <v>333000</v>
      </c>
      <c r="AH557" s="325" t="s">
        <v>6833</v>
      </c>
      <c r="AI557" s="325" t="s">
        <v>377</v>
      </c>
      <c r="AJ557" s="328">
        <v>1050000</v>
      </c>
      <c r="AK557" s="330">
        <v>1000000</v>
      </c>
    </row>
    <row r="558" spans="1:37" s="309" customFormat="1" ht="20.100000000000001" customHeight="1">
      <c r="A558" s="314">
        <v>1556</v>
      </c>
      <c r="B558" s="315">
        <v>1410051017895</v>
      </c>
      <c r="C558" s="318">
        <v>1410001003375</v>
      </c>
      <c r="D558" s="315" t="s">
        <v>6880</v>
      </c>
      <c r="E558" s="316" t="s">
        <v>1424</v>
      </c>
      <c r="F558" s="332">
        <v>2300052</v>
      </c>
      <c r="G558" s="333" t="s">
        <v>1427</v>
      </c>
      <c r="H558" s="331" t="s">
        <v>344</v>
      </c>
      <c r="I558" s="331" t="s">
        <v>1425</v>
      </c>
      <c r="J558" s="317" t="s">
        <v>1426</v>
      </c>
      <c r="K558" s="321">
        <v>2300052</v>
      </c>
      <c r="L558" s="317" t="s">
        <v>5026</v>
      </c>
      <c r="M558" s="317"/>
      <c r="N558" s="322"/>
      <c r="O558" s="322" t="s">
        <v>1426</v>
      </c>
      <c r="P558" s="324">
        <v>3</v>
      </c>
      <c r="Q558" s="326">
        <v>100</v>
      </c>
      <c r="R558" s="327">
        <v>500000</v>
      </c>
      <c r="S558" s="327">
        <v>250000</v>
      </c>
      <c r="T558" s="328" t="s">
        <v>347</v>
      </c>
      <c r="U558" s="328" t="s">
        <v>347</v>
      </c>
      <c r="V558" s="328" t="s">
        <v>347</v>
      </c>
      <c r="W558" s="329" t="s">
        <v>347</v>
      </c>
      <c r="X558" s="329"/>
      <c r="Y558" s="329"/>
      <c r="Z558" s="325"/>
      <c r="AA558" s="329"/>
      <c r="AB558" s="329"/>
      <c r="AC558" s="329"/>
      <c r="AD558" s="329"/>
      <c r="AE558" s="329"/>
      <c r="AF558" s="329"/>
      <c r="AG558" s="325">
        <v>0</v>
      </c>
      <c r="AH558" s="325" t="s">
        <v>377</v>
      </c>
      <c r="AI558" s="325" t="s">
        <v>377</v>
      </c>
      <c r="AJ558" s="328">
        <v>750000</v>
      </c>
      <c r="AK558" s="330">
        <v>1000000</v>
      </c>
    </row>
    <row r="559" spans="1:37" s="309" customFormat="1" ht="20.100000000000001" customHeight="1">
      <c r="A559" s="314">
        <v>1557</v>
      </c>
      <c r="B559" s="315">
        <v>1410051017598</v>
      </c>
      <c r="C559" s="318">
        <v>1320901000274</v>
      </c>
      <c r="D559" s="315" t="s">
        <v>6880</v>
      </c>
      <c r="E559" s="316" t="s">
        <v>1428</v>
      </c>
      <c r="F559" s="319">
        <v>1940213</v>
      </c>
      <c r="G559" s="320" t="s">
        <v>1431</v>
      </c>
      <c r="H559" s="316" t="s">
        <v>344</v>
      </c>
      <c r="I559" s="316" t="s">
        <v>1429</v>
      </c>
      <c r="J559" s="317" t="s">
        <v>1430</v>
      </c>
      <c r="K559" s="321">
        <v>2240053</v>
      </c>
      <c r="L559" s="317" t="s">
        <v>5027</v>
      </c>
      <c r="M559" s="317"/>
      <c r="N559" s="316"/>
      <c r="O559" s="334" t="s">
        <v>1430</v>
      </c>
      <c r="P559" s="324">
        <v>3</v>
      </c>
      <c r="Q559" s="326">
        <v>60</v>
      </c>
      <c r="R559" s="327">
        <v>500000</v>
      </c>
      <c r="S559" s="327">
        <v>250000</v>
      </c>
      <c r="T559" s="328">
        <v>300000</v>
      </c>
      <c r="U559" s="328" t="s">
        <v>347</v>
      </c>
      <c r="V559" s="328" t="s">
        <v>347</v>
      </c>
      <c r="W559" s="329" t="s">
        <v>377</v>
      </c>
      <c r="X559" s="325"/>
      <c r="Y559" s="325"/>
      <c r="Z559" s="325"/>
      <c r="AA559" s="325"/>
      <c r="AB559" s="325"/>
      <c r="AC559" s="325"/>
      <c r="AD559" s="325"/>
      <c r="AE559" s="325"/>
      <c r="AF559" s="325"/>
      <c r="AG559" s="325">
        <v>616000</v>
      </c>
      <c r="AH559" s="325" t="s">
        <v>6833</v>
      </c>
      <c r="AI559" s="325" t="s">
        <v>377</v>
      </c>
      <c r="AJ559" s="328">
        <v>1050000</v>
      </c>
      <c r="AK559" s="330">
        <v>1000000</v>
      </c>
    </row>
    <row r="560" spans="1:37" s="309" customFormat="1" ht="20.100000000000001" customHeight="1">
      <c r="A560" s="314">
        <v>1558</v>
      </c>
      <c r="B560" s="315">
        <v>1410051016970</v>
      </c>
      <c r="C560" s="318">
        <v>1410001002963</v>
      </c>
      <c r="D560" s="315" t="s">
        <v>6880</v>
      </c>
      <c r="E560" s="316" t="s">
        <v>1432</v>
      </c>
      <c r="F560" s="332">
        <v>2260002</v>
      </c>
      <c r="G560" s="333" t="s">
        <v>1435</v>
      </c>
      <c r="H560" s="331" t="s">
        <v>344</v>
      </c>
      <c r="I560" s="331" t="s">
        <v>1433</v>
      </c>
      <c r="J560" s="317" t="s">
        <v>1434</v>
      </c>
      <c r="K560" s="321">
        <v>2350045</v>
      </c>
      <c r="L560" s="317" t="s">
        <v>5028</v>
      </c>
      <c r="M560" s="317"/>
      <c r="N560" s="334"/>
      <c r="O560" s="316" t="s">
        <v>1434</v>
      </c>
      <c r="P560" s="324">
        <v>3</v>
      </c>
      <c r="Q560" s="335">
        <v>90</v>
      </c>
      <c r="R560" s="327">
        <v>500000</v>
      </c>
      <c r="S560" s="327">
        <v>250000</v>
      </c>
      <c r="T560" s="328">
        <v>300000</v>
      </c>
      <c r="U560" s="328">
        <v>300000</v>
      </c>
      <c r="V560" s="328" t="s">
        <v>347</v>
      </c>
      <c r="W560" s="329" t="s">
        <v>377</v>
      </c>
      <c r="X560" s="336"/>
      <c r="Y560" s="336"/>
      <c r="Z560" s="325"/>
      <c r="AA560" s="336"/>
      <c r="AB560" s="336"/>
      <c r="AC560" s="336"/>
      <c r="AD560" s="336"/>
      <c r="AE560" s="336" t="s">
        <v>377</v>
      </c>
      <c r="AF560" s="336"/>
      <c r="AG560" s="325">
        <v>0</v>
      </c>
      <c r="AH560" s="325" t="s">
        <v>377</v>
      </c>
      <c r="AI560" s="325" t="s">
        <v>377</v>
      </c>
      <c r="AJ560" s="328">
        <v>1350000</v>
      </c>
      <c r="AK560" s="330">
        <v>1000000</v>
      </c>
    </row>
    <row r="561" spans="1:37" s="309" customFormat="1" ht="20.100000000000001" customHeight="1">
      <c r="A561" s="314">
        <v>1559</v>
      </c>
      <c r="B561" s="315">
        <v>1410051017168</v>
      </c>
      <c r="C561" s="318">
        <v>1410001002963</v>
      </c>
      <c r="D561" s="315" t="s">
        <v>6880</v>
      </c>
      <c r="E561" s="316" t="s">
        <v>1432</v>
      </c>
      <c r="F561" s="332">
        <v>2260002</v>
      </c>
      <c r="G561" s="333" t="s">
        <v>1435</v>
      </c>
      <c r="H561" s="331" t="s">
        <v>344</v>
      </c>
      <c r="I561" s="331" t="s">
        <v>1433</v>
      </c>
      <c r="J561" s="317" t="s">
        <v>1436</v>
      </c>
      <c r="K561" s="321">
        <v>2220026</v>
      </c>
      <c r="L561" s="317" t="s">
        <v>5029</v>
      </c>
      <c r="M561" s="317"/>
      <c r="N561" s="334"/>
      <c r="O561" s="334" t="s">
        <v>1436</v>
      </c>
      <c r="P561" s="324">
        <v>3</v>
      </c>
      <c r="Q561" s="326">
        <v>135</v>
      </c>
      <c r="R561" s="327">
        <v>500000</v>
      </c>
      <c r="S561" s="327">
        <v>250000</v>
      </c>
      <c r="T561" s="328">
        <v>300000</v>
      </c>
      <c r="U561" s="328" t="s">
        <v>347</v>
      </c>
      <c r="V561" s="328" t="s">
        <v>347</v>
      </c>
      <c r="W561" s="329" t="s">
        <v>377</v>
      </c>
      <c r="X561" s="325"/>
      <c r="Y561" s="325"/>
      <c r="Z561" s="325"/>
      <c r="AA561" s="325"/>
      <c r="AB561" s="325"/>
      <c r="AC561" s="325"/>
      <c r="AD561" s="325"/>
      <c r="AE561" s="325"/>
      <c r="AF561" s="325"/>
      <c r="AG561" s="325">
        <v>0</v>
      </c>
      <c r="AH561" s="325" t="s">
        <v>377</v>
      </c>
      <c r="AI561" s="325" t="s">
        <v>377</v>
      </c>
      <c r="AJ561" s="328">
        <v>1050000</v>
      </c>
      <c r="AK561" s="330">
        <v>1000000</v>
      </c>
    </row>
    <row r="562" spans="1:37" s="309" customFormat="1" ht="20.100000000000001" customHeight="1">
      <c r="A562" s="314">
        <v>1560</v>
      </c>
      <c r="B562" s="315">
        <v>1410051019925</v>
      </c>
      <c r="C562" s="318">
        <v>1410001002963</v>
      </c>
      <c r="D562" s="315" t="s">
        <v>6880</v>
      </c>
      <c r="E562" s="316" t="s">
        <v>1432</v>
      </c>
      <c r="F562" s="332">
        <v>2260002</v>
      </c>
      <c r="G562" s="333" t="s">
        <v>1435</v>
      </c>
      <c r="H562" s="331" t="s">
        <v>344</v>
      </c>
      <c r="I562" s="331" t="s">
        <v>1433</v>
      </c>
      <c r="J562" s="317" t="s">
        <v>1437</v>
      </c>
      <c r="K562" s="321">
        <v>2260002</v>
      </c>
      <c r="L562" s="317" t="s">
        <v>5030</v>
      </c>
      <c r="M562" s="317"/>
      <c r="N562" s="322"/>
      <c r="O562" s="322" t="s">
        <v>1437</v>
      </c>
      <c r="P562" s="324">
        <v>3</v>
      </c>
      <c r="Q562" s="326">
        <v>115</v>
      </c>
      <c r="R562" s="327">
        <v>500000</v>
      </c>
      <c r="S562" s="327">
        <v>250000</v>
      </c>
      <c r="T562" s="328">
        <v>300000</v>
      </c>
      <c r="U562" s="328" t="s">
        <v>347</v>
      </c>
      <c r="V562" s="328" t="s">
        <v>347</v>
      </c>
      <c r="W562" s="329" t="s">
        <v>377</v>
      </c>
      <c r="X562" s="329"/>
      <c r="Y562" s="329"/>
      <c r="Z562" s="325"/>
      <c r="AA562" s="329"/>
      <c r="AB562" s="329"/>
      <c r="AC562" s="329"/>
      <c r="AD562" s="329"/>
      <c r="AE562" s="329"/>
      <c r="AF562" s="329"/>
      <c r="AG562" s="325">
        <v>0</v>
      </c>
      <c r="AH562" s="325" t="s">
        <v>377</v>
      </c>
      <c r="AI562" s="325" t="s">
        <v>377</v>
      </c>
      <c r="AJ562" s="328">
        <v>1050000</v>
      </c>
      <c r="AK562" s="330">
        <v>1000000</v>
      </c>
    </row>
    <row r="563" spans="1:37" s="309" customFormat="1" ht="20.100000000000001" customHeight="1">
      <c r="A563" s="314">
        <v>1561</v>
      </c>
      <c r="B563" s="345">
        <v>1410051027001</v>
      </c>
      <c r="C563" s="318">
        <v>1410001002963</v>
      </c>
      <c r="D563" s="315" t="s">
        <v>6880</v>
      </c>
      <c r="E563" s="316" t="s">
        <v>1432</v>
      </c>
      <c r="F563" s="340">
        <v>2260002</v>
      </c>
      <c r="G563" s="316" t="s">
        <v>1435</v>
      </c>
      <c r="H563" s="316" t="s">
        <v>344</v>
      </c>
      <c r="I563" s="316" t="s">
        <v>1433</v>
      </c>
      <c r="J563" s="317" t="s">
        <v>1438</v>
      </c>
      <c r="K563" s="321">
        <v>2240037</v>
      </c>
      <c r="L563" s="317" t="s">
        <v>5031</v>
      </c>
      <c r="M563" s="317"/>
      <c r="N563" s="316"/>
      <c r="O563" s="334" t="s">
        <v>1438</v>
      </c>
      <c r="P563" s="324">
        <v>3</v>
      </c>
      <c r="Q563" s="316">
        <v>136</v>
      </c>
      <c r="R563" s="327">
        <v>500000</v>
      </c>
      <c r="S563" s="327">
        <v>250000</v>
      </c>
      <c r="T563" s="328" t="s">
        <v>347</v>
      </c>
      <c r="U563" s="328" t="s">
        <v>347</v>
      </c>
      <c r="V563" s="328" t="s">
        <v>347</v>
      </c>
      <c r="W563" s="329" t="s">
        <v>347</v>
      </c>
      <c r="X563" s="316"/>
      <c r="Y563" s="316"/>
      <c r="Z563" s="325"/>
      <c r="AA563" s="316"/>
      <c r="AB563" s="316"/>
      <c r="AC563" s="316"/>
      <c r="AD563" s="316"/>
      <c r="AE563" s="316"/>
      <c r="AF563" s="316"/>
      <c r="AG563" s="325">
        <v>0</v>
      </c>
      <c r="AH563" s="325" t="s">
        <v>377</v>
      </c>
      <c r="AI563" s="325" t="s">
        <v>377</v>
      </c>
      <c r="AJ563" s="328">
        <v>750000</v>
      </c>
      <c r="AK563" s="330">
        <v>1000000</v>
      </c>
    </row>
    <row r="564" spans="1:37" s="309" customFormat="1" ht="20.100000000000001" customHeight="1">
      <c r="A564" s="314">
        <v>1562</v>
      </c>
      <c r="B564" s="315">
        <v>1410051016525</v>
      </c>
      <c r="C564" s="318">
        <v>1410001003136</v>
      </c>
      <c r="D564" s="315" t="s">
        <v>6880</v>
      </c>
      <c r="E564" s="316" t="s">
        <v>1439</v>
      </c>
      <c r="F564" s="332">
        <v>2320063</v>
      </c>
      <c r="G564" s="333" t="s">
        <v>1442</v>
      </c>
      <c r="H564" s="331" t="s">
        <v>344</v>
      </c>
      <c r="I564" s="331" t="s">
        <v>1440</v>
      </c>
      <c r="J564" s="317" t="s">
        <v>1441</v>
      </c>
      <c r="K564" s="321">
        <v>2320072</v>
      </c>
      <c r="L564" s="317" t="s">
        <v>5032</v>
      </c>
      <c r="M564" s="317"/>
      <c r="N564" s="334"/>
      <c r="O564" s="334" t="s">
        <v>1441</v>
      </c>
      <c r="P564" s="324">
        <v>3</v>
      </c>
      <c r="Q564" s="335">
        <v>90</v>
      </c>
      <c r="R564" s="327">
        <v>500000</v>
      </c>
      <c r="S564" s="327">
        <v>250000</v>
      </c>
      <c r="T564" s="328">
        <v>300000</v>
      </c>
      <c r="U564" s="328" t="s">
        <v>347</v>
      </c>
      <c r="V564" s="328" t="s">
        <v>347</v>
      </c>
      <c r="W564" s="329" t="s">
        <v>377</v>
      </c>
      <c r="X564" s="346"/>
      <c r="Y564" s="346"/>
      <c r="Z564" s="325"/>
      <c r="AA564" s="346"/>
      <c r="AB564" s="346"/>
      <c r="AC564" s="346"/>
      <c r="AD564" s="346"/>
      <c r="AE564" s="346"/>
      <c r="AF564" s="346"/>
      <c r="AG564" s="325">
        <v>992000</v>
      </c>
      <c r="AH564" s="325" t="s">
        <v>6833</v>
      </c>
      <c r="AI564" s="325" t="s">
        <v>377</v>
      </c>
      <c r="AJ564" s="328">
        <v>1050000</v>
      </c>
      <c r="AK564" s="330">
        <v>1000000</v>
      </c>
    </row>
    <row r="565" spans="1:37" s="309" customFormat="1" ht="20.100000000000001" customHeight="1">
      <c r="A565" s="314">
        <v>1563</v>
      </c>
      <c r="B565" s="315">
        <v>1410051016533</v>
      </c>
      <c r="C565" s="318">
        <v>1410001003136</v>
      </c>
      <c r="D565" s="315" t="s">
        <v>6880</v>
      </c>
      <c r="E565" s="316" t="s">
        <v>1439</v>
      </c>
      <c r="F565" s="332">
        <v>2320063</v>
      </c>
      <c r="G565" s="333" t="s">
        <v>1442</v>
      </c>
      <c r="H565" s="331" t="s">
        <v>344</v>
      </c>
      <c r="I565" s="331" t="s">
        <v>1440</v>
      </c>
      <c r="J565" s="317" t="s">
        <v>1443</v>
      </c>
      <c r="K565" s="321">
        <v>2320063</v>
      </c>
      <c r="L565" s="317" t="s">
        <v>5033</v>
      </c>
      <c r="M565" s="317"/>
      <c r="N565" s="322"/>
      <c r="O565" s="322" t="s">
        <v>1443</v>
      </c>
      <c r="P565" s="324">
        <v>3</v>
      </c>
      <c r="Q565" s="335">
        <v>120</v>
      </c>
      <c r="R565" s="327">
        <v>500000</v>
      </c>
      <c r="S565" s="327">
        <v>250000</v>
      </c>
      <c r="T565" s="328">
        <v>300000</v>
      </c>
      <c r="U565" s="328" t="s">
        <v>347</v>
      </c>
      <c r="V565" s="328" t="s">
        <v>347</v>
      </c>
      <c r="W565" s="329" t="s">
        <v>377</v>
      </c>
      <c r="X565" s="336"/>
      <c r="Y565" s="336"/>
      <c r="Z565" s="325"/>
      <c r="AA565" s="336"/>
      <c r="AB565" s="336"/>
      <c r="AC565" s="336"/>
      <c r="AD565" s="336"/>
      <c r="AE565" s="336"/>
      <c r="AF565" s="336"/>
      <c r="AG565" s="325">
        <v>0</v>
      </c>
      <c r="AH565" s="325" t="s">
        <v>377</v>
      </c>
      <c r="AI565" s="325" t="s">
        <v>377</v>
      </c>
      <c r="AJ565" s="328">
        <v>1050000</v>
      </c>
      <c r="AK565" s="330">
        <v>1000000</v>
      </c>
    </row>
    <row r="566" spans="1:37" s="309" customFormat="1" ht="20.100000000000001" customHeight="1">
      <c r="A566" s="314">
        <v>1564</v>
      </c>
      <c r="B566" s="315">
        <v>1410051017531</v>
      </c>
      <c r="C566" s="318">
        <v>1410001003227</v>
      </c>
      <c r="D566" s="315" t="s">
        <v>6880</v>
      </c>
      <c r="E566" s="316" t="s">
        <v>1444</v>
      </c>
      <c r="F566" s="332">
        <v>2240057</v>
      </c>
      <c r="G566" s="333" t="s">
        <v>1447</v>
      </c>
      <c r="H566" s="331" t="s">
        <v>344</v>
      </c>
      <c r="I566" s="331" t="s">
        <v>1445</v>
      </c>
      <c r="J566" s="317" t="s">
        <v>1446</v>
      </c>
      <c r="K566" s="321">
        <v>2240057</v>
      </c>
      <c r="L566" s="317" t="s">
        <v>5034</v>
      </c>
      <c r="M566" s="317"/>
      <c r="N566" s="338"/>
      <c r="O566" s="334" t="s">
        <v>1446</v>
      </c>
      <c r="P566" s="324">
        <v>3</v>
      </c>
      <c r="Q566" s="326">
        <v>181</v>
      </c>
      <c r="R566" s="327">
        <v>500000</v>
      </c>
      <c r="S566" s="327">
        <v>250000</v>
      </c>
      <c r="T566" s="328" t="s">
        <v>347</v>
      </c>
      <c r="U566" s="328" t="s">
        <v>347</v>
      </c>
      <c r="V566" s="328" t="s">
        <v>347</v>
      </c>
      <c r="W566" s="329" t="s">
        <v>347</v>
      </c>
      <c r="X566" s="325"/>
      <c r="Y566" s="325"/>
      <c r="Z566" s="325"/>
      <c r="AA566" s="325"/>
      <c r="AB566" s="325"/>
      <c r="AC566" s="325"/>
      <c r="AD566" s="325"/>
      <c r="AE566" s="325"/>
      <c r="AF566" s="325"/>
      <c r="AG566" s="325">
        <v>269000</v>
      </c>
      <c r="AH566" s="325" t="s">
        <v>6833</v>
      </c>
      <c r="AI566" s="325" t="s">
        <v>377</v>
      </c>
      <c r="AJ566" s="328">
        <v>750000</v>
      </c>
      <c r="AK566" s="330">
        <v>1000000</v>
      </c>
    </row>
    <row r="567" spans="1:37" s="309" customFormat="1" ht="20.100000000000001" customHeight="1">
      <c r="A567" s="314">
        <v>1565</v>
      </c>
      <c r="B567" s="315">
        <v>1410051015097</v>
      </c>
      <c r="C567" s="318">
        <v>1120801000030</v>
      </c>
      <c r="D567" s="315" t="s">
        <v>6880</v>
      </c>
      <c r="E567" s="316" t="s">
        <v>1448</v>
      </c>
      <c r="F567" s="319">
        <v>3591106</v>
      </c>
      <c r="G567" s="320" t="s">
        <v>1451</v>
      </c>
      <c r="H567" s="316" t="s">
        <v>344</v>
      </c>
      <c r="I567" s="316" t="s">
        <v>1449</v>
      </c>
      <c r="J567" s="317" t="s">
        <v>1450</v>
      </c>
      <c r="K567" s="321">
        <v>2300051</v>
      </c>
      <c r="L567" s="317" t="s">
        <v>5035</v>
      </c>
      <c r="M567" s="317"/>
      <c r="N567" s="322"/>
      <c r="O567" s="334" t="s">
        <v>1450</v>
      </c>
      <c r="P567" s="324">
        <v>3</v>
      </c>
      <c r="Q567" s="326">
        <v>70</v>
      </c>
      <c r="R567" s="327">
        <v>500000</v>
      </c>
      <c r="S567" s="327">
        <v>250000</v>
      </c>
      <c r="T567" s="328" t="s">
        <v>347</v>
      </c>
      <c r="U567" s="328" t="s">
        <v>347</v>
      </c>
      <c r="V567" s="328" t="s">
        <v>347</v>
      </c>
      <c r="W567" s="329" t="s">
        <v>347</v>
      </c>
      <c r="X567" s="325"/>
      <c r="Y567" s="325"/>
      <c r="Z567" s="325"/>
      <c r="AA567" s="325"/>
      <c r="AB567" s="325"/>
      <c r="AC567" s="325"/>
      <c r="AD567" s="325"/>
      <c r="AE567" s="325"/>
      <c r="AF567" s="325"/>
      <c r="AG567" s="325">
        <v>731000</v>
      </c>
      <c r="AH567" s="325" t="s">
        <v>6833</v>
      </c>
      <c r="AI567" s="325" t="s">
        <v>377</v>
      </c>
      <c r="AJ567" s="328">
        <v>750000</v>
      </c>
      <c r="AK567" s="330">
        <v>1000000</v>
      </c>
    </row>
    <row r="568" spans="1:37" s="309" customFormat="1" ht="20.100000000000001" customHeight="1">
      <c r="A568" s="314">
        <v>1566</v>
      </c>
      <c r="B568" s="315">
        <v>1410051016160</v>
      </c>
      <c r="C568" s="318">
        <v>1120801000030</v>
      </c>
      <c r="D568" s="315" t="s">
        <v>6880</v>
      </c>
      <c r="E568" s="316" t="s">
        <v>1448</v>
      </c>
      <c r="F568" s="332">
        <v>3591106</v>
      </c>
      <c r="G568" s="333" t="s">
        <v>1451</v>
      </c>
      <c r="H568" s="331" t="s">
        <v>344</v>
      </c>
      <c r="I568" s="331" t="s">
        <v>1449</v>
      </c>
      <c r="J568" s="317" t="s">
        <v>1452</v>
      </c>
      <c r="K568" s="321">
        <v>2300051</v>
      </c>
      <c r="L568" s="317" t="s">
        <v>5036</v>
      </c>
      <c r="M568" s="317"/>
      <c r="N568" s="334"/>
      <c r="O568" s="334" t="s">
        <v>1452</v>
      </c>
      <c r="P568" s="324">
        <v>3</v>
      </c>
      <c r="Q568" s="326">
        <v>60</v>
      </c>
      <c r="R568" s="327">
        <v>500000</v>
      </c>
      <c r="S568" s="327">
        <v>250000</v>
      </c>
      <c r="T568" s="328" t="s">
        <v>347</v>
      </c>
      <c r="U568" s="328" t="s">
        <v>347</v>
      </c>
      <c r="V568" s="328" t="s">
        <v>347</v>
      </c>
      <c r="W568" s="329" t="s">
        <v>347</v>
      </c>
      <c r="X568" s="325"/>
      <c r="Y568" s="325"/>
      <c r="Z568" s="325"/>
      <c r="AA568" s="325"/>
      <c r="AB568" s="325"/>
      <c r="AC568" s="325"/>
      <c r="AD568" s="325"/>
      <c r="AE568" s="325"/>
      <c r="AF568" s="325"/>
      <c r="AG568" s="325">
        <v>999000</v>
      </c>
      <c r="AH568" s="325" t="s">
        <v>6833</v>
      </c>
      <c r="AI568" s="325" t="s">
        <v>377</v>
      </c>
      <c r="AJ568" s="328">
        <v>750000</v>
      </c>
      <c r="AK568" s="330">
        <v>1000000</v>
      </c>
    </row>
    <row r="569" spans="1:37" s="309" customFormat="1" ht="20.100000000000001" customHeight="1">
      <c r="A569" s="314">
        <v>1567</v>
      </c>
      <c r="B569" s="315">
        <v>1410051013894</v>
      </c>
      <c r="C569" s="318">
        <v>220101000036</v>
      </c>
      <c r="D569" s="315" t="s">
        <v>6880</v>
      </c>
      <c r="E569" s="316" t="s">
        <v>1453</v>
      </c>
      <c r="F569" s="319">
        <v>300936</v>
      </c>
      <c r="G569" s="320" t="s">
        <v>5037</v>
      </c>
      <c r="H569" s="316" t="s">
        <v>344</v>
      </c>
      <c r="I569" s="316" t="s">
        <v>1454</v>
      </c>
      <c r="J569" s="317" t="s">
        <v>1455</v>
      </c>
      <c r="K569" s="321">
        <v>2210014</v>
      </c>
      <c r="L569" s="317" t="s">
        <v>5038</v>
      </c>
      <c r="M569" s="317"/>
      <c r="N569" s="322"/>
      <c r="O569" s="322" t="s">
        <v>1455</v>
      </c>
      <c r="P569" s="324">
        <v>3</v>
      </c>
      <c r="Q569" s="326">
        <v>120</v>
      </c>
      <c r="R569" s="327">
        <v>500000</v>
      </c>
      <c r="S569" s="327">
        <v>250000</v>
      </c>
      <c r="T569" s="328">
        <v>300000</v>
      </c>
      <c r="U569" s="328" t="s">
        <v>347</v>
      </c>
      <c r="V569" s="328" t="s">
        <v>347</v>
      </c>
      <c r="W569" s="329" t="s">
        <v>377</v>
      </c>
      <c r="X569" s="329"/>
      <c r="Y569" s="329"/>
      <c r="Z569" s="325"/>
      <c r="AA569" s="329"/>
      <c r="AB569" s="329"/>
      <c r="AC569" s="329"/>
      <c r="AD569" s="329"/>
      <c r="AE569" s="329"/>
      <c r="AF569" s="329"/>
      <c r="AG569" s="325">
        <v>0</v>
      </c>
      <c r="AH569" s="325" t="s">
        <v>377</v>
      </c>
      <c r="AI569" s="325" t="s">
        <v>377</v>
      </c>
      <c r="AJ569" s="328">
        <v>1050000</v>
      </c>
      <c r="AK569" s="330">
        <v>1000000</v>
      </c>
    </row>
    <row r="570" spans="1:37" s="309" customFormat="1" ht="20.100000000000001" customHeight="1">
      <c r="A570" s="314">
        <v>1568</v>
      </c>
      <c r="B570" s="315">
        <v>1410051024412</v>
      </c>
      <c r="C570" s="318">
        <v>220101000069</v>
      </c>
      <c r="D570" s="315" t="s">
        <v>6880</v>
      </c>
      <c r="E570" s="316" t="s">
        <v>1453</v>
      </c>
      <c r="F570" s="319">
        <v>300936</v>
      </c>
      <c r="G570" s="320" t="s">
        <v>5040</v>
      </c>
      <c r="H570" s="316" t="s">
        <v>344</v>
      </c>
      <c r="I570" s="316" t="s">
        <v>5039</v>
      </c>
      <c r="J570" s="317" t="s">
        <v>1456</v>
      </c>
      <c r="K570" s="321">
        <v>2210013</v>
      </c>
      <c r="L570" s="317" t="s">
        <v>5041</v>
      </c>
      <c r="M570" s="317"/>
      <c r="N570" s="316"/>
      <c r="O570" s="334" t="s">
        <v>1456</v>
      </c>
      <c r="P570" s="324">
        <v>3</v>
      </c>
      <c r="Q570" s="326">
        <v>140</v>
      </c>
      <c r="R570" s="327">
        <v>500000</v>
      </c>
      <c r="S570" s="327">
        <v>250000</v>
      </c>
      <c r="T570" s="328">
        <v>300000</v>
      </c>
      <c r="U570" s="328" t="s">
        <v>347</v>
      </c>
      <c r="V570" s="328" t="s">
        <v>347</v>
      </c>
      <c r="W570" s="329" t="s">
        <v>377</v>
      </c>
      <c r="X570" s="329"/>
      <c r="Y570" s="329"/>
      <c r="Z570" s="325"/>
      <c r="AA570" s="329"/>
      <c r="AB570" s="329"/>
      <c r="AC570" s="329"/>
      <c r="AD570" s="329"/>
      <c r="AE570" s="329"/>
      <c r="AF570" s="329"/>
      <c r="AG570" s="325">
        <v>0</v>
      </c>
      <c r="AH570" s="325" t="s">
        <v>377</v>
      </c>
      <c r="AI570" s="325" t="s">
        <v>377</v>
      </c>
      <c r="AJ570" s="328">
        <v>1050000</v>
      </c>
      <c r="AK570" s="330">
        <v>1000000</v>
      </c>
    </row>
    <row r="571" spans="1:37" s="309" customFormat="1" ht="20.100000000000001" customHeight="1">
      <c r="A571" s="314">
        <v>1569</v>
      </c>
      <c r="B571" s="354">
        <v>1410051018133</v>
      </c>
      <c r="C571" s="318">
        <v>1410001003631</v>
      </c>
      <c r="D571" s="315" t="s">
        <v>6880</v>
      </c>
      <c r="E571" s="316" t="s">
        <v>1457</v>
      </c>
      <c r="F571" s="332">
        <v>2410022</v>
      </c>
      <c r="G571" s="333" t="s">
        <v>1460</v>
      </c>
      <c r="H571" s="331" t="s">
        <v>344</v>
      </c>
      <c r="I571" s="331" t="s">
        <v>1458</v>
      </c>
      <c r="J571" s="317" t="s">
        <v>1459</v>
      </c>
      <c r="K571" s="321">
        <v>2410022</v>
      </c>
      <c r="L571" s="317" t="s">
        <v>5042</v>
      </c>
      <c r="M571" s="317"/>
      <c r="N571" s="342"/>
      <c r="O571" s="337" t="s">
        <v>1459</v>
      </c>
      <c r="P571" s="324">
        <v>3</v>
      </c>
      <c r="Q571" s="326">
        <v>76</v>
      </c>
      <c r="R571" s="327">
        <v>500000</v>
      </c>
      <c r="S571" s="327">
        <v>250000</v>
      </c>
      <c r="T571" s="328" t="s">
        <v>347</v>
      </c>
      <c r="U571" s="328" t="s">
        <v>347</v>
      </c>
      <c r="V571" s="328" t="s">
        <v>347</v>
      </c>
      <c r="W571" s="329" t="s">
        <v>347</v>
      </c>
      <c r="X571" s="325"/>
      <c r="Y571" s="325"/>
      <c r="Z571" s="325"/>
      <c r="AA571" s="325"/>
      <c r="AB571" s="325"/>
      <c r="AC571" s="325"/>
      <c r="AD571" s="325"/>
      <c r="AE571" s="325"/>
      <c r="AF571" s="325"/>
      <c r="AG571" s="325">
        <v>0</v>
      </c>
      <c r="AH571" s="325" t="s">
        <v>377</v>
      </c>
      <c r="AI571" s="325" t="s">
        <v>377</v>
      </c>
      <c r="AJ571" s="328">
        <v>750000</v>
      </c>
      <c r="AK571" s="330">
        <v>1000000</v>
      </c>
    </row>
    <row r="572" spans="1:37" s="309" customFormat="1" ht="20.100000000000001" customHeight="1">
      <c r="A572" s="314">
        <v>1570</v>
      </c>
      <c r="B572" s="315">
        <v>1410051024719</v>
      </c>
      <c r="C572" s="318">
        <v>1410001003631</v>
      </c>
      <c r="D572" s="315" t="s">
        <v>6880</v>
      </c>
      <c r="E572" s="316" t="s">
        <v>1457</v>
      </c>
      <c r="F572" s="319">
        <v>2410022</v>
      </c>
      <c r="G572" s="320" t="s">
        <v>1460</v>
      </c>
      <c r="H572" s="316" t="s">
        <v>344</v>
      </c>
      <c r="I572" s="316" t="s">
        <v>1458</v>
      </c>
      <c r="J572" s="317" t="s">
        <v>1461</v>
      </c>
      <c r="K572" s="321">
        <v>2300061</v>
      </c>
      <c r="L572" s="317" t="s">
        <v>5043</v>
      </c>
      <c r="M572" s="317"/>
      <c r="N572" s="322"/>
      <c r="O572" s="322" t="s">
        <v>1461</v>
      </c>
      <c r="P572" s="324">
        <v>3</v>
      </c>
      <c r="Q572" s="326">
        <v>96</v>
      </c>
      <c r="R572" s="327">
        <v>500000</v>
      </c>
      <c r="S572" s="327">
        <v>250000</v>
      </c>
      <c r="T572" s="328">
        <v>300000</v>
      </c>
      <c r="U572" s="328" t="s">
        <v>347</v>
      </c>
      <c r="V572" s="328" t="s">
        <v>347</v>
      </c>
      <c r="W572" s="329" t="s">
        <v>377</v>
      </c>
      <c r="X572" s="329"/>
      <c r="Y572" s="329"/>
      <c r="Z572" s="325"/>
      <c r="AA572" s="329"/>
      <c r="AB572" s="329"/>
      <c r="AC572" s="329"/>
      <c r="AD572" s="329"/>
      <c r="AE572" s="329"/>
      <c r="AF572" s="329"/>
      <c r="AG572" s="325">
        <v>0</v>
      </c>
      <c r="AH572" s="325" t="s">
        <v>377</v>
      </c>
      <c r="AI572" s="325" t="s">
        <v>377</v>
      </c>
      <c r="AJ572" s="328">
        <v>1050000</v>
      </c>
      <c r="AK572" s="330">
        <v>1000000</v>
      </c>
    </row>
    <row r="573" spans="1:37" s="309" customFormat="1" ht="20.100000000000001" customHeight="1">
      <c r="A573" s="314">
        <v>1571</v>
      </c>
      <c r="B573" s="315">
        <v>1410051026292</v>
      </c>
      <c r="C573" s="318">
        <v>1410001003631</v>
      </c>
      <c r="D573" s="315" t="s">
        <v>6880</v>
      </c>
      <c r="E573" s="316" t="s">
        <v>1457</v>
      </c>
      <c r="F573" s="332">
        <v>2410022</v>
      </c>
      <c r="G573" s="333" t="s">
        <v>1460</v>
      </c>
      <c r="H573" s="331" t="s">
        <v>344</v>
      </c>
      <c r="I573" s="331" t="s">
        <v>1458</v>
      </c>
      <c r="J573" s="317" t="s">
        <v>1462</v>
      </c>
      <c r="K573" s="321">
        <v>2410021</v>
      </c>
      <c r="L573" s="317" t="s">
        <v>5044</v>
      </c>
      <c r="M573" s="317"/>
      <c r="N573" s="338"/>
      <c r="O573" s="334" t="s">
        <v>1462</v>
      </c>
      <c r="P573" s="324">
        <v>3</v>
      </c>
      <c r="Q573" s="326">
        <v>93</v>
      </c>
      <c r="R573" s="327">
        <v>500000</v>
      </c>
      <c r="S573" s="327">
        <v>250000</v>
      </c>
      <c r="T573" s="328">
        <v>300000</v>
      </c>
      <c r="U573" s="328" t="s">
        <v>347</v>
      </c>
      <c r="V573" s="328" t="s">
        <v>347</v>
      </c>
      <c r="W573" s="329" t="s">
        <v>377</v>
      </c>
      <c r="X573" s="329"/>
      <c r="Y573" s="329"/>
      <c r="Z573" s="325" t="s">
        <v>377</v>
      </c>
      <c r="AA573" s="329"/>
      <c r="AB573" s="329"/>
      <c r="AC573" s="329"/>
      <c r="AD573" s="329"/>
      <c r="AE573" s="329"/>
      <c r="AF573" s="329"/>
      <c r="AG573" s="325">
        <v>0</v>
      </c>
      <c r="AH573" s="325" t="s">
        <v>377</v>
      </c>
      <c r="AI573" s="325" t="s">
        <v>377</v>
      </c>
      <c r="AJ573" s="328">
        <v>1050000</v>
      </c>
      <c r="AK573" s="330">
        <v>1000000</v>
      </c>
    </row>
    <row r="574" spans="1:37" s="309" customFormat="1" ht="20.100000000000001" customHeight="1">
      <c r="A574" s="314">
        <v>1572</v>
      </c>
      <c r="B574" s="315">
        <v>1410051020402</v>
      </c>
      <c r="C574" s="347">
        <v>1410001003631</v>
      </c>
      <c r="D574" s="345" t="s">
        <v>4363</v>
      </c>
      <c r="E574" s="316" t="s">
        <v>1457</v>
      </c>
      <c r="F574" s="332">
        <v>2410022</v>
      </c>
      <c r="G574" s="333" t="s">
        <v>1460</v>
      </c>
      <c r="H574" s="331" t="s">
        <v>344</v>
      </c>
      <c r="I574" s="331" t="s">
        <v>1458</v>
      </c>
      <c r="J574" s="331" t="s">
        <v>1463</v>
      </c>
      <c r="K574" s="325" t="s">
        <v>5045</v>
      </c>
      <c r="L574" s="324" t="s">
        <v>5046</v>
      </c>
      <c r="M574" s="348"/>
      <c r="N574" s="334"/>
      <c r="O574" s="334" t="s">
        <v>1463</v>
      </c>
      <c r="P574" s="324">
        <v>2</v>
      </c>
      <c r="Q574" s="326">
        <v>20</v>
      </c>
      <c r="R574" s="327">
        <v>400000</v>
      </c>
      <c r="S574" s="327">
        <v>200000</v>
      </c>
      <c r="T574" s="328" t="s">
        <v>347</v>
      </c>
      <c r="U574" s="328" t="s">
        <v>347</v>
      </c>
      <c r="V574" s="328" t="s">
        <v>347</v>
      </c>
      <c r="W574" s="329" t="s">
        <v>347</v>
      </c>
      <c r="X574" s="329"/>
      <c r="Y574" s="329"/>
      <c r="Z574" s="325"/>
      <c r="AA574" s="329"/>
      <c r="AB574" s="329"/>
      <c r="AC574" s="329"/>
      <c r="AD574" s="329"/>
      <c r="AE574" s="329"/>
      <c r="AF574" s="329"/>
      <c r="AG574" s="325">
        <v>0</v>
      </c>
      <c r="AH574" s="325" t="s">
        <v>377</v>
      </c>
      <c r="AI574" s="325" t="s">
        <v>377</v>
      </c>
      <c r="AJ574" s="328">
        <v>600000</v>
      </c>
      <c r="AK574" s="330">
        <v>1000000</v>
      </c>
    </row>
    <row r="575" spans="1:37" s="309" customFormat="1" ht="20.100000000000001" customHeight="1">
      <c r="A575" s="314">
        <v>1573</v>
      </c>
      <c r="B575" s="315">
        <v>1410051014637</v>
      </c>
      <c r="C575" s="318">
        <v>1410001002781</v>
      </c>
      <c r="D575" s="315" t="s">
        <v>6880</v>
      </c>
      <c r="E575" s="316" t="s">
        <v>1464</v>
      </c>
      <c r="F575" s="332">
        <v>2460031</v>
      </c>
      <c r="G575" s="333" t="s">
        <v>1467</v>
      </c>
      <c r="H575" s="331" t="s">
        <v>344</v>
      </c>
      <c r="I575" s="331" t="s">
        <v>1465</v>
      </c>
      <c r="J575" s="317" t="s">
        <v>1466</v>
      </c>
      <c r="K575" s="321">
        <v>2460031</v>
      </c>
      <c r="L575" s="317" t="s">
        <v>5047</v>
      </c>
      <c r="M575" s="317"/>
      <c r="N575" s="322"/>
      <c r="O575" s="322" t="s">
        <v>1466</v>
      </c>
      <c r="P575" s="324">
        <v>3</v>
      </c>
      <c r="Q575" s="326">
        <v>60</v>
      </c>
      <c r="R575" s="327">
        <v>500000</v>
      </c>
      <c r="S575" s="327">
        <v>250000</v>
      </c>
      <c r="T575" s="328">
        <v>300000</v>
      </c>
      <c r="U575" s="328" t="s">
        <v>347</v>
      </c>
      <c r="V575" s="328" t="s">
        <v>347</v>
      </c>
      <c r="W575" s="329" t="s">
        <v>377</v>
      </c>
      <c r="X575" s="329"/>
      <c r="Y575" s="329"/>
      <c r="Z575" s="325"/>
      <c r="AA575" s="329"/>
      <c r="AB575" s="329"/>
      <c r="AC575" s="329"/>
      <c r="AD575" s="329"/>
      <c r="AE575" s="329"/>
      <c r="AF575" s="329"/>
      <c r="AG575" s="325">
        <v>0</v>
      </c>
      <c r="AH575" s="325" t="s">
        <v>377</v>
      </c>
      <c r="AI575" s="325" t="s">
        <v>377</v>
      </c>
      <c r="AJ575" s="328">
        <v>1050000</v>
      </c>
      <c r="AK575" s="330">
        <v>1000000</v>
      </c>
    </row>
    <row r="576" spans="1:37" s="309" customFormat="1" ht="20.100000000000001" customHeight="1">
      <c r="A576" s="314">
        <v>1574</v>
      </c>
      <c r="B576" s="315">
        <v>1410051015592</v>
      </c>
      <c r="C576" s="318">
        <v>3820301000038</v>
      </c>
      <c r="D576" s="315" t="s">
        <v>6880</v>
      </c>
      <c r="E576" s="316" t="s">
        <v>1468</v>
      </c>
      <c r="F576" s="319">
        <v>7980025</v>
      </c>
      <c r="G576" s="320" t="s">
        <v>1471</v>
      </c>
      <c r="H576" s="316" t="s">
        <v>344</v>
      </c>
      <c r="I576" s="316" t="s">
        <v>1469</v>
      </c>
      <c r="J576" s="317" t="s">
        <v>1470</v>
      </c>
      <c r="K576" s="321">
        <v>2220001</v>
      </c>
      <c r="L576" s="317" t="s">
        <v>5048</v>
      </c>
      <c r="M576" s="317"/>
      <c r="N576" s="338"/>
      <c r="O576" s="334" t="s">
        <v>1470</v>
      </c>
      <c r="P576" s="324">
        <v>3</v>
      </c>
      <c r="Q576" s="326">
        <v>109</v>
      </c>
      <c r="R576" s="327">
        <v>500000</v>
      </c>
      <c r="S576" s="327">
        <v>250000</v>
      </c>
      <c r="T576" s="328">
        <v>300000</v>
      </c>
      <c r="U576" s="328" t="s">
        <v>347</v>
      </c>
      <c r="V576" s="328" t="s">
        <v>347</v>
      </c>
      <c r="W576" s="329" t="s">
        <v>377</v>
      </c>
      <c r="X576" s="329"/>
      <c r="Y576" s="329"/>
      <c r="Z576" s="325"/>
      <c r="AA576" s="329"/>
      <c r="AB576" s="329"/>
      <c r="AC576" s="329"/>
      <c r="AD576" s="329"/>
      <c r="AE576" s="329"/>
      <c r="AF576" s="329"/>
      <c r="AG576" s="325">
        <v>0</v>
      </c>
      <c r="AH576" s="325" t="s">
        <v>377</v>
      </c>
      <c r="AI576" s="325" t="s">
        <v>377</v>
      </c>
      <c r="AJ576" s="328">
        <v>1050000</v>
      </c>
      <c r="AK576" s="330">
        <v>1000000</v>
      </c>
    </row>
    <row r="577" spans="1:37" s="309" customFormat="1" ht="20.100000000000001" customHeight="1">
      <c r="A577" s="314">
        <v>1575</v>
      </c>
      <c r="B577" s="315">
        <v>1410051017770</v>
      </c>
      <c r="C577" s="318">
        <v>1410001003276</v>
      </c>
      <c r="D577" s="315" t="s">
        <v>6880</v>
      </c>
      <c r="E577" s="316" t="s">
        <v>1472</v>
      </c>
      <c r="F577" s="340">
        <v>2450012</v>
      </c>
      <c r="G577" s="316" t="s">
        <v>1474</v>
      </c>
      <c r="H577" s="316" t="s">
        <v>344</v>
      </c>
      <c r="I577" s="316" t="s">
        <v>5049</v>
      </c>
      <c r="J577" s="317" t="s">
        <v>1473</v>
      </c>
      <c r="K577" s="321">
        <v>2450012</v>
      </c>
      <c r="L577" s="317" t="s">
        <v>5050</v>
      </c>
      <c r="M577" s="317"/>
      <c r="N577" s="338"/>
      <c r="O577" s="334" t="s">
        <v>1473</v>
      </c>
      <c r="P577" s="324">
        <v>3</v>
      </c>
      <c r="Q577" s="316">
        <v>90</v>
      </c>
      <c r="R577" s="327">
        <v>500000</v>
      </c>
      <c r="S577" s="327">
        <v>250000</v>
      </c>
      <c r="T577" s="328" t="s">
        <v>347</v>
      </c>
      <c r="U577" s="328" t="s">
        <v>347</v>
      </c>
      <c r="V577" s="328" t="s">
        <v>347</v>
      </c>
      <c r="W577" s="329" t="s">
        <v>347</v>
      </c>
      <c r="X577" s="316"/>
      <c r="Y577" s="316"/>
      <c r="Z577" s="325"/>
      <c r="AA577" s="316"/>
      <c r="AB577" s="316"/>
      <c r="AC577" s="316"/>
      <c r="AD577" s="316"/>
      <c r="AE577" s="316"/>
      <c r="AF577" s="316"/>
      <c r="AG577" s="325">
        <v>833000</v>
      </c>
      <c r="AH577" s="325" t="s">
        <v>6833</v>
      </c>
      <c r="AI577" s="325" t="s">
        <v>377</v>
      </c>
      <c r="AJ577" s="328">
        <v>750000</v>
      </c>
      <c r="AK577" s="330">
        <v>1000000</v>
      </c>
    </row>
    <row r="578" spans="1:37" s="309" customFormat="1" ht="20.100000000000001" customHeight="1">
      <c r="A578" s="314">
        <v>1576</v>
      </c>
      <c r="B578" s="315">
        <v>1410051016889</v>
      </c>
      <c r="C578" s="318">
        <v>1410001003151</v>
      </c>
      <c r="D578" s="315" t="s">
        <v>6880</v>
      </c>
      <c r="E578" s="316" t="s">
        <v>1475</v>
      </c>
      <c r="F578" s="332">
        <v>2450001</v>
      </c>
      <c r="G578" s="333" t="s">
        <v>1478</v>
      </c>
      <c r="H578" s="331" t="s">
        <v>344</v>
      </c>
      <c r="I578" s="331" t="s">
        <v>1476</v>
      </c>
      <c r="J578" s="317" t="s">
        <v>1477</v>
      </c>
      <c r="K578" s="321">
        <v>2410835</v>
      </c>
      <c r="L578" s="317" t="s">
        <v>5051</v>
      </c>
      <c r="M578" s="317"/>
      <c r="N578" s="322"/>
      <c r="O578" s="322" t="s">
        <v>1477</v>
      </c>
      <c r="P578" s="324">
        <v>2</v>
      </c>
      <c r="Q578" s="335">
        <v>30</v>
      </c>
      <c r="R578" s="327">
        <v>400000</v>
      </c>
      <c r="S578" s="327">
        <v>200000</v>
      </c>
      <c r="T578" s="328">
        <v>300000</v>
      </c>
      <c r="U578" s="328" t="s">
        <v>347</v>
      </c>
      <c r="V578" s="328" t="s">
        <v>347</v>
      </c>
      <c r="W578" s="329" t="s">
        <v>377</v>
      </c>
      <c r="X578" s="346"/>
      <c r="Y578" s="346"/>
      <c r="Z578" s="325"/>
      <c r="AA578" s="346"/>
      <c r="AB578" s="346"/>
      <c r="AC578" s="346"/>
      <c r="AD578" s="346"/>
      <c r="AE578" s="346"/>
      <c r="AF578" s="346"/>
      <c r="AG578" s="325">
        <v>0</v>
      </c>
      <c r="AH578" s="325" t="s">
        <v>377</v>
      </c>
      <c r="AI578" s="325" t="s">
        <v>377</v>
      </c>
      <c r="AJ578" s="328">
        <v>900000</v>
      </c>
      <c r="AK578" s="330">
        <v>1000000</v>
      </c>
    </row>
    <row r="579" spans="1:37" s="309" customFormat="1" ht="20.100000000000001" customHeight="1">
      <c r="A579" s="314">
        <v>1577</v>
      </c>
      <c r="B579" s="315">
        <v>1410051013696</v>
      </c>
      <c r="C579" s="318">
        <v>1410001002492</v>
      </c>
      <c r="D579" s="315" t="s">
        <v>6880</v>
      </c>
      <c r="E579" s="316" t="s">
        <v>1479</v>
      </c>
      <c r="F579" s="319">
        <v>2300002</v>
      </c>
      <c r="G579" s="320" t="s">
        <v>1481</v>
      </c>
      <c r="H579" s="316" t="s">
        <v>344</v>
      </c>
      <c r="I579" s="316" t="s">
        <v>1482</v>
      </c>
      <c r="J579" s="317" t="s">
        <v>1480</v>
      </c>
      <c r="K579" s="321">
        <v>2300002</v>
      </c>
      <c r="L579" s="317" t="s">
        <v>5052</v>
      </c>
      <c r="M579" s="317"/>
      <c r="N579" s="322"/>
      <c r="O579" s="322" t="s">
        <v>1480</v>
      </c>
      <c r="P579" s="324">
        <v>3</v>
      </c>
      <c r="Q579" s="326">
        <v>60</v>
      </c>
      <c r="R579" s="327">
        <v>500000</v>
      </c>
      <c r="S579" s="327">
        <v>250000</v>
      </c>
      <c r="T579" s="328" t="s">
        <v>347</v>
      </c>
      <c r="U579" s="328" t="s">
        <v>347</v>
      </c>
      <c r="V579" s="328" t="s">
        <v>347</v>
      </c>
      <c r="W579" s="329" t="s">
        <v>347</v>
      </c>
      <c r="X579" s="329"/>
      <c r="Y579" s="329"/>
      <c r="Z579" s="325"/>
      <c r="AA579" s="329"/>
      <c r="AB579" s="329"/>
      <c r="AC579" s="329"/>
      <c r="AD579" s="329"/>
      <c r="AE579" s="329"/>
      <c r="AF579" s="329"/>
      <c r="AG579" s="325">
        <v>0</v>
      </c>
      <c r="AH579" s="325" t="s">
        <v>377</v>
      </c>
      <c r="AI579" s="325" t="s">
        <v>377</v>
      </c>
      <c r="AJ579" s="328">
        <v>750000</v>
      </c>
      <c r="AK579" s="330">
        <v>1000000</v>
      </c>
    </row>
    <row r="580" spans="1:37" s="309" customFormat="1" ht="20.100000000000001" customHeight="1">
      <c r="A580" s="314">
        <v>1578</v>
      </c>
      <c r="B580" s="315">
        <v>1410051024750</v>
      </c>
      <c r="C580" s="318">
        <v>1410001003862</v>
      </c>
      <c r="D580" s="315" t="s">
        <v>6880</v>
      </c>
      <c r="E580" s="316" t="s">
        <v>1479</v>
      </c>
      <c r="F580" s="319">
        <v>2300002</v>
      </c>
      <c r="G580" s="320" t="s">
        <v>1484</v>
      </c>
      <c r="H580" s="316" t="s">
        <v>344</v>
      </c>
      <c r="I580" s="316" t="s">
        <v>1482</v>
      </c>
      <c r="J580" s="317" t="s">
        <v>1483</v>
      </c>
      <c r="K580" s="321">
        <v>2300051</v>
      </c>
      <c r="L580" s="317" t="s">
        <v>5053</v>
      </c>
      <c r="M580" s="317"/>
      <c r="N580" s="334"/>
      <c r="O580" s="334" t="s">
        <v>1483</v>
      </c>
      <c r="P580" s="324">
        <v>3</v>
      </c>
      <c r="Q580" s="326">
        <v>60</v>
      </c>
      <c r="R580" s="327">
        <v>500000</v>
      </c>
      <c r="S580" s="327">
        <v>250000</v>
      </c>
      <c r="T580" s="328">
        <v>300000</v>
      </c>
      <c r="U580" s="328" t="s">
        <v>347</v>
      </c>
      <c r="V580" s="328" t="s">
        <v>347</v>
      </c>
      <c r="W580" s="329" t="s">
        <v>377</v>
      </c>
      <c r="X580" s="329"/>
      <c r="Y580" s="329"/>
      <c r="Z580" s="325"/>
      <c r="AA580" s="329"/>
      <c r="AB580" s="329"/>
      <c r="AC580" s="329"/>
      <c r="AD580" s="329"/>
      <c r="AE580" s="329"/>
      <c r="AF580" s="329"/>
      <c r="AG580" s="325">
        <v>0</v>
      </c>
      <c r="AH580" s="325" t="s">
        <v>377</v>
      </c>
      <c r="AI580" s="325" t="s">
        <v>377</v>
      </c>
      <c r="AJ580" s="328">
        <v>1050000</v>
      </c>
      <c r="AK580" s="330">
        <v>1000000</v>
      </c>
    </row>
    <row r="581" spans="1:37" s="309" customFormat="1" ht="20.100000000000001" customHeight="1">
      <c r="A581" s="314">
        <v>1579</v>
      </c>
      <c r="B581" s="315">
        <v>1410051019750</v>
      </c>
      <c r="C581" s="318">
        <v>2310001001016</v>
      </c>
      <c r="D581" s="315" t="s">
        <v>6880</v>
      </c>
      <c r="E581" s="316" t="s">
        <v>1485</v>
      </c>
      <c r="F581" s="319">
        <v>4500002</v>
      </c>
      <c r="G581" s="320" t="s">
        <v>1488</v>
      </c>
      <c r="H581" s="316" t="s">
        <v>344</v>
      </c>
      <c r="I581" s="316" t="s">
        <v>1486</v>
      </c>
      <c r="J581" s="317" t="s">
        <v>1487</v>
      </c>
      <c r="K581" s="321">
        <v>2240054</v>
      </c>
      <c r="L581" s="317" t="s">
        <v>5054</v>
      </c>
      <c r="M581" s="317"/>
      <c r="N581" s="322"/>
      <c r="O581" s="322" t="s">
        <v>1487</v>
      </c>
      <c r="P581" s="324">
        <v>3</v>
      </c>
      <c r="Q581" s="326">
        <v>60</v>
      </c>
      <c r="R581" s="327">
        <v>500000</v>
      </c>
      <c r="S581" s="327">
        <v>250000</v>
      </c>
      <c r="T581" s="328" t="s">
        <v>347</v>
      </c>
      <c r="U581" s="328" t="s">
        <v>347</v>
      </c>
      <c r="V581" s="328" t="s">
        <v>347</v>
      </c>
      <c r="W581" s="329" t="s">
        <v>347</v>
      </c>
      <c r="X581" s="329"/>
      <c r="Y581" s="329"/>
      <c r="Z581" s="325"/>
      <c r="AA581" s="329"/>
      <c r="AB581" s="329"/>
      <c r="AC581" s="329"/>
      <c r="AD581" s="329"/>
      <c r="AE581" s="329"/>
      <c r="AF581" s="329"/>
      <c r="AG581" s="325">
        <v>0</v>
      </c>
      <c r="AH581" s="325" t="s">
        <v>377</v>
      </c>
      <c r="AI581" s="325" t="s">
        <v>377</v>
      </c>
      <c r="AJ581" s="328">
        <v>750000</v>
      </c>
      <c r="AK581" s="330">
        <v>1000000</v>
      </c>
    </row>
    <row r="582" spans="1:37" s="309" customFormat="1" ht="20.100000000000001" customHeight="1">
      <c r="A582" s="314">
        <v>1580</v>
      </c>
      <c r="B582" s="315">
        <v>1410051023976</v>
      </c>
      <c r="C582" s="318">
        <v>2310001001016</v>
      </c>
      <c r="D582" s="315" t="s">
        <v>6880</v>
      </c>
      <c r="E582" s="316" t="s">
        <v>1485</v>
      </c>
      <c r="F582" s="332">
        <v>4500002</v>
      </c>
      <c r="G582" s="333" t="s">
        <v>1488</v>
      </c>
      <c r="H582" s="331" t="s">
        <v>344</v>
      </c>
      <c r="I582" s="331" t="s">
        <v>1486</v>
      </c>
      <c r="J582" s="317" t="s">
        <v>1489</v>
      </c>
      <c r="K582" s="321">
        <v>2230058</v>
      </c>
      <c r="L582" s="317" t="s">
        <v>5055</v>
      </c>
      <c r="M582" s="317"/>
      <c r="N582" s="334"/>
      <c r="O582" s="334" t="s">
        <v>1489</v>
      </c>
      <c r="P582" s="324">
        <v>3</v>
      </c>
      <c r="Q582" s="326">
        <v>60</v>
      </c>
      <c r="R582" s="327">
        <v>500000</v>
      </c>
      <c r="S582" s="327">
        <v>250000</v>
      </c>
      <c r="T582" s="328" t="s">
        <v>347</v>
      </c>
      <c r="U582" s="328" t="s">
        <v>347</v>
      </c>
      <c r="V582" s="328" t="s">
        <v>347</v>
      </c>
      <c r="W582" s="329" t="s">
        <v>347</v>
      </c>
      <c r="X582" s="329"/>
      <c r="Y582" s="329"/>
      <c r="Z582" s="325"/>
      <c r="AA582" s="329"/>
      <c r="AB582" s="329"/>
      <c r="AC582" s="329"/>
      <c r="AD582" s="329"/>
      <c r="AE582" s="329"/>
      <c r="AF582" s="329"/>
      <c r="AG582" s="325">
        <v>0</v>
      </c>
      <c r="AH582" s="325" t="s">
        <v>377</v>
      </c>
      <c r="AI582" s="325" t="s">
        <v>377</v>
      </c>
      <c r="AJ582" s="328">
        <v>750000</v>
      </c>
      <c r="AK582" s="330">
        <v>1000000</v>
      </c>
    </row>
    <row r="583" spans="1:37" s="309" customFormat="1" ht="20.100000000000001" customHeight="1">
      <c r="A583" s="314">
        <v>1581</v>
      </c>
      <c r="B583" s="315">
        <v>1410051024024</v>
      </c>
      <c r="C583" s="318">
        <v>2310001001016</v>
      </c>
      <c r="D583" s="315" t="s">
        <v>6880</v>
      </c>
      <c r="E583" s="316" t="s">
        <v>1485</v>
      </c>
      <c r="F583" s="332">
        <v>4500002</v>
      </c>
      <c r="G583" s="333" t="s">
        <v>1488</v>
      </c>
      <c r="H583" s="331" t="s">
        <v>344</v>
      </c>
      <c r="I583" s="331" t="s">
        <v>1486</v>
      </c>
      <c r="J583" s="317" t="s">
        <v>1490</v>
      </c>
      <c r="K583" s="321">
        <v>2230061</v>
      </c>
      <c r="L583" s="317" t="s">
        <v>5056</v>
      </c>
      <c r="M583" s="317"/>
      <c r="N583" s="316"/>
      <c r="O583" s="334" t="s">
        <v>1490</v>
      </c>
      <c r="P583" s="324">
        <v>3</v>
      </c>
      <c r="Q583" s="326">
        <v>60</v>
      </c>
      <c r="R583" s="327">
        <v>500000</v>
      </c>
      <c r="S583" s="327">
        <v>250000</v>
      </c>
      <c r="T583" s="328" t="s">
        <v>347</v>
      </c>
      <c r="U583" s="328" t="s">
        <v>347</v>
      </c>
      <c r="V583" s="328" t="s">
        <v>347</v>
      </c>
      <c r="W583" s="329" t="s">
        <v>347</v>
      </c>
      <c r="X583" s="325"/>
      <c r="Y583" s="325"/>
      <c r="Z583" s="325"/>
      <c r="AA583" s="325"/>
      <c r="AB583" s="325"/>
      <c r="AC583" s="325"/>
      <c r="AD583" s="325"/>
      <c r="AE583" s="325"/>
      <c r="AF583" s="325"/>
      <c r="AG583" s="325">
        <v>0</v>
      </c>
      <c r="AH583" s="325" t="s">
        <v>377</v>
      </c>
      <c r="AI583" s="325" t="s">
        <v>377</v>
      </c>
      <c r="AJ583" s="328">
        <v>750000</v>
      </c>
      <c r="AK583" s="330">
        <v>1000000</v>
      </c>
    </row>
    <row r="584" spans="1:37" s="309" customFormat="1" ht="20.100000000000001" customHeight="1">
      <c r="A584" s="314">
        <v>1582</v>
      </c>
      <c r="B584" s="315">
        <v>1410051024966</v>
      </c>
      <c r="C584" s="318">
        <v>2310001001016</v>
      </c>
      <c r="D584" s="315" t="s">
        <v>6880</v>
      </c>
      <c r="E584" s="316" t="s">
        <v>1485</v>
      </c>
      <c r="F584" s="332">
        <v>4500002</v>
      </c>
      <c r="G584" s="333" t="s">
        <v>1488</v>
      </c>
      <c r="H584" s="331" t="s">
        <v>344</v>
      </c>
      <c r="I584" s="331" t="s">
        <v>1486</v>
      </c>
      <c r="J584" s="317" t="s">
        <v>1491</v>
      </c>
      <c r="K584" s="321">
        <v>2210005</v>
      </c>
      <c r="L584" s="317" t="s">
        <v>5057</v>
      </c>
      <c r="M584" s="317"/>
      <c r="N584" s="322"/>
      <c r="O584" s="322" t="s">
        <v>1491</v>
      </c>
      <c r="P584" s="324">
        <v>3</v>
      </c>
      <c r="Q584" s="326">
        <v>60</v>
      </c>
      <c r="R584" s="327">
        <v>500000</v>
      </c>
      <c r="S584" s="327">
        <v>250000</v>
      </c>
      <c r="T584" s="328" t="s">
        <v>347</v>
      </c>
      <c r="U584" s="328" t="s">
        <v>347</v>
      </c>
      <c r="V584" s="328" t="s">
        <v>347</v>
      </c>
      <c r="W584" s="329" t="s">
        <v>347</v>
      </c>
      <c r="X584" s="329"/>
      <c r="Y584" s="329"/>
      <c r="Z584" s="325"/>
      <c r="AA584" s="329"/>
      <c r="AB584" s="329"/>
      <c r="AC584" s="329"/>
      <c r="AD584" s="329"/>
      <c r="AE584" s="329"/>
      <c r="AF584" s="329"/>
      <c r="AG584" s="325">
        <v>0</v>
      </c>
      <c r="AH584" s="325" t="s">
        <v>377</v>
      </c>
      <c r="AI584" s="325" t="s">
        <v>377</v>
      </c>
      <c r="AJ584" s="328">
        <v>750000</v>
      </c>
      <c r="AK584" s="330">
        <v>1000000</v>
      </c>
    </row>
    <row r="585" spans="1:37" s="309" customFormat="1" ht="20.100000000000001" customHeight="1">
      <c r="A585" s="314">
        <v>1583</v>
      </c>
      <c r="B585" s="315">
        <v>1410051013704</v>
      </c>
      <c r="C585" s="318">
        <v>3410001000015</v>
      </c>
      <c r="D585" s="315" t="s">
        <v>6880</v>
      </c>
      <c r="E585" s="316" t="s">
        <v>1492</v>
      </c>
      <c r="F585" s="332">
        <v>7391301</v>
      </c>
      <c r="G585" s="333" t="s">
        <v>1495</v>
      </c>
      <c r="H585" s="331" t="s">
        <v>344</v>
      </c>
      <c r="I585" s="331" t="s">
        <v>1493</v>
      </c>
      <c r="J585" s="317" t="s">
        <v>1494</v>
      </c>
      <c r="K585" s="321">
        <v>2300012</v>
      </c>
      <c r="L585" s="317" t="s">
        <v>5058</v>
      </c>
      <c r="M585" s="317"/>
      <c r="N585" s="322"/>
      <c r="O585" s="322" t="s">
        <v>1494</v>
      </c>
      <c r="P585" s="324">
        <v>3</v>
      </c>
      <c r="Q585" s="326">
        <v>200</v>
      </c>
      <c r="R585" s="327">
        <v>500000</v>
      </c>
      <c r="S585" s="327">
        <v>250000</v>
      </c>
      <c r="T585" s="328">
        <v>300000</v>
      </c>
      <c r="U585" s="328" t="s">
        <v>347</v>
      </c>
      <c r="V585" s="328" t="s">
        <v>347</v>
      </c>
      <c r="W585" s="329" t="s">
        <v>377</v>
      </c>
      <c r="X585" s="329"/>
      <c r="Y585" s="329"/>
      <c r="Z585" s="325"/>
      <c r="AA585" s="329"/>
      <c r="AB585" s="329"/>
      <c r="AC585" s="329"/>
      <c r="AD585" s="329"/>
      <c r="AE585" s="329"/>
      <c r="AF585" s="329"/>
      <c r="AG585" s="325">
        <v>125000</v>
      </c>
      <c r="AH585" s="325" t="s">
        <v>6833</v>
      </c>
      <c r="AI585" s="325" t="s">
        <v>377</v>
      </c>
      <c r="AJ585" s="328">
        <v>1050000</v>
      </c>
      <c r="AK585" s="330">
        <v>1000000</v>
      </c>
    </row>
    <row r="586" spans="1:37" s="309" customFormat="1" ht="20.100000000000001" customHeight="1">
      <c r="A586" s="314">
        <v>1584</v>
      </c>
      <c r="B586" s="315">
        <v>1410051014249</v>
      </c>
      <c r="C586" s="318">
        <v>520101000088</v>
      </c>
      <c r="D586" s="315" t="s">
        <v>6880</v>
      </c>
      <c r="E586" s="316" t="s">
        <v>1496</v>
      </c>
      <c r="F586" s="332">
        <v>101413</v>
      </c>
      <c r="G586" s="333" t="s">
        <v>1499</v>
      </c>
      <c r="H586" s="331" t="s">
        <v>344</v>
      </c>
      <c r="I586" s="331" t="s">
        <v>1497</v>
      </c>
      <c r="J586" s="317" t="s">
        <v>1498</v>
      </c>
      <c r="K586" s="321">
        <v>2360017</v>
      </c>
      <c r="L586" s="317" t="s">
        <v>5059</v>
      </c>
      <c r="M586" s="317"/>
      <c r="N586" s="322"/>
      <c r="O586" s="322" t="s">
        <v>1498</v>
      </c>
      <c r="P586" s="324">
        <v>3</v>
      </c>
      <c r="Q586" s="326">
        <v>60</v>
      </c>
      <c r="R586" s="327">
        <v>500000</v>
      </c>
      <c r="S586" s="327">
        <v>250000</v>
      </c>
      <c r="T586" s="328">
        <v>300000</v>
      </c>
      <c r="U586" s="328" t="s">
        <v>347</v>
      </c>
      <c r="V586" s="328" t="s">
        <v>347</v>
      </c>
      <c r="W586" s="329" t="s">
        <v>377</v>
      </c>
      <c r="X586" s="329"/>
      <c r="Y586" s="329"/>
      <c r="Z586" s="325"/>
      <c r="AA586" s="329"/>
      <c r="AB586" s="329"/>
      <c r="AC586" s="329"/>
      <c r="AD586" s="329"/>
      <c r="AE586" s="329"/>
      <c r="AF586" s="329"/>
      <c r="AG586" s="325">
        <v>999000</v>
      </c>
      <c r="AH586" s="325" t="s">
        <v>6833</v>
      </c>
      <c r="AI586" s="325" t="s">
        <v>377</v>
      </c>
      <c r="AJ586" s="328">
        <v>1050000</v>
      </c>
      <c r="AK586" s="330">
        <v>1000000</v>
      </c>
    </row>
    <row r="587" spans="1:37" s="309" customFormat="1" ht="20.100000000000001" customHeight="1">
      <c r="A587" s="314">
        <v>1585</v>
      </c>
      <c r="B587" s="315">
        <v>1410051014595</v>
      </c>
      <c r="C587" s="318">
        <v>520101000088</v>
      </c>
      <c r="D587" s="315" t="s">
        <v>6880</v>
      </c>
      <c r="E587" s="316" t="s">
        <v>1496</v>
      </c>
      <c r="F587" s="332">
        <v>101413</v>
      </c>
      <c r="G587" s="333" t="s">
        <v>1499</v>
      </c>
      <c r="H587" s="331" t="s">
        <v>344</v>
      </c>
      <c r="I587" s="331" t="s">
        <v>1497</v>
      </c>
      <c r="J587" s="317" t="s">
        <v>1500</v>
      </c>
      <c r="K587" s="321">
        <v>2460025</v>
      </c>
      <c r="L587" s="317" t="s">
        <v>5060</v>
      </c>
      <c r="M587" s="317"/>
      <c r="N587" s="322"/>
      <c r="O587" s="322" t="s">
        <v>1500</v>
      </c>
      <c r="P587" s="324">
        <v>3</v>
      </c>
      <c r="Q587" s="326">
        <v>80</v>
      </c>
      <c r="R587" s="327">
        <v>500000</v>
      </c>
      <c r="S587" s="327">
        <v>250000</v>
      </c>
      <c r="T587" s="328">
        <v>300000</v>
      </c>
      <c r="U587" s="328" t="s">
        <v>347</v>
      </c>
      <c r="V587" s="328" t="s">
        <v>347</v>
      </c>
      <c r="W587" s="329" t="s">
        <v>377</v>
      </c>
      <c r="X587" s="329"/>
      <c r="Y587" s="329"/>
      <c r="Z587" s="325"/>
      <c r="AA587" s="329"/>
      <c r="AB587" s="329"/>
      <c r="AC587" s="329"/>
      <c r="AD587" s="329"/>
      <c r="AE587" s="329"/>
      <c r="AF587" s="329"/>
      <c r="AG587" s="325">
        <v>997000</v>
      </c>
      <c r="AH587" s="325" t="s">
        <v>6833</v>
      </c>
      <c r="AI587" s="325" t="s">
        <v>377</v>
      </c>
      <c r="AJ587" s="328">
        <v>1050000</v>
      </c>
      <c r="AK587" s="330">
        <v>1000000</v>
      </c>
    </row>
    <row r="588" spans="1:37" s="309" customFormat="1" ht="20.100000000000001" customHeight="1">
      <c r="A588" s="314">
        <v>1586</v>
      </c>
      <c r="B588" s="345">
        <v>1410051025823</v>
      </c>
      <c r="C588" s="318">
        <v>520101000286</v>
      </c>
      <c r="D588" s="315" t="s">
        <v>6880</v>
      </c>
      <c r="E588" s="316" t="s">
        <v>1496</v>
      </c>
      <c r="F588" s="332">
        <v>101413</v>
      </c>
      <c r="G588" s="331" t="s">
        <v>1502</v>
      </c>
      <c r="H588" s="350" t="s">
        <v>344</v>
      </c>
      <c r="I588" s="350" t="s">
        <v>1497</v>
      </c>
      <c r="J588" s="317" t="s">
        <v>1501</v>
      </c>
      <c r="K588" s="321">
        <v>2330012</v>
      </c>
      <c r="L588" s="317" t="s">
        <v>5061</v>
      </c>
      <c r="M588" s="317"/>
      <c r="N588" s="343"/>
      <c r="O588" s="344" t="s">
        <v>1501</v>
      </c>
      <c r="P588" s="324">
        <v>3</v>
      </c>
      <c r="Q588" s="316">
        <v>80</v>
      </c>
      <c r="R588" s="327">
        <v>500000</v>
      </c>
      <c r="S588" s="327">
        <v>250000</v>
      </c>
      <c r="T588" s="328">
        <v>300000</v>
      </c>
      <c r="U588" s="328" t="s">
        <v>347</v>
      </c>
      <c r="V588" s="328" t="s">
        <v>347</v>
      </c>
      <c r="W588" s="329" t="s">
        <v>377</v>
      </c>
      <c r="X588" s="316"/>
      <c r="Y588" s="316"/>
      <c r="Z588" s="325"/>
      <c r="AA588" s="316"/>
      <c r="AB588" s="316"/>
      <c r="AC588" s="316"/>
      <c r="AD588" s="316"/>
      <c r="AE588" s="316"/>
      <c r="AF588" s="316"/>
      <c r="AG588" s="325">
        <v>0</v>
      </c>
      <c r="AH588" s="325" t="s">
        <v>377</v>
      </c>
      <c r="AI588" s="325" t="s">
        <v>377</v>
      </c>
      <c r="AJ588" s="328">
        <v>1050000</v>
      </c>
      <c r="AK588" s="330">
        <v>1000000</v>
      </c>
    </row>
    <row r="589" spans="1:37" s="309" customFormat="1" ht="20.100000000000001" customHeight="1">
      <c r="A589" s="314">
        <v>1587</v>
      </c>
      <c r="B589" s="315">
        <v>1410051025252</v>
      </c>
      <c r="C589" s="318">
        <v>2721101000049</v>
      </c>
      <c r="D589" s="315" t="s">
        <v>6880</v>
      </c>
      <c r="E589" s="316" t="s">
        <v>1503</v>
      </c>
      <c r="F589" s="332">
        <v>5670012</v>
      </c>
      <c r="G589" s="339" t="s">
        <v>1505</v>
      </c>
      <c r="H589" s="331" t="s">
        <v>344</v>
      </c>
      <c r="I589" s="331" t="s">
        <v>5062</v>
      </c>
      <c r="J589" s="317" t="s">
        <v>1504</v>
      </c>
      <c r="K589" s="321">
        <v>2360005</v>
      </c>
      <c r="L589" s="317" t="s">
        <v>5063</v>
      </c>
      <c r="M589" s="317"/>
      <c r="N589" s="338"/>
      <c r="O589" s="334" t="s">
        <v>1504</v>
      </c>
      <c r="P589" s="324">
        <v>3</v>
      </c>
      <c r="Q589" s="326">
        <v>97</v>
      </c>
      <c r="R589" s="327">
        <v>500000</v>
      </c>
      <c r="S589" s="327">
        <v>250000</v>
      </c>
      <c r="T589" s="328">
        <v>300000</v>
      </c>
      <c r="U589" s="328" t="s">
        <v>347</v>
      </c>
      <c r="V589" s="328" t="s">
        <v>347</v>
      </c>
      <c r="W589" s="329" t="s">
        <v>377</v>
      </c>
      <c r="X589" s="329"/>
      <c r="Y589" s="329"/>
      <c r="Z589" s="325"/>
      <c r="AA589" s="329"/>
      <c r="AB589" s="329"/>
      <c r="AC589" s="329"/>
      <c r="AD589" s="329"/>
      <c r="AE589" s="329"/>
      <c r="AF589" s="329"/>
      <c r="AG589" s="325">
        <v>0</v>
      </c>
      <c r="AH589" s="325" t="s">
        <v>377</v>
      </c>
      <c r="AI589" s="325" t="s">
        <v>377</v>
      </c>
      <c r="AJ589" s="328">
        <v>1050000</v>
      </c>
      <c r="AK589" s="330">
        <v>1000000</v>
      </c>
    </row>
    <row r="590" spans="1:37" s="309" customFormat="1" ht="20.100000000000001" customHeight="1">
      <c r="A590" s="314">
        <v>1588</v>
      </c>
      <c r="B590" s="315">
        <v>1410051017291</v>
      </c>
      <c r="C590" s="318">
        <v>1410001003599</v>
      </c>
      <c r="D590" s="315" t="s">
        <v>6880</v>
      </c>
      <c r="E590" s="316" t="s">
        <v>1506</v>
      </c>
      <c r="F590" s="319">
        <v>2260011</v>
      </c>
      <c r="G590" s="320" t="s">
        <v>1509</v>
      </c>
      <c r="H590" s="316" t="s">
        <v>344</v>
      </c>
      <c r="I590" s="316" t="s">
        <v>1507</v>
      </c>
      <c r="J590" s="317" t="s">
        <v>1508</v>
      </c>
      <c r="K590" s="321">
        <v>2260023</v>
      </c>
      <c r="L590" s="317" t="s">
        <v>5064</v>
      </c>
      <c r="M590" s="317"/>
      <c r="N590" s="323"/>
      <c r="O590" s="322" t="s">
        <v>1508</v>
      </c>
      <c r="P590" s="324">
        <v>3</v>
      </c>
      <c r="Q590" s="326">
        <v>100</v>
      </c>
      <c r="R590" s="327">
        <v>500000</v>
      </c>
      <c r="S590" s="327">
        <v>250000</v>
      </c>
      <c r="T590" s="328">
        <v>300000</v>
      </c>
      <c r="U590" s="328" t="s">
        <v>347</v>
      </c>
      <c r="V590" s="328" t="s">
        <v>347</v>
      </c>
      <c r="W590" s="329" t="s">
        <v>377</v>
      </c>
      <c r="X590" s="329"/>
      <c r="Y590" s="329"/>
      <c r="Z590" s="325"/>
      <c r="AA590" s="329"/>
      <c r="AB590" s="329"/>
      <c r="AC590" s="329"/>
      <c r="AD590" s="329"/>
      <c r="AE590" s="329"/>
      <c r="AF590" s="329"/>
      <c r="AG590" s="325">
        <v>1000000</v>
      </c>
      <c r="AH590" s="325" t="s">
        <v>6833</v>
      </c>
      <c r="AI590" s="325" t="s">
        <v>377</v>
      </c>
      <c r="AJ590" s="328">
        <v>1050000</v>
      </c>
      <c r="AK590" s="330">
        <v>1000000</v>
      </c>
    </row>
    <row r="591" spans="1:37" s="309" customFormat="1" ht="20.100000000000001" customHeight="1">
      <c r="A591" s="314">
        <v>1589</v>
      </c>
      <c r="B591" s="315">
        <v>1410051018257</v>
      </c>
      <c r="C591" s="318">
        <v>1410001003599</v>
      </c>
      <c r="D591" s="315" t="s">
        <v>6880</v>
      </c>
      <c r="E591" s="316" t="s">
        <v>1506</v>
      </c>
      <c r="F591" s="332">
        <v>2260011</v>
      </c>
      <c r="G591" s="333" t="s">
        <v>1509</v>
      </c>
      <c r="H591" s="331" t="s">
        <v>344</v>
      </c>
      <c r="I591" s="331" t="s">
        <v>1507</v>
      </c>
      <c r="J591" s="317" t="s">
        <v>1510</v>
      </c>
      <c r="K591" s="321">
        <v>2220033</v>
      </c>
      <c r="L591" s="317" t="s">
        <v>5065</v>
      </c>
      <c r="M591" s="317"/>
      <c r="N591" s="316"/>
      <c r="O591" s="334" t="s">
        <v>1510</v>
      </c>
      <c r="P591" s="324">
        <v>3</v>
      </c>
      <c r="Q591" s="326">
        <v>72</v>
      </c>
      <c r="R591" s="327">
        <v>500000</v>
      </c>
      <c r="S591" s="327">
        <v>250000</v>
      </c>
      <c r="T591" s="328">
        <v>300000</v>
      </c>
      <c r="U591" s="328" t="s">
        <v>347</v>
      </c>
      <c r="V591" s="328" t="s">
        <v>347</v>
      </c>
      <c r="W591" s="329" t="s">
        <v>377</v>
      </c>
      <c r="X591" s="329"/>
      <c r="Y591" s="329"/>
      <c r="Z591" s="325"/>
      <c r="AA591" s="329"/>
      <c r="AB591" s="329"/>
      <c r="AC591" s="329"/>
      <c r="AD591" s="329"/>
      <c r="AE591" s="329"/>
      <c r="AF591" s="329"/>
      <c r="AG591" s="325">
        <v>1000000</v>
      </c>
      <c r="AH591" s="325" t="s">
        <v>6833</v>
      </c>
      <c r="AI591" s="325" t="s">
        <v>377</v>
      </c>
      <c r="AJ591" s="328">
        <v>1050000</v>
      </c>
      <c r="AK591" s="330">
        <v>1000000</v>
      </c>
    </row>
    <row r="592" spans="1:37" s="309" customFormat="1" ht="20.100000000000001" customHeight="1">
      <c r="A592" s="314">
        <v>1590</v>
      </c>
      <c r="B592" s="315">
        <v>1410051018265</v>
      </c>
      <c r="C592" s="318">
        <v>1410001003599</v>
      </c>
      <c r="D592" s="315" t="s">
        <v>6880</v>
      </c>
      <c r="E592" s="316" t="s">
        <v>1506</v>
      </c>
      <c r="F592" s="332">
        <v>2260011</v>
      </c>
      <c r="G592" s="333" t="s">
        <v>1509</v>
      </c>
      <c r="H592" s="331" t="s">
        <v>344</v>
      </c>
      <c r="I592" s="331" t="s">
        <v>1507</v>
      </c>
      <c r="J592" s="317" t="s">
        <v>1511</v>
      </c>
      <c r="K592" s="321">
        <v>2220033</v>
      </c>
      <c r="L592" s="317" t="s">
        <v>5066</v>
      </c>
      <c r="M592" s="317" t="s">
        <v>5067</v>
      </c>
      <c r="N592" s="322"/>
      <c r="O592" s="322" t="s">
        <v>1511</v>
      </c>
      <c r="P592" s="324">
        <v>2</v>
      </c>
      <c r="Q592" s="326">
        <v>20</v>
      </c>
      <c r="R592" s="327">
        <v>400000</v>
      </c>
      <c r="S592" s="327">
        <v>200000</v>
      </c>
      <c r="T592" s="328">
        <v>300000</v>
      </c>
      <c r="U592" s="328" t="s">
        <v>347</v>
      </c>
      <c r="V592" s="328" t="s">
        <v>347</v>
      </c>
      <c r="W592" s="329" t="s">
        <v>377</v>
      </c>
      <c r="X592" s="329"/>
      <c r="Y592" s="329"/>
      <c r="Z592" s="325"/>
      <c r="AA592" s="329"/>
      <c r="AB592" s="329"/>
      <c r="AC592" s="329"/>
      <c r="AD592" s="329"/>
      <c r="AE592" s="329"/>
      <c r="AF592" s="329"/>
      <c r="AG592" s="325">
        <v>0</v>
      </c>
      <c r="AH592" s="325" t="s">
        <v>377</v>
      </c>
      <c r="AI592" s="325" t="s">
        <v>377</v>
      </c>
      <c r="AJ592" s="328">
        <v>900000</v>
      </c>
      <c r="AK592" s="330">
        <v>1000000</v>
      </c>
    </row>
    <row r="593" spans="1:37" s="309" customFormat="1" ht="20.100000000000001" customHeight="1">
      <c r="A593" s="314">
        <v>1591</v>
      </c>
      <c r="B593" s="315">
        <v>1410051018273</v>
      </c>
      <c r="C593" s="318">
        <v>1410001003599</v>
      </c>
      <c r="D593" s="315" t="s">
        <v>6880</v>
      </c>
      <c r="E593" s="316" t="s">
        <v>1506</v>
      </c>
      <c r="F593" s="332">
        <v>2260011</v>
      </c>
      <c r="G593" s="333" t="s">
        <v>1509</v>
      </c>
      <c r="H593" s="331" t="s">
        <v>344</v>
      </c>
      <c r="I593" s="331" t="s">
        <v>1507</v>
      </c>
      <c r="J593" s="317" t="s">
        <v>1512</v>
      </c>
      <c r="K593" s="321">
        <v>2220033</v>
      </c>
      <c r="L593" s="317" t="s">
        <v>5065</v>
      </c>
      <c r="M593" s="317"/>
      <c r="N593" s="322"/>
      <c r="O593" s="334" t="s">
        <v>1512</v>
      </c>
      <c r="P593" s="324">
        <v>2</v>
      </c>
      <c r="Q593" s="326">
        <v>20</v>
      </c>
      <c r="R593" s="327">
        <v>400000</v>
      </c>
      <c r="S593" s="327">
        <v>200000</v>
      </c>
      <c r="T593" s="328">
        <v>300000</v>
      </c>
      <c r="U593" s="328" t="s">
        <v>347</v>
      </c>
      <c r="V593" s="328" t="s">
        <v>347</v>
      </c>
      <c r="W593" s="329" t="s">
        <v>377</v>
      </c>
      <c r="X593" s="325"/>
      <c r="Y593" s="325"/>
      <c r="Z593" s="325"/>
      <c r="AA593" s="325"/>
      <c r="AB593" s="325"/>
      <c r="AC593" s="325"/>
      <c r="AD593" s="325"/>
      <c r="AE593" s="325"/>
      <c r="AF593" s="325"/>
      <c r="AG593" s="325">
        <v>1000000</v>
      </c>
      <c r="AH593" s="325" t="s">
        <v>6833</v>
      </c>
      <c r="AI593" s="325" t="s">
        <v>377</v>
      </c>
      <c r="AJ593" s="328">
        <v>900000</v>
      </c>
      <c r="AK593" s="330">
        <v>1000000</v>
      </c>
    </row>
    <row r="594" spans="1:37" s="309" customFormat="1" ht="20.100000000000001" customHeight="1">
      <c r="A594" s="314">
        <v>1592</v>
      </c>
      <c r="B594" s="315">
        <v>1410051018299</v>
      </c>
      <c r="C594" s="318">
        <v>1410001003599</v>
      </c>
      <c r="D594" s="315" t="s">
        <v>6880</v>
      </c>
      <c r="E594" s="316" t="s">
        <v>1506</v>
      </c>
      <c r="F594" s="332">
        <v>2260011</v>
      </c>
      <c r="G594" s="333" t="s">
        <v>1509</v>
      </c>
      <c r="H594" s="331" t="s">
        <v>344</v>
      </c>
      <c r="I594" s="331" t="s">
        <v>1507</v>
      </c>
      <c r="J594" s="317" t="s">
        <v>1513</v>
      </c>
      <c r="K594" s="321">
        <v>2260011</v>
      </c>
      <c r="L594" s="317" t="s">
        <v>5068</v>
      </c>
      <c r="M594" s="317"/>
      <c r="N594" s="334"/>
      <c r="O594" s="334" t="s">
        <v>1513</v>
      </c>
      <c r="P594" s="324">
        <v>3</v>
      </c>
      <c r="Q594" s="326">
        <v>90</v>
      </c>
      <c r="R594" s="327">
        <v>500000</v>
      </c>
      <c r="S594" s="327">
        <v>250000</v>
      </c>
      <c r="T594" s="328">
        <v>300000</v>
      </c>
      <c r="U594" s="328" t="s">
        <v>347</v>
      </c>
      <c r="V594" s="328" t="s">
        <v>347</v>
      </c>
      <c r="W594" s="329" t="s">
        <v>377</v>
      </c>
      <c r="X594" s="325"/>
      <c r="Y594" s="325"/>
      <c r="Z594" s="325"/>
      <c r="AA594" s="325"/>
      <c r="AB594" s="325"/>
      <c r="AC594" s="325"/>
      <c r="AD594" s="325"/>
      <c r="AE594" s="325"/>
      <c r="AF594" s="325"/>
      <c r="AG594" s="325">
        <v>245000</v>
      </c>
      <c r="AH594" s="325" t="s">
        <v>6833</v>
      </c>
      <c r="AI594" s="325" t="s">
        <v>377</v>
      </c>
      <c r="AJ594" s="328">
        <v>1050000</v>
      </c>
      <c r="AK594" s="330">
        <v>1000000</v>
      </c>
    </row>
    <row r="595" spans="1:37" s="309" customFormat="1" ht="20.100000000000001" customHeight="1">
      <c r="A595" s="314">
        <v>1593</v>
      </c>
      <c r="B595" s="315">
        <v>1410051019693</v>
      </c>
      <c r="C595" s="347">
        <v>1410001003599</v>
      </c>
      <c r="D595" s="345" t="s">
        <v>4363</v>
      </c>
      <c r="E595" s="316" t="s">
        <v>1506</v>
      </c>
      <c r="F595" s="332">
        <v>2260011</v>
      </c>
      <c r="G595" s="333" t="s">
        <v>1509</v>
      </c>
      <c r="H595" s="331" t="s">
        <v>344</v>
      </c>
      <c r="I595" s="331" t="s">
        <v>1507</v>
      </c>
      <c r="J595" s="331" t="s">
        <v>1514</v>
      </c>
      <c r="K595" s="340" t="s">
        <v>5069</v>
      </c>
      <c r="L595" s="334" t="s">
        <v>5070</v>
      </c>
      <c r="M595" s="334"/>
      <c r="N595" s="316"/>
      <c r="O595" s="334" t="s">
        <v>1514</v>
      </c>
      <c r="P595" s="324">
        <v>2</v>
      </c>
      <c r="Q595" s="326">
        <v>20</v>
      </c>
      <c r="R595" s="327">
        <v>400000</v>
      </c>
      <c r="S595" s="327">
        <v>200000</v>
      </c>
      <c r="T595" s="328" t="s">
        <v>347</v>
      </c>
      <c r="U595" s="328" t="s">
        <v>347</v>
      </c>
      <c r="V595" s="328" t="s">
        <v>347</v>
      </c>
      <c r="W595" s="329" t="s">
        <v>347</v>
      </c>
      <c r="X595" s="329"/>
      <c r="Y595" s="329"/>
      <c r="Z595" s="325"/>
      <c r="AA595" s="329"/>
      <c r="AB595" s="329"/>
      <c r="AC595" s="329"/>
      <c r="AD595" s="329"/>
      <c r="AE595" s="329"/>
      <c r="AF595" s="329"/>
      <c r="AG595" s="325">
        <v>0</v>
      </c>
      <c r="AH595" s="325" t="s">
        <v>377</v>
      </c>
      <c r="AI595" s="325" t="s">
        <v>377</v>
      </c>
      <c r="AJ595" s="328">
        <v>600000</v>
      </c>
      <c r="AK595" s="330">
        <v>1000000</v>
      </c>
    </row>
    <row r="596" spans="1:37" s="309" customFormat="1" ht="20.100000000000001" customHeight="1">
      <c r="A596" s="314">
        <v>1594</v>
      </c>
      <c r="B596" s="315">
        <v>1410051019404</v>
      </c>
      <c r="C596" s="318">
        <v>1410001003615</v>
      </c>
      <c r="D596" s="315" t="s">
        <v>6880</v>
      </c>
      <c r="E596" s="316" t="s">
        <v>1515</v>
      </c>
      <c r="F596" s="332">
        <v>2460013</v>
      </c>
      <c r="G596" s="333" t="s">
        <v>1518</v>
      </c>
      <c r="H596" s="331" t="s">
        <v>344</v>
      </c>
      <c r="I596" s="331" t="s">
        <v>1516</v>
      </c>
      <c r="J596" s="317" t="s">
        <v>1517</v>
      </c>
      <c r="K596" s="321">
        <v>2460013</v>
      </c>
      <c r="L596" s="317" t="s">
        <v>5071</v>
      </c>
      <c r="M596" s="317"/>
      <c r="N596" s="316"/>
      <c r="O596" s="322" t="s">
        <v>1517</v>
      </c>
      <c r="P596" s="324">
        <v>3</v>
      </c>
      <c r="Q596" s="326">
        <v>80</v>
      </c>
      <c r="R596" s="327">
        <v>500000</v>
      </c>
      <c r="S596" s="327">
        <v>250000</v>
      </c>
      <c r="T596" s="328">
        <v>300000</v>
      </c>
      <c r="U596" s="328" t="s">
        <v>347</v>
      </c>
      <c r="V596" s="328" t="s">
        <v>347</v>
      </c>
      <c r="W596" s="329" t="s">
        <v>377</v>
      </c>
      <c r="X596" s="325"/>
      <c r="Y596" s="325"/>
      <c r="Z596" s="325"/>
      <c r="AA596" s="325"/>
      <c r="AB596" s="325"/>
      <c r="AC596" s="325"/>
      <c r="AD596" s="325"/>
      <c r="AE596" s="325"/>
      <c r="AF596" s="325"/>
      <c r="AG596" s="325">
        <v>0</v>
      </c>
      <c r="AH596" s="325" t="s">
        <v>377</v>
      </c>
      <c r="AI596" s="325" t="s">
        <v>377</v>
      </c>
      <c r="AJ596" s="328">
        <v>1050000</v>
      </c>
      <c r="AK596" s="330">
        <v>1000000</v>
      </c>
    </row>
    <row r="597" spans="1:37" s="309" customFormat="1" ht="20.100000000000001" customHeight="1">
      <c r="A597" s="314">
        <v>1595</v>
      </c>
      <c r="B597" s="315">
        <v>1410051023786</v>
      </c>
      <c r="C597" s="318">
        <v>1848301000015</v>
      </c>
      <c r="D597" s="315" t="s">
        <v>6880</v>
      </c>
      <c r="E597" s="316" t="s">
        <v>1519</v>
      </c>
      <c r="F597" s="332">
        <v>9192125</v>
      </c>
      <c r="G597" s="333" t="s">
        <v>1521</v>
      </c>
      <c r="H597" s="331" t="s">
        <v>344</v>
      </c>
      <c r="I597" s="331" t="s">
        <v>5072</v>
      </c>
      <c r="J597" s="317" t="s">
        <v>1520</v>
      </c>
      <c r="K597" s="321">
        <v>2230053</v>
      </c>
      <c r="L597" s="317" t="s">
        <v>5073</v>
      </c>
      <c r="M597" s="317"/>
      <c r="N597" s="338"/>
      <c r="O597" s="334" t="s">
        <v>1520</v>
      </c>
      <c r="P597" s="324">
        <v>3</v>
      </c>
      <c r="Q597" s="326">
        <v>60</v>
      </c>
      <c r="R597" s="327">
        <v>500000</v>
      </c>
      <c r="S597" s="327">
        <v>250000</v>
      </c>
      <c r="T597" s="328">
        <v>300000</v>
      </c>
      <c r="U597" s="328" t="s">
        <v>347</v>
      </c>
      <c r="V597" s="328" t="s">
        <v>347</v>
      </c>
      <c r="W597" s="329" t="s">
        <v>377</v>
      </c>
      <c r="X597" s="329"/>
      <c r="Y597" s="329"/>
      <c r="Z597" s="325" t="s">
        <v>377</v>
      </c>
      <c r="AA597" s="329"/>
      <c r="AB597" s="329"/>
      <c r="AC597" s="329"/>
      <c r="AD597" s="329"/>
      <c r="AE597" s="329"/>
      <c r="AF597" s="329"/>
      <c r="AG597" s="325">
        <v>770000</v>
      </c>
      <c r="AH597" s="325" t="s">
        <v>6833</v>
      </c>
      <c r="AI597" s="325" t="s">
        <v>377</v>
      </c>
      <c r="AJ597" s="328">
        <v>1050000</v>
      </c>
      <c r="AK597" s="330">
        <v>1000000</v>
      </c>
    </row>
    <row r="598" spans="1:37" s="309" customFormat="1" ht="20.100000000000001" customHeight="1">
      <c r="A598" s="314">
        <v>1596</v>
      </c>
      <c r="B598" s="315">
        <v>1410051025419</v>
      </c>
      <c r="C598" s="318">
        <v>1848301000015</v>
      </c>
      <c r="D598" s="315" t="s">
        <v>6880</v>
      </c>
      <c r="E598" s="316" t="s">
        <v>1519</v>
      </c>
      <c r="F598" s="340">
        <v>9192125</v>
      </c>
      <c r="G598" s="316" t="s">
        <v>1521</v>
      </c>
      <c r="H598" s="316" t="s">
        <v>344</v>
      </c>
      <c r="I598" s="316" t="s">
        <v>5072</v>
      </c>
      <c r="J598" s="317" t="s">
        <v>1522</v>
      </c>
      <c r="K598" s="321">
        <v>2300062</v>
      </c>
      <c r="L598" s="317" t="s">
        <v>5074</v>
      </c>
      <c r="M598" s="317"/>
      <c r="N598" s="342"/>
      <c r="O598" s="342" t="s">
        <v>1522</v>
      </c>
      <c r="P598" s="324">
        <v>3</v>
      </c>
      <c r="Q598" s="316">
        <v>60</v>
      </c>
      <c r="R598" s="327">
        <v>500000</v>
      </c>
      <c r="S598" s="327">
        <v>250000</v>
      </c>
      <c r="T598" s="328">
        <v>300000</v>
      </c>
      <c r="U598" s="328" t="s">
        <v>347</v>
      </c>
      <c r="V598" s="328" t="s">
        <v>347</v>
      </c>
      <c r="W598" s="329" t="s">
        <v>377</v>
      </c>
      <c r="X598" s="316"/>
      <c r="Y598" s="316"/>
      <c r="Z598" s="325" t="s">
        <v>377</v>
      </c>
      <c r="AA598" s="316"/>
      <c r="AB598" s="316"/>
      <c r="AC598" s="316"/>
      <c r="AD598" s="316"/>
      <c r="AE598" s="316"/>
      <c r="AF598" s="316"/>
      <c r="AG598" s="325">
        <v>0</v>
      </c>
      <c r="AH598" s="325" t="s">
        <v>377</v>
      </c>
      <c r="AI598" s="325" t="s">
        <v>377</v>
      </c>
      <c r="AJ598" s="328">
        <v>1050000</v>
      </c>
      <c r="AK598" s="330">
        <v>1000000</v>
      </c>
    </row>
    <row r="599" spans="1:37" s="309" customFormat="1" ht="20.100000000000001" customHeight="1">
      <c r="A599" s="314">
        <v>1597</v>
      </c>
      <c r="B599" s="315">
        <v>1410051015915</v>
      </c>
      <c r="C599" s="318">
        <v>821101000015</v>
      </c>
      <c r="D599" s="315" t="s">
        <v>6880</v>
      </c>
      <c r="E599" s="316" t="s">
        <v>1523</v>
      </c>
      <c r="F599" s="340">
        <v>3002706</v>
      </c>
      <c r="G599" s="316" t="s">
        <v>1526</v>
      </c>
      <c r="H599" s="316" t="s">
        <v>344</v>
      </c>
      <c r="I599" s="316" t="s">
        <v>1524</v>
      </c>
      <c r="J599" s="317" t="s">
        <v>1525</v>
      </c>
      <c r="K599" s="321">
        <v>2240021</v>
      </c>
      <c r="L599" s="317" t="s">
        <v>5075</v>
      </c>
      <c r="M599" s="317"/>
      <c r="N599" s="338"/>
      <c r="O599" s="334" t="s">
        <v>1525</v>
      </c>
      <c r="P599" s="324">
        <v>3</v>
      </c>
      <c r="Q599" s="316">
        <v>70</v>
      </c>
      <c r="R599" s="327">
        <v>500000</v>
      </c>
      <c r="S599" s="327">
        <v>250000</v>
      </c>
      <c r="T599" s="328" t="s">
        <v>347</v>
      </c>
      <c r="U599" s="328" t="s">
        <v>347</v>
      </c>
      <c r="V599" s="328" t="s">
        <v>347</v>
      </c>
      <c r="W599" s="329" t="s">
        <v>347</v>
      </c>
      <c r="X599" s="316"/>
      <c r="Y599" s="316"/>
      <c r="Z599" s="325"/>
      <c r="AA599" s="316"/>
      <c r="AB599" s="316"/>
      <c r="AC599" s="316"/>
      <c r="AD599" s="316"/>
      <c r="AE599" s="316"/>
      <c r="AF599" s="316"/>
      <c r="AG599" s="325">
        <v>0</v>
      </c>
      <c r="AH599" s="325" t="s">
        <v>377</v>
      </c>
      <c r="AI599" s="325" t="s">
        <v>377</v>
      </c>
      <c r="AJ599" s="328">
        <v>750000</v>
      </c>
      <c r="AK599" s="330">
        <v>1000000</v>
      </c>
    </row>
    <row r="600" spans="1:37" s="309" customFormat="1" ht="20.100000000000001" customHeight="1">
      <c r="A600" s="314">
        <v>1598</v>
      </c>
      <c r="B600" s="315">
        <v>1410051014496</v>
      </c>
      <c r="C600" s="318">
        <v>1410001002765</v>
      </c>
      <c r="D600" s="315" t="s">
        <v>6880</v>
      </c>
      <c r="E600" s="316" t="s">
        <v>1527</v>
      </c>
      <c r="F600" s="332">
        <v>2410806</v>
      </c>
      <c r="G600" s="333" t="s">
        <v>1530</v>
      </c>
      <c r="H600" s="331" t="s">
        <v>344</v>
      </c>
      <c r="I600" s="331" t="s">
        <v>1528</v>
      </c>
      <c r="J600" s="317" t="s">
        <v>1529</v>
      </c>
      <c r="K600" s="321">
        <v>2240032</v>
      </c>
      <c r="L600" s="317" t="s">
        <v>5076</v>
      </c>
      <c r="M600" s="317"/>
      <c r="N600" s="322"/>
      <c r="O600" s="322" t="s">
        <v>1529</v>
      </c>
      <c r="P600" s="324">
        <v>3</v>
      </c>
      <c r="Q600" s="326">
        <v>70</v>
      </c>
      <c r="R600" s="327">
        <v>500000</v>
      </c>
      <c r="S600" s="327">
        <v>250000</v>
      </c>
      <c r="T600" s="328">
        <v>300000</v>
      </c>
      <c r="U600" s="328" t="s">
        <v>347</v>
      </c>
      <c r="V600" s="328" t="s">
        <v>347</v>
      </c>
      <c r="W600" s="329" t="s">
        <v>377</v>
      </c>
      <c r="X600" s="329"/>
      <c r="Y600" s="329"/>
      <c r="Z600" s="325"/>
      <c r="AA600" s="329"/>
      <c r="AB600" s="329"/>
      <c r="AC600" s="329"/>
      <c r="AD600" s="329"/>
      <c r="AE600" s="329"/>
      <c r="AF600" s="329"/>
      <c r="AG600" s="325">
        <v>990000</v>
      </c>
      <c r="AH600" s="325" t="s">
        <v>6833</v>
      </c>
      <c r="AI600" s="325" t="s">
        <v>377</v>
      </c>
      <c r="AJ600" s="328">
        <v>1050000</v>
      </c>
      <c r="AK600" s="330">
        <v>1000000</v>
      </c>
    </row>
    <row r="601" spans="1:37" s="309" customFormat="1" ht="20.100000000000001" customHeight="1">
      <c r="A601" s="314">
        <v>1599</v>
      </c>
      <c r="B601" s="315">
        <v>1410051014538</v>
      </c>
      <c r="C601" s="318">
        <v>1410001002765</v>
      </c>
      <c r="D601" s="315" t="s">
        <v>6880</v>
      </c>
      <c r="E601" s="316" t="s">
        <v>1527</v>
      </c>
      <c r="F601" s="332">
        <v>2410806</v>
      </c>
      <c r="G601" s="333" t="s">
        <v>1530</v>
      </c>
      <c r="H601" s="331" t="s">
        <v>344</v>
      </c>
      <c r="I601" s="331" t="s">
        <v>1528</v>
      </c>
      <c r="J601" s="317" t="s">
        <v>1531</v>
      </c>
      <c r="K601" s="321">
        <v>2440801</v>
      </c>
      <c r="L601" s="317" t="s">
        <v>5077</v>
      </c>
      <c r="M601" s="317" t="s">
        <v>5078</v>
      </c>
      <c r="N601" s="322"/>
      <c r="O601" s="322" t="s">
        <v>1531</v>
      </c>
      <c r="P601" s="324">
        <v>3</v>
      </c>
      <c r="Q601" s="326">
        <v>60</v>
      </c>
      <c r="R601" s="327">
        <v>500000</v>
      </c>
      <c r="S601" s="327">
        <v>250000</v>
      </c>
      <c r="T601" s="328" t="s">
        <v>347</v>
      </c>
      <c r="U601" s="328" t="s">
        <v>347</v>
      </c>
      <c r="V601" s="328" t="s">
        <v>347</v>
      </c>
      <c r="W601" s="329" t="s">
        <v>347</v>
      </c>
      <c r="X601" s="329"/>
      <c r="Y601" s="329"/>
      <c r="Z601" s="325"/>
      <c r="AA601" s="329"/>
      <c r="AB601" s="329"/>
      <c r="AC601" s="329"/>
      <c r="AD601" s="329"/>
      <c r="AE601" s="329"/>
      <c r="AF601" s="329"/>
      <c r="AG601" s="325">
        <v>899000</v>
      </c>
      <c r="AH601" s="325" t="s">
        <v>6833</v>
      </c>
      <c r="AI601" s="325" t="s">
        <v>377</v>
      </c>
      <c r="AJ601" s="328">
        <v>750000</v>
      </c>
      <c r="AK601" s="330">
        <v>1000000</v>
      </c>
    </row>
    <row r="602" spans="1:37" s="309" customFormat="1" ht="20.100000000000001" customHeight="1">
      <c r="A602" s="314">
        <v>1600</v>
      </c>
      <c r="B602" s="315">
        <v>1410051019537</v>
      </c>
      <c r="C602" s="318">
        <v>1410001002765</v>
      </c>
      <c r="D602" s="315" t="s">
        <v>6880</v>
      </c>
      <c r="E602" s="316" t="s">
        <v>1527</v>
      </c>
      <c r="F602" s="332">
        <v>2410806</v>
      </c>
      <c r="G602" s="333" t="s">
        <v>1530</v>
      </c>
      <c r="H602" s="331" t="s">
        <v>344</v>
      </c>
      <c r="I602" s="331" t="s">
        <v>1528</v>
      </c>
      <c r="J602" s="317" t="s">
        <v>1532</v>
      </c>
      <c r="K602" s="321">
        <v>2330007</v>
      </c>
      <c r="L602" s="317" t="s">
        <v>5079</v>
      </c>
      <c r="M602" s="317"/>
      <c r="N602" s="316"/>
      <c r="O602" s="334" t="s">
        <v>1532</v>
      </c>
      <c r="P602" s="324">
        <v>3</v>
      </c>
      <c r="Q602" s="326">
        <v>70</v>
      </c>
      <c r="R602" s="327">
        <v>500000</v>
      </c>
      <c r="S602" s="327">
        <v>250000</v>
      </c>
      <c r="T602" s="328">
        <v>300000</v>
      </c>
      <c r="U602" s="328" t="s">
        <v>347</v>
      </c>
      <c r="V602" s="328" t="s">
        <v>347</v>
      </c>
      <c r="W602" s="329" t="s">
        <v>377</v>
      </c>
      <c r="X602" s="325"/>
      <c r="Y602" s="325"/>
      <c r="Z602" s="325"/>
      <c r="AA602" s="325"/>
      <c r="AB602" s="325"/>
      <c r="AC602" s="325"/>
      <c r="AD602" s="325"/>
      <c r="AE602" s="325"/>
      <c r="AF602" s="325"/>
      <c r="AG602" s="325">
        <v>990000</v>
      </c>
      <c r="AH602" s="325" t="s">
        <v>6833</v>
      </c>
      <c r="AI602" s="325" t="s">
        <v>377</v>
      </c>
      <c r="AJ602" s="328">
        <v>1050000</v>
      </c>
      <c r="AK602" s="330">
        <v>1000000</v>
      </c>
    </row>
    <row r="603" spans="1:37" s="309" customFormat="1" ht="20.100000000000001" customHeight="1">
      <c r="A603" s="314">
        <v>1601</v>
      </c>
      <c r="B603" s="315">
        <v>1410051024271</v>
      </c>
      <c r="C603" s="318">
        <v>1410001002765</v>
      </c>
      <c r="D603" s="315" t="s">
        <v>6880</v>
      </c>
      <c r="E603" s="316" t="s">
        <v>1527</v>
      </c>
      <c r="F603" s="319">
        <v>2410806</v>
      </c>
      <c r="G603" s="320" t="s">
        <v>1530</v>
      </c>
      <c r="H603" s="316" t="s">
        <v>344</v>
      </c>
      <c r="I603" s="316" t="s">
        <v>1528</v>
      </c>
      <c r="J603" s="317" t="s">
        <v>1533</v>
      </c>
      <c r="K603" s="321">
        <v>2440003</v>
      </c>
      <c r="L603" s="317" t="s">
        <v>5080</v>
      </c>
      <c r="M603" s="317" t="s">
        <v>5081</v>
      </c>
      <c r="N603" s="316"/>
      <c r="O603" s="334" t="s">
        <v>1533</v>
      </c>
      <c r="P603" s="324">
        <v>3</v>
      </c>
      <c r="Q603" s="326">
        <v>90</v>
      </c>
      <c r="R603" s="327">
        <v>500000</v>
      </c>
      <c r="S603" s="327">
        <v>250000</v>
      </c>
      <c r="T603" s="328" t="s">
        <v>347</v>
      </c>
      <c r="U603" s="328" t="s">
        <v>347</v>
      </c>
      <c r="V603" s="328" t="s">
        <v>347</v>
      </c>
      <c r="W603" s="329" t="s">
        <v>347</v>
      </c>
      <c r="X603" s="325"/>
      <c r="Y603" s="325"/>
      <c r="Z603" s="325"/>
      <c r="AA603" s="325"/>
      <c r="AB603" s="325"/>
      <c r="AC603" s="325"/>
      <c r="AD603" s="325"/>
      <c r="AE603" s="325"/>
      <c r="AF603" s="325"/>
      <c r="AG603" s="325">
        <v>990000</v>
      </c>
      <c r="AH603" s="325" t="s">
        <v>6833</v>
      </c>
      <c r="AI603" s="325" t="s">
        <v>377</v>
      </c>
      <c r="AJ603" s="328">
        <v>750000</v>
      </c>
      <c r="AK603" s="330">
        <v>1000000</v>
      </c>
    </row>
    <row r="604" spans="1:37" s="309" customFormat="1" ht="20.100000000000001" customHeight="1">
      <c r="A604" s="314">
        <v>1602</v>
      </c>
      <c r="B604" s="315">
        <v>1410051015600</v>
      </c>
      <c r="C604" s="318">
        <v>1413001000110</v>
      </c>
      <c r="D604" s="315" t="s">
        <v>6880</v>
      </c>
      <c r="E604" s="316" t="s">
        <v>1534</v>
      </c>
      <c r="F604" s="319">
        <v>2150036</v>
      </c>
      <c r="G604" s="320" t="s">
        <v>1537</v>
      </c>
      <c r="H604" s="316" t="s">
        <v>344</v>
      </c>
      <c r="I604" s="316" t="s">
        <v>1535</v>
      </c>
      <c r="J604" s="317" t="s">
        <v>1536</v>
      </c>
      <c r="K604" s="321">
        <v>2220037</v>
      </c>
      <c r="L604" s="317" t="s">
        <v>5082</v>
      </c>
      <c r="M604" s="317"/>
      <c r="N604" s="322"/>
      <c r="O604" s="322" t="s">
        <v>1536</v>
      </c>
      <c r="P604" s="324">
        <v>3</v>
      </c>
      <c r="Q604" s="326">
        <v>70</v>
      </c>
      <c r="R604" s="327">
        <v>500000</v>
      </c>
      <c r="S604" s="327">
        <v>250000</v>
      </c>
      <c r="T604" s="328">
        <v>300000</v>
      </c>
      <c r="U604" s="328" t="s">
        <v>347</v>
      </c>
      <c r="V604" s="328" t="s">
        <v>347</v>
      </c>
      <c r="W604" s="329" t="s">
        <v>377</v>
      </c>
      <c r="X604" s="329"/>
      <c r="Y604" s="329"/>
      <c r="Z604" s="325"/>
      <c r="AA604" s="329"/>
      <c r="AB604" s="329"/>
      <c r="AC604" s="329"/>
      <c r="AD604" s="329"/>
      <c r="AE604" s="329"/>
      <c r="AF604" s="329"/>
      <c r="AG604" s="325">
        <v>410000</v>
      </c>
      <c r="AH604" s="325" t="s">
        <v>6833</v>
      </c>
      <c r="AI604" s="325" t="s">
        <v>377</v>
      </c>
      <c r="AJ604" s="328">
        <v>1050000</v>
      </c>
      <c r="AK604" s="330">
        <v>1000000</v>
      </c>
    </row>
    <row r="605" spans="1:37" s="309" customFormat="1" ht="20.100000000000001" customHeight="1">
      <c r="A605" s="314">
        <v>1603</v>
      </c>
      <c r="B605" s="315">
        <v>1410051023877</v>
      </c>
      <c r="C605" s="318">
        <v>1413001000110</v>
      </c>
      <c r="D605" s="315" t="s">
        <v>6880</v>
      </c>
      <c r="E605" s="316" t="s">
        <v>1534</v>
      </c>
      <c r="F605" s="332">
        <v>2150036</v>
      </c>
      <c r="G605" s="333" t="s">
        <v>1537</v>
      </c>
      <c r="H605" s="331" t="s">
        <v>344</v>
      </c>
      <c r="I605" s="331" t="s">
        <v>1535</v>
      </c>
      <c r="J605" s="317" t="s">
        <v>5083</v>
      </c>
      <c r="K605" s="321">
        <v>2230051</v>
      </c>
      <c r="L605" s="317" t="s">
        <v>5084</v>
      </c>
      <c r="M605" s="317"/>
      <c r="N605" s="322"/>
      <c r="O605" s="322" t="s">
        <v>5083</v>
      </c>
      <c r="P605" s="324">
        <v>3</v>
      </c>
      <c r="Q605" s="326">
        <v>77</v>
      </c>
      <c r="R605" s="327">
        <v>500000</v>
      </c>
      <c r="S605" s="327">
        <v>250000</v>
      </c>
      <c r="T605" s="328" t="s">
        <v>347</v>
      </c>
      <c r="U605" s="328" t="s">
        <v>347</v>
      </c>
      <c r="V605" s="328" t="s">
        <v>347</v>
      </c>
      <c r="W605" s="329" t="s">
        <v>347</v>
      </c>
      <c r="X605" s="329"/>
      <c r="Y605" s="329"/>
      <c r="Z605" s="325"/>
      <c r="AA605" s="329"/>
      <c r="AB605" s="329"/>
      <c r="AC605" s="329"/>
      <c r="AD605" s="329"/>
      <c r="AE605" s="329"/>
      <c r="AF605" s="329"/>
      <c r="AG605" s="325">
        <v>848000</v>
      </c>
      <c r="AH605" s="325" t="s">
        <v>6833</v>
      </c>
      <c r="AI605" s="325" t="s">
        <v>377</v>
      </c>
      <c r="AJ605" s="328">
        <v>750000</v>
      </c>
      <c r="AK605" s="330">
        <v>1000000</v>
      </c>
    </row>
    <row r="606" spans="1:37" s="309" customFormat="1" ht="20.100000000000001" customHeight="1">
      <c r="A606" s="314">
        <v>1604</v>
      </c>
      <c r="B606" s="315">
        <v>1410051016301</v>
      </c>
      <c r="C606" s="318">
        <v>1410001003169</v>
      </c>
      <c r="D606" s="315" t="s">
        <v>6880</v>
      </c>
      <c r="E606" s="316" t="s">
        <v>1538</v>
      </c>
      <c r="F606" s="332">
        <v>2250003</v>
      </c>
      <c r="G606" s="333" t="s">
        <v>1541</v>
      </c>
      <c r="H606" s="331" t="s">
        <v>344</v>
      </c>
      <c r="I606" s="331" t="s">
        <v>1539</v>
      </c>
      <c r="J606" s="317" t="s">
        <v>1540</v>
      </c>
      <c r="K606" s="321">
        <v>2210075</v>
      </c>
      <c r="L606" s="317" t="s">
        <v>5085</v>
      </c>
      <c r="M606" s="317"/>
      <c r="N606" s="342"/>
      <c r="O606" s="342" t="s">
        <v>1540</v>
      </c>
      <c r="P606" s="324">
        <v>3</v>
      </c>
      <c r="Q606" s="326">
        <v>120</v>
      </c>
      <c r="R606" s="327">
        <v>500000</v>
      </c>
      <c r="S606" s="327">
        <v>250000</v>
      </c>
      <c r="T606" s="328">
        <v>300000</v>
      </c>
      <c r="U606" s="328" t="s">
        <v>347</v>
      </c>
      <c r="V606" s="328" t="s">
        <v>347</v>
      </c>
      <c r="W606" s="329" t="s">
        <v>377</v>
      </c>
      <c r="X606" s="325"/>
      <c r="Y606" s="325"/>
      <c r="Z606" s="325"/>
      <c r="AA606" s="325"/>
      <c r="AB606" s="325"/>
      <c r="AC606" s="325"/>
      <c r="AD606" s="325"/>
      <c r="AE606" s="325"/>
      <c r="AF606" s="325"/>
      <c r="AG606" s="325">
        <v>420000</v>
      </c>
      <c r="AH606" s="325" t="s">
        <v>6833</v>
      </c>
      <c r="AI606" s="325" t="s">
        <v>377</v>
      </c>
      <c r="AJ606" s="328">
        <v>1050000</v>
      </c>
      <c r="AK606" s="330">
        <v>1000000</v>
      </c>
    </row>
    <row r="607" spans="1:37" s="309" customFormat="1" ht="20.100000000000001" customHeight="1">
      <c r="A607" s="314">
        <v>1605</v>
      </c>
      <c r="B607" s="315">
        <v>1410051017382</v>
      </c>
      <c r="C607" s="318">
        <v>1410001003169</v>
      </c>
      <c r="D607" s="315" t="s">
        <v>6880</v>
      </c>
      <c r="E607" s="316" t="s">
        <v>1538</v>
      </c>
      <c r="F607" s="319">
        <v>2250003</v>
      </c>
      <c r="G607" s="320" t="s">
        <v>1541</v>
      </c>
      <c r="H607" s="316" t="s">
        <v>344</v>
      </c>
      <c r="I607" s="316" t="s">
        <v>1539</v>
      </c>
      <c r="J607" s="317" t="s">
        <v>1542</v>
      </c>
      <c r="K607" s="321">
        <v>2250003</v>
      </c>
      <c r="L607" s="317" t="s">
        <v>5086</v>
      </c>
      <c r="M607" s="317"/>
      <c r="N607" s="322"/>
      <c r="O607" s="322" t="s">
        <v>1542</v>
      </c>
      <c r="P607" s="324">
        <v>3</v>
      </c>
      <c r="Q607" s="326">
        <v>120</v>
      </c>
      <c r="R607" s="327">
        <v>500000</v>
      </c>
      <c r="S607" s="327">
        <v>250000</v>
      </c>
      <c r="T607" s="328">
        <v>300000</v>
      </c>
      <c r="U607" s="328" t="s">
        <v>347</v>
      </c>
      <c r="V607" s="328" t="s">
        <v>347</v>
      </c>
      <c r="W607" s="329" t="s">
        <v>377</v>
      </c>
      <c r="X607" s="325"/>
      <c r="Y607" s="325"/>
      <c r="Z607" s="325"/>
      <c r="AA607" s="325"/>
      <c r="AB607" s="325"/>
      <c r="AC607" s="325"/>
      <c r="AD607" s="325"/>
      <c r="AE607" s="325"/>
      <c r="AF607" s="325"/>
      <c r="AG607" s="325">
        <v>176000</v>
      </c>
      <c r="AH607" s="325" t="s">
        <v>6833</v>
      </c>
      <c r="AI607" s="325" t="s">
        <v>377</v>
      </c>
      <c r="AJ607" s="328">
        <v>1050000</v>
      </c>
      <c r="AK607" s="330">
        <v>1000000</v>
      </c>
    </row>
    <row r="608" spans="1:37" s="309" customFormat="1" ht="20.100000000000001" customHeight="1">
      <c r="A608" s="314">
        <v>1606</v>
      </c>
      <c r="B608" s="315">
        <v>1410051024156</v>
      </c>
      <c r="C608" s="318">
        <v>1410001003169</v>
      </c>
      <c r="D608" s="315" t="s">
        <v>6880</v>
      </c>
      <c r="E608" s="316" t="s">
        <v>1538</v>
      </c>
      <c r="F608" s="319">
        <v>2250003</v>
      </c>
      <c r="G608" s="320" t="s">
        <v>1541</v>
      </c>
      <c r="H608" s="316" t="s">
        <v>344</v>
      </c>
      <c r="I608" s="316" t="s">
        <v>1539</v>
      </c>
      <c r="J608" s="317" t="s">
        <v>1543</v>
      </c>
      <c r="K608" s="321">
        <v>2210853</v>
      </c>
      <c r="L608" s="317" t="s">
        <v>5087</v>
      </c>
      <c r="M608" s="317"/>
      <c r="N608" s="322"/>
      <c r="O608" s="322" t="s">
        <v>1543</v>
      </c>
      <c r="P608" s="324">
        <v>2</v>
      </c>
      <c r="Q608" s="326">
        <v>49</v>
      </c>
      <c r="R608" s="327">
        <v>400000</v>
      </c>
      <c r="S608" s="327">
        <v>200000</v>
      </c>
      <c r="T608" s="328">
        <v>300000</v>
      </c>
      <c r="U608" s="328" t="s">
        <v>347</v>
      </c>
      <c r="V608" s="328" t="s">
        <v>347</v>
      </c>
      <c r="W608" s="329" t="s">
        <v>377</v>
      </c>
      <c r="X608" s="329"/>
      <c r="Y608" s="329"/>
      <c r="Z608" s="325"/>
      <c r="AA608" s="329"/>
      <c r="AB608" s="329"/>
      <c r="AC608" s="329"/>
      <c r="AD608" s="329"/>
      <c r="AE608" s="329"/>
      <c r="AF608" s="329"/>
      <c r="AG608" s="325">
        <v>0</v>
      </c>
      <c r="AH608" s="325" t="s">
        <v>377</v>
      </c>
      <c r="AI608" s="325" t="s">
        <v>377</v>
      </c>
      <c r="AJ608" s="328">
        <v>900000</v>
      </c>
      <c r="AK608" s="330">
        <v>1000000</v>
      </c>
    </row>
    <row r="609" spans="1:37" s="309" customFormat="1" ht="20.100000000000001" customHeight="1">
      <c r="A609" s="314">
        <v>1607</v>
      </c>
      <c r="B609" s="315">
        <v>1410051015105</v>
      </c>
      <c r="C609" s="318">
        <v>1410001003367</v>
      </c>
      <c r="D609" s="315" t="s">
        <v>6880</v>
      </c>
      <c r="E609" s="316" t="s">
        <v>1544</v>
      </c>
      <c r="F609" s="319">
        <v>2308686</v>
      </c>
      <c r="G609" s="320" t="s">
        <v>1547</v>
      </c>
      <c r="H609" s="316" t="s">
        <v>344</v>
      </c>
      <c r="I609" s="316" t="s">
        <v>1545</v>
      </c>
      <c r="J609" s="317" t="s">
        <v>1546</v>
      </c>
      <c r="K609" s="321">
        <v>2300063</v>
      </c>
      <c r="L609" s="317" t="s">
        <v>5088</v>
      </c>
      <c r="M609" s="317"/>
      <c r="N609" s="322"/>
      <c r="O609" s="323" t="s">
        <v>1546</v>
      </c>
      <c r="P609" s="324">
        <v>3</v>
      </c>
      <c r="Q609" s="326">
        <v>330</v>
      </c>
      <c r="R609" s="327">
        <v>500000</v>
      </c>
      <c r="S609" s="327">
        <v>250000</v>
      </c>
      <c r="T609" s="328" t="s">
        <v>347</v>
      </c>
      <c r="U609" s="328" t="s">
        <v>347</v>
      </c>
      <c r="V609" s="328" t="s">
        <v>347</v>
      </c>
      <c r="W609" s="329" t="s">
        <v>347</v>
      </c>
      <c r="X609" s="325"/>
      <c r="Y609" s="325"/>
      <c r="Z609" s="325"/>
      <c r="AA609" s="325"/>
      <c r="AB609" s="325"/>
      <c r="AC609" s="325"/>
      <c r="AD609" s="325"/>
      <c r="AE609" s="325"/>
      <c r="AF609" s="325"/>
      <c r="AG609" s="325">
        <v>0</v>
      </c>
      <c r="AH609" s="325" t="s">
        <v>377</v>
      </c>
      <c r="AI609" s="325" t="s">
        <v>377</v>
      </c>
      <c r="AJ609" s="328">
        <v>750000</v>
      </c>
      <c r="AK609" s="330">
        <v>1000000</v>
      </c>
    </row>
    <row r="610" spans="1:37" s="309" customFormat="1" ht="20.100000000000001" customHeight="1">
      <c r="A610" s="314">
        <v>1608</v>
      </c>
      <c r="B610" s="315">
        <v>1410051015113</v>
      </c>
      <c r="C610" s="318">
        <v>1410001003367</v>
      </c>
      <c r="D610" s="315" t="s">
        <v>6880</v>
      </c>
      <c r="E610" s="316" t="s">
        <v>1544</v>
      </c>
      <c r="F610" s="319">
        <v>2308686</v>
      </c>
      <c r="G610" s="320" t="s">
        <v>1547</v>
      </c>
      <c r="H610" s="316" t="s">
        <v>344</v>
      </c>
      <c r="I610" s="316" t="s">
        <v>1545</v>
      </c>
      <c r="J610" s="317" t="s">
        <v>1548</v>
      </c>
      <c r="K610" s="321">
        <v>2300048</v>
      </c>
      <c r="L610" s="317" t="s">
        <v>5089</v>
      </c>
      <c r="M610" s="317"/>
      <c r="N610" s="322"/>
      <c r="O610" s="334" t="s">
        <v>1548</v>
      </c>
      <c r="P610" s="324">
        <v>3</v>
      </c>
      <c r="Q610" s="326">
        <v>120</v>
      </c>
      <c r="R610" s="327">
        <v>500000</v>
      </c>
      <c r="S610" s="327">
        <v>250000</v>
      </c>
      <c r="T610" s="328" t="s">
        <v>347</v>
      </c>
      <c r="U610" s="328" t="s">
        <v>347</v>
      </c>
      <c r="V610" s="328" t="s">
        <v>347</v>
      </c>
      <c r="W610" s="329" t="s">
        <v>347</v>
      </c>
      <c r="X610" s="325"/>
      <c r="Y610" s="325"/>
      <c r="Z610" s="325"/>
      <c r="AA610" s="325"/>
      <c r="AB610" s="325"/>
      <c r="AC610" s="325"/>
      <c r="AD610" s="325"/>
      <c r="AE610" s="325"/>
      <c r="AF610" s="325"/>
      <c r="AG610" s="325">
        <v>0</v>
      </c>
      <c r="AH610" s="325" t="s">
        <v>377</v>
      </c>
      <c r="AI610" s="325" t="s">
        <v>377</v>
      </c>
      <c r="AJ610" s="328">
        <v>750000</v>
      </c>
      <c r="AK610" s="330">
        <v>1000000</v>
      </c>
    </row>
    <row r="611" spans="1:37" s="309" customFormat="1" ht="20.100000000000001" customHeight="1">
      <c r="A611" s="314">
        <v>1609</v>
      </c>
      <c r="B611" s="315">
        <v>1410051027506</v>
      </c>
      <c r="C611" s="318">
        <v>4348201100012</v>
      </c>
      <c r="D611" s="315" t="s">
        <v>6880</v>
      </c>
      <c r="E611" s="316" t="s">
        <v>1549</v>
      </c>
      <c r="F611" s="332">
        <v>8695400</v>
      </c>
      <c r="G611" s="333" t="s">
        <v>1552</v>
      </c>
      <c r="H611" s="331" t="s">
        <v>344</v>
      </c>
      <c r="I611" s="331" t="s">
        <v>1550</v>
      </c>
      <c r="J611" s="317" t="s">
        <v>1551</v>
      </c>
      <c r="K611" s="321">
        <v>2260005</v>
      </c>
      <c r="L611" s="317" t="s">
        <v>5090</v>
      </c>
      <c r="M611" s="317"/>
      <c r="N611" s="322"/>
      <c r="O611" s="322" t="s">
        <v>1551</v>
      </c>
      <c r="P611" s="324">
        <v>3</v>
      </c>
      <c r="Q611" s="326">
        <v>72</v>
      </c>
      <c r="R611" s="327">
        <v>500000</v>
      </c>
      <c r="S611" s="327">
        <v>250000</v>
      </c>
      <c r="T611" s="328">
        <v>300000</v>
      </c>
      <c r="U611" s="328" t="s">
        <v>347</v>
      </c>
      <c r="V611" s="328" t="s">
        <v>347</v>
      </c>
      <c r="W611" s="329" t="s">
        <v>377</v>
      </c>
      <c r="X611" s="329"/>
      <c r="Y611" s="329"/>
      <c r="Z611" s="325"/>
      <c r="AA611" s="329"/>
      <c r="AB611" s="329"/>
      <c r="AC611" s="329"/>
      <c r="AD611" s="329"/>
      <c r="AE611" s="329"/>
      <c r="AF611" s="329"/>
      <c r="AG611" s="325">
        <v>0</v>
      </c>
      <c r="AH611" s="325" t="s">
        <v>377</v>
      </c>
      <c r="AI611" s="325" t="s">
        <v>377</v>
      </c>
      <c r="AJ611" s="328">
        <v>1050000</v>
      </c>
      <c r="AK611" s="330">
        <v>1000000</v>
      </c>
    </row>
    <row r="612" spans="1:37" s="309" customFormat="1" ht="20.100000000000001" customHeight="1">
      <c r="A612" s="314">
        <v>1610</v>
      </c>
      <c r="B612" s="315">
        <v>1410051014405</v>
      </c>
      <c r="C612" s="318">
        <v>1410001002575</v>
      </c>
      <c r="D612" s="315" t="s">
        <v>6880</v>
      </c>
      <c r="E612" s="316" t="s">
        <v>1553</v>
      </c>
      <c r="F612" s="332">
        <v>2250011</v>
      </c>
      <c r="G612" s="333" t="s">
        <v>1556</v>
      </c>
      <c r="H612" s="331" t="s">
        <v>344</v>
      </c>
      <c r="I612" s="331" t="s">
        <v>1554</v>
      </c>
      <c r="J612" s="317" t="s">
        <v>1555</v>
      </c>
      <c r="K612" s="321">
        <v>2250011</v>
      </c>
      <c r="L612" s="317" t="s">
        <v>5091</v>
      </c>
      <c r="M612" s="317"/>
      <c r="N612" s="323"/>
      <c r="O612" s="322" t="s">
        <v>1555</v>
      </c>
      <c r="P612" s="324">
        <v>3</v>
      </c>
      <c r="Q612" s="326">
        <v>180</v>
      </c>
      <c r="R612" s="327">
        <v>500000</v>
      </c>
      <c r="S612" s="327">
        <v>250000</v>
      </c>
      <c r="T612" s="328" t="s">
        <v>347</v>
      </c>
      <c r="U612" s="328" t="s">
        <v>347</v>
      </c>
      <c r="V612" s="328" t="s">
        <v>347</v>
      </c>
      <c r="W612" s="329" t="s">
        <v>347</v>
      </c>
      <c r="X612" s="325"/>
      <c r="Y612" s="325"/>
      <c r="Z612" s="325"/>
      <c r="AA612" s="325"/>
      <c r="AB612" s="325"/>
      <c r="AC612" s="325"/>
      <c r="AD612" s="325"/>
      <c r="AE612" s="325"/>
      <c r="AF612" s="325"/>
      <c r="AG612" s="325">
        <v>699000</v>
      </c>
      <c r="AH612" s="325" t="s">
        <v>6833</v>
      </c>
      <c r="AI612" s="325" t="s">
        <v>377</v>
      </c>
      <c r="AJ612" s="328">
        <v>750000</v>
      </c>
      <c r="AK612" s="330">
        <v>1000000</v>
      </c>
    </row>
    <row r="613" spans="1:37" s="309" customFormat="1" ht="20.100000000000001" customHeight="1">
      <c r="A613" s="314">
        <v>1611</v>
      </c>
      <c r="B613" s="315">
        <v>1410051014504</v>
      </c>
      <c r="C613" s="318">
        <v>1410001002575</v>
      </c>
      <c r="D613" s="315" t="s">
        <v>6880</v>
      </c>
      <c r="E613" s="316" t="s">
        <v>1553</v>
      </c>
      <c r="F613" s="332">
        <v>2250011</v>
      </c>
      <c r="G613" s="333" t="s">
        <v>1556</v>
      </c>
      <c r="H613" s="331" t="s">
        <v>344</v>
      </c>
      <c r="I613" s="331" t="s">
        <v>1554</v>
      </c>
      <c r="J613" s="317" t="s">
        <v>1557</v>
      </c>
      <c r="K613" s="321">
        <v>2240001</v>
      </c>
      <c r="L613" s="317" t="s">
        <v>5092</v>
      </c>
      <c r="M613" s="317" t="s">
        <v>5093</v>
      </c>
      <c r="N613" s="322"/>
      <c r="O613" s="322" t="s">
        <v>1557</v>
      </c>
      <c r="P613" s="324">
        <v>3</v>
      </c>
      <c r="Q613" s="326">
        <v>90</v>
      </c>
      <c r="R613" s="327">
        <v>500000</v>
      </c>
      <c r="S613" s="327">
        <v>250000</v>
      </c>
      <c r="T613" s="328">
        <v>300000</v>
      </c>
      <c r="U613" s="328" t="s">
        <v>347</v>
      </c>
      <c r="V613" s="328" t="s">
        <v>347</v>
      </c>
      <c r="W613" s="329" t="s">
        <v>377</v>
      </c>
      <c r="X613" s="329"/>
      <c r="Y613" s="329"/>
      <c r="Z613" s="325"/>
      <c r="AA613" s="329"/>
      <c r="AB613" s="329"/>
      <c r="AC613" s="329"/>
      <c r="AD613" s="329"/>
      <c r="AE613" s="329"/>
      <c r="AF613" s="329"/>
      <c r="AG613" s="325">
        <v>418000</v>
      </c>
      <c r="AH613" s="325" t="s">
        <v>6833</v>
      </c>
      <c r="AI613" s="325" t="s">
        <v>377</v>
      </c>
      <c r="AJ613" s="328">
        <v>1050000</v>
      </c>
      <c r="AK613" s="330">
        <v>1000000</v>
      </c>
    </row>
    <row r="614" spans="1:37" s="309" customFormat="1" ht="20.100000000000001" customHeight="1">
      <c r="A614" s="314">
        <v>1612</v>
      </c>
      <c r="B614" s="315">
        <v>1410051024875</v>
      </c>
      <c r="C614" s="318">
        <v>1410001002575</v>
      </c>
      <c r="D614" s="315" t="s">
        <v>6880</v>
      </c>
      <c r="E614" s="316" t="s">
        <v>1553</v>
      </c>
      <c r="F614" s="332">
        <v>2250011</v>
      </c>
      <c r="G614" s="333" t="s">
        <v>1556</v>
      </c>
      <c r="H614" s="331" t="s">
        <v>344</v>
      </c>
      <c r="I614" s="331" t="s">
        <v>1554</v>
      </c>
      <c r="J614" s="317" t="s">
        <v>1558</v>
      </c>
      <c r="K614" s="321">
        <v>2250003</v>
      </c>
      <c r="L614" s="317" t="s">
        <v>5094</v>
      </c>
      <c r="M614" s="317" t="s">
        <v>5095</v>
      </c>
      <c r="N614" s="323"/>
      <c r="O614" s="322" t="s">
        <v>1558</v>
      </c>
      <c r="P614" s="324">
        <v>3</v>
      </c>
      <c r="Q614" s="326">
        <v>90</v>
      </c>
      <c r="R614" s="327">
        <v>500000</v>
      </c>
      <c r="S614" s="327">
        <v>250000</v>
      </c>
      <c r="T614" s="328">
        <v>300000</v>
      </c>
      <c r="U614" s="328" t="s">
        <v>347</v>
      </c>
      <c r="V614" s="328" t="s">
        <v>347</v>
      </c>
      <c r="W614" s="329" t="s">
        <v>377</v>
      </c>
      <c r="X614" s="329"/>
      <c r="Y614" s="329"/>
      <c r="Z614" s="325"/>
      <c r="AA614" s="329"/>
      <c r="AB614" s="329"/>
      <c r="AC614" s="329"/>
      <c r="AD614" s="329"/>
      <c r="AE614" s="329"/>
      <c r="AF614" s="329"/>
      <c r="AG614" s="325">
        <v>0</v>
      </c>
      <c r="AH614" s="325" t="s">
        <v>377</v>
      </c>
      <c r="AI614" s="325" t="s">
        <v>377</v>
      </c>
      <c r="AJ614" s="328">
        <v>1050000</v>
      </c>
      <c r="AK614" s="330">
        <v>1000000</v>
      </c>
    </row>
    <row r="615" spans="1:37" s="309" customFormat="1" ht="20.100000000000001" customHeight="1">
      <c r="A615" s="314">
        <v>1613</v>
      </c>
      <c r="B615" s="315">
        <v>1410051014058</v>
      </c>
      <c r="C615" s="318">
        <v>3120201000018</v>
      </c>
      <c r="D615" s="315" t="s">
        <v>6880</v>
      </c>
      <c r="E615" s="316" t="s">
        <v>1559</v>
      </c>
      <c r="F615" s="332">
        <v>6830257</v>
      </c>
      <c r="G615" s="333" t="s">
        <v>1562</v>
      </c>
      <c r="H615" s="331" t="s">
        <v>344</v>
      </c>
      <c r="I615" s="331" t="s">
        <v>1560</v>
      </c>
      <c r="J615" s="317" t="s">
        <v>1561</v>
      </c>
      <c r="K615" s="321">
        <v>2340053</v>
      </c>
      <c r="L615" s="317" t="s">
        <v>5096</v>
      </c>
      <c r="M615" s="317"/>
      <c r="N615" s="316"/>
      <c r="O615" s="334" t="s">
        <v>1561</v>
      </c>
      <c r="P615" s="324">
        <v>3</v>
      </c>
      <c r="Q615" s="326">
        <v>70</v>
      </c>
      <c r="R615" s="327">
        <v>500000</v>
      </c>
      <c r="S615" s="327">
        <v>250000</v>
      </c>
      <c r="T615" s="328">
        <v>300000</v>
      </c>
      <c r="U615" s="328" t="s">
        <v>347</v>
      </c>
      <c r="V615" s="328" t="s">
        <v>347</v>
      </c>
      <c r="W615" s="329" t="s">
        <v>377</v>
      </c>
      <c r="X615" s="325"/>
      <c r="Y615" s="325"/>
      <c r="Z615" s="325"/>
      <c r="AA615" s="325"/>
      <c r="AB615" s="325"/>
      <c r="AC615" s="325"/>
      <c r="AD615" s="325"/>
      <c r="AE615" s="325"/>
      <c r="AF615" s="325"/>
      <c r="AG615" s="325">
        <v>677000</v>
      </c>
      <c r="AH615" s="325" t="s">
        <v>6833</v>
      </c>
      <c r="AI615" s="325" t="s">
        <v>377</v>
      </c>
      <c r="AJ615" s="328">
        <v>1050000</v>
      </c>
      <c r="AK615" s="330">
        <v>1000000</v>
      </c>
    </row>
    <row r="616" spans="1:37" s="309" customFormat="1" ht="20.100000000000001" customHeight="1">
      <c r="A616" s="314">
        <v>1614</v>
      </c>
      <c r="B616" s="315">
        <v>1410051016251</v>
      </c>
      <c r="C616" s="318">
        <v>3120201000018</v>
      </c>
      <c r="D616" s="315" t="s">
        <v>6880</v>
      </c>
      <c r="E616" s="316" t="s">
        <v>1559</v>
      </c>
      <c r="F616" s="332">
        <v>6830257</v>
      </c>
      <c r="G616" s="333" t="s">
        <v>1562</v>
      </c>
      <c r="H616" s="331" t="s">
        <v>344</v>
      </c>
      <c r="I616" s="331" t="s">
        <v>1560</v>
      </c>
      <c r="J616" s="317" t="s">
        <v>1563</v>
      </c>
      <c r="K616" s="321">
        <v>2300052</v>
      </c>
      <c r="L616" s="317" t="s">
        <v>5097</v>
      </c>
      <c r="M616" s="317"/>
      <c r="N616" s="316"/>
      <c r="O616" s="334" t="s">
        <v>1563</v>
      </c>
      <c r="P616" s="324">
        <v>3</v>
      </c>
      <c r="Q616" s="335">
        <v>89</v>
      </c>
      <c r="R616" s="327">
        <v>500000</v>
      </c>
      <c r="S616" s="327">
        <v>250000</v>
      </c>
      <c r="T616" s="328">
        <v>300000</v>
      </c>
      <c r="U616" s="328" t="s">
        <v>347</v>
      </c>
      <c r="V616" s="328" t="s">
        <v>347</v>
      </c>
      <c r="W616" s="329" t="s">
        <v>377</v>
      </c>
      <c r="X616" s="336"/>
      <c r="Y616" s="336"/>
      <c r="Z616" s="325"/>
      <c r="AA616" s="336"/>
      <c r="AB616" s="336"/>
      <c r="AC616" s="336"/>
      <c r="AD616" s="336"/>
      <c r="AE616" s="336"/>
      <c r="AF616" s="336"/>
      <c r="AG616" s="325">
        <v>990000</v>
      </c>
      <c r="AH616" s="325" t="s">
        <v>6833</v>
      </c>
      <c r="AI616" s="325" t="s">
        <v>377</v>
      </c>
      <c r="AJ616" s="328">
        <v>1050000</v>
      </c>
      <c r="AK616" s="330">
        <v>1000000</v>
      </c>
    </row>
    <row r="617" spans="1:37" s="309" customFormat="1" ht="20.100000000000001" customHeight="1">
      <c r="A617" s="314">
        <v>1615</v>
      </c>
      <c r="B617" s="315">
        <v>1410051016699</v>
      </c>
      <c r="C617" s="318">
        <v>3120201000018</v>
      </c>
      <c r="D617" s="315" t="s">
        <v>6880</v>
      </c>
      <c r="E617" s="316" t="s">
        <v>1559</v>
      </c>
      <c r="F617" s="332">
        <v>6830257</v>
      </c>
      <c r="G617" s="333" t="s">
        <v>1562</v>
      </c>
      <c r="H617" s="331" t="s">
        <v>344</v>
      </c>
      <c r="I617" s="331" t="s">
        <v>1560</v>
      </c>
      <c r="J617" s="317" t="s">
        <v>1564</v>
      </c>
      <c r="K617" s="321">
        <v>2400034</v>
      </c>
      <c r="L617" s="317" t="s">
        <v>5098</v>
      </c>
      <c r="M617" s="317"/>
      <c r="N617" s="334"/>
      <c r="O617" s="334" t="s">
        <v>1564</v>
      </c>
      <c r="P617" s="324">
        <v>3</v>
      </c>
      <c r="Q617" s="326">
        <v>70</v>
      </c>
      <c r="R617" s="327">
        <v>500000</v>
      </c>
      <c r="S617" s="327">
        <v>250000</v>
      </c>
      <c r="T617" s="328">
        <v>300000</v>
      </c>
      <c r="U617" s="328" t="s">
        <v>347</v>
      </c>
      <c r="V617" s="328" t="s">
        <v>347</v>
      </c>
      <c r="W617" s="329" t="s">
        <v>377</v>
      </c>
      <c r="X617" s="325"/>
      <c r="Y617" s="325"/>
      <c r="Z617" s="325"/>
      <c r="AA617" s="325"/>
      <c r="AB617" s="325"/>
      <c r="AC617" s="325"/>
      <c r="AD617" s="325"/>
      <c r="AE617" s="325"/>
      <c r="AF617" s="325"/>
      <c r="AG617" s="325">
        <v>990000</v>
      </c>
      <c r="AH617" s="325" t="s">
        <v>6833</v>
      </c>
      <c r="AI617" s="325" t="s">
        <v>377</v>
      </c>
      <c r="AJ617" s="328">
        <v>1050000</v>
      </c>
      <c r="AK617" s="330">
        <v>1000000</v>
      </c>
    </row>
    <row r="618" spans="1:37" s="309" customFormat="1" ht="20.100000000000001" customHeight="1">
      <c r="A618" s="314">
        <v>1616</v>
      </c>
      <c r="B618" s="315">
        <v>1410051023885</v>
      </c>
      <c r="C618" s="318">
        <v>3120201000018</v>
      </c>
      <c r="D618" s="315" t="s">
        <v>6880</v>
      </c>
      <c r="E618" s="316" t="s">
        <v>1559</v>
      </c>
      <c r="F618" s="332">
        <v>6830257</v>
      </c>
      <c r="G618" s="333" t="s">
        <v>1562</v>
      </c>
      <c r="H618" s="331" t="s">
        <v>344</v>
      </c>
      <c r="I618" s="331" t="s">
        <v>1560</v>
      </c>
      <c r="J618" s="317" t="s">
        <v>1565</v>
      </c>
      <c r="K618" s="321">
        <v>2400003</v>
      </c>
      <c r="L618" s="317" t="s">
        <v>5099</v>
      </c>
      <c r="M618" s="317"/>
      <c r="N618" s="334"/>
      <c r="O618" s="334" t="s">
        <v>1565</v>
      </c>
      <c r="P618" s="324">
        <v>3</v>
      </c>
      <c r="Q618" s="326">
        <v>123</v>
      </c>
      <c r="R618" s="327">
        <v>500000</v>
      </c>
      <c r="S618" s="327">
        <v>250000</v>
      </c>
      <c r="T618" s="328">
        <v>300000</v>
      </c>
      <c r="U618" s="328" t="s">
        <v>347</v>
      </c>
      <c r="V618" s="328" t="s">
        <v>347</v>
      </c>
      <c r="W618" s="329" t="s">
        <v>377</v>
      </c>
      <c r="X618" s="329"/>
      <c r="Y618" s="329"/>
      <c r="Z618" s="325"/>
      <c r="AA618" s="329"/>
      <c r="AB618" s="329"/>
      <c r="AC618" s="329"/>
      <c r="AD618" s="329"/>
      <c r="AE618" s="329"/>
      <c r="AF618" s="329"/>
      <c r="AG618" s="325">
        <v>880000</v>
      </c>
      <c r="AH618" s="325" t="s">
        <v>6833</v>
      </c>
      <c r="AI618" s="325" t="s">
        <v>377</v>
      </c>
      <c r="AJ618" s="328">
        <v>1050000</v>
      </c>
      <c r="AK618" s="330">
        <v>1000000</v>
      </c>
    </row>
    <row r="619" spans="1:37" s="309" customFormat="1" ht="20.100000000000001" customHeight="1">
      <c r="A619" s="314">
        <v>1617</v>
      </c>
      <c r="B619" s="315">
        <v>1410051017697</v>
      </c>
      <c r="C619" s="318">
        <v>1410001003250</v>
      </c>
      <c r="D619" s="315" t="s">
        <v>6880</v>
      </c>
      <c r="E619" s="316" t="s">
        <v>1566</v>
      </c>
      <c r="F619" s="340">
        <v>2450063</v>
      </c>
      <c r="G619" s="316" t="s">
        <v>1569</v>
      </c>
      <c r="H619" s="316" t="s">
        <v>344</v>
      </c>
      <c r="I619" s="316" t="s">
        <v>1567</v>
      </c>
      <c r="J619" s="317" t="s">
        <v>1568</v>
      </c>
      <c r="K619" s="321">
        <v>2450063</v>
      </c>
      <c r="L619" s="317" t="s">
        <v>5100</v>
      </c>
      <c r="M619" s="317"/>
      <c r="N619" s="338"/>
      <c r="O619" s="334" t="s">
        <v>1568</v>
      </c>
      <c r="P619" s="324">
        <v>3</v>
      </c>
      <c r="Q619" s="316">
        <v>120</v>
      </c>
      <c r="R619" s="327">
        <v>500000</v>
      </c>
      <c r="S619" s="327">
        <v>250000</v>
      </c>
      <c r="T619" s="328" t="s">
        <v>347</v>
      </c>
      <c r="U619" s="328" t="s">
        <v>347</v>
      </c>
      <c r="V619" s="328" t="s">
        <v>347</v>
      </c>
      <c r="W619" s="329" t="s">
        <v>347</v>
      </c>
      <c r="X619" s="316"/>
      <c r="Y619" s="316"/>
      <c r="Z619" s="325"/>
      <c r="AA619" s="316"/>
      <c r="AB619" s="316"/>
      <c r="AC619" s="316"/>
      <c r="AD619" s="316"/>
      <c r="AE619" s="316"/>
      <c r="AF619" s="316"/>
      <c r="AG619" s="325">
        <v>0</v>
      </c>
      <c r="AH619" s="325" t="s">
        <v>377</v>
      </c>
      <c r="AI619" s="325" t="s">
        <v>377</v>
      </c>
      <c r="AJ619" s="328">
        <v>750000</v>
      </c>
      <c r="AK619" s="330">
        <v>1000000</v>
      </c>
    </row>
    <row r="620" spans="1:37" s="309" customFormat="1" ht="20.100000000000001" customHeight="1">
      <c r="A620" s="314">
        <v>1618</v>
      </c>
      <c r="B620" s="315">
        <v>1410051017481</v>
      </c>
      <c r="C620" s="318">
        <v>1410001003219</v>
      </c>
      <c r="D620" s="315" t="s">
        <v>6880</v>
      </c>
      <c r="E620" s="316" t="s">
        <v>1570</v>
      </c>
      <c r="F620" s="319">
        <v>2270047</v>
      </c>
      <c r="G620" s="320" t="s">
        <v>1573</v>
      </c>
      <c r="H620" s="316" t="s">
        <v>344</v>
      </c>
      <c r="I620" s="316" t="s">
        <v>1571</v>
      </c>
      <c r="J620" s="317" t="s">
        <v>1572</v>
      </c>
      <c r="K620" s="321">
        <v>2270047</v>
      </c>
      <c r="L620" s="317" t="s">
        <v>5101</v>
      </c>
      <c r="M620" s="317"/>
      <c r="N620" s="316"/>
      <c r="O620" s="322" t="s">
        <v>1572</v>
      </c>
      <c r="P620" s="324">
        <v>3</v>
      </c>
      <c r="Q620" s="326">
        <v>78</v>
      </c>
      <c r="R620" s="327">
        <v>500000</v>
      </c>
      <c r="S620" s="327">
        <v>250000</v>
      </c>
      <c r="T620" s="328" t="s">
        <v>347</v>
      </c>
      <c r="U620" s="328" t="s">
        <v>347</v>
      </c>
      <c r="V620" s="328" t="s">
        <v>347</v>
      </c>
      <c r="W620" s="329" t="s">
        <v>347</v>
      </c>
      <c r="X620" s="329"/>
      <c r="Y620" s="329"/>
      <c r="Z620" s="325"/>
      <c r="AA620" s="329"/>
      <c r="AB620" s="329"/>
      <c r="AC620" s="329"/>
      <c r="AD620" s="329"/>
      <c r="AE620" s="329"/>
      <c r="AF620" s="329"/>
      <c r="AG620" s="325">
        <v>0</v>
      </c>
      <c r="AH620" s="325" t="s">
        <v>377</v>
      </c>
      <c r="AI620" s="325" t="s">
        <v>377</v>
      </c>
      <c r="AJ620" s="328">
        <v>750000</v>
      </c>
      <c r="AK620" s="330">
        <v>1000000</v>
      </c>
    </row>
    <row r="621" spans="1:37" s="309" customFormat="1" ht="20.100000000000001" customHeight="1">
      <c r="A621" s="314">
        <v>1619</v>
      </c>
      <c r="B621" s="315">
        <v>1410051013936</v>
      </c>
      <c r="C621" s="318">
        <v>1410001002815</v>
      </c>
      <c r="D621" s="315" t="s">
        <v>6880</v>
      </c>
      <c r="E621" s="316" t="s">
        <v>1574</v>
      </c>
      <c r="F621" s="319">
        <v>2470014</v>
      </c>
      <c r="G621" s="320" t="s">
        <v>1577</v>
      </c>
      <c r="H621" s="316" t="s">
        <v>344</v>
      </c>
      <c r="I621" s="316" t="s">
        <v>1575</v>
      </c>
      <c r="J621" s="317" t="s">
        <v>1576</v>
      </c>
      <c r="K621" s="321">
        <v>2310024</v>
      </c>
      <c r="L621" s="317" t="s">
        <v>5102</v>
      </c>
      <c r="M621" s="317"/>
      <c r="N621" s="322"/>
      <c r="O621" s="322" t="s">
        <v>1576</v>
      </c>
      <c r="P621" s="324">
        <v>3</v>
      </c>
      <c r="Q621" s="326">
        <v>60</v>
      </c>
      <c r="R621" s="327">
        <v>500000</v>
      </c>
      <c r="S621" s="327">
        <v>250000</v>
      </c>
      <c r="T621" s="328" t="s">
        <v>347</v>
      </c>
      <c r="U621" s="328" t="s">
        <v>347</v>
      </c>
      <c r="V621" s="328" t="s">
        <v>347</v>
      </c>
      <c r="W621" s="329" t="s">
        <v>347</v>
      </c>
      <c r="X621" s="325"/>
      <c r="Y621" s="325"/>
      <c r="Z621" s="325"/>
      <c r="AA621" s="325"/>
      <c r="AB621" s="325"/>
      <c r="AC621" s="325"/>
      <c r="AD621" s="325"/>
      <c r="AE621" s="325"/>
      <c r="AF621" s="325"/>
      <c r="AG621" s="325">
        <v>0</v>
      </c>
      <c r="AH621" s="325" t="s">
        <v>377</v>
      </c>
      <c r="AI621" s="325" t="s">
        <v>377</v>
      </c>
      <c r="AJ621" s="328">
        <v>750000</v>
      </c>
      <c r="AK621" s="330">
        <v>1000000</v>
      </c>
    </row>
    <row r="622" spans="1:37" s="309" customFormat="1" ht="20.100000000000001" customHeight="1">
      <c r="A622" s="314">
        <v>1620</v>
      </c>
      <c r="B622" s="345">
        <v>1410051025641</v>
      </c>
      <c r="C622" s="318">
        <v>1410001002815</v>
      </c>
      <c r="D622" s="315" t="s">
        <v>6880</v>
      </c>
      <c r="E622" s="316" t="s">
        <v>1574</v>
      </c>
      <c r="F622" s="319">
        <v>2470014</v>
      </c>
      <c r="G622" s="316" t="s">
        <v>1577</v>
      </c>
      <c r="H622" s="323" t="s">
        <v>344</v>
      </c>
      <c r="I622" s="323" t="s">
        <v>1575</v>
      </c>
      <c r="J622" s="317" t="s">
        <v>1578</v>
      </c>
      <c r="K622" s="321">
        <v>2220032</v>
      </c>
      <c r="L622" s="317" t="s">
        <v>5103</v>
      </c>
      <c r="M622" s="317"/>
      <c r="N622" s="343"/>
      <c r="O622" s="344" t="s">
        <v>1578</v>
      </c>
      <c r="P622" s="324">
        <v>3</v>
      </c>
      <c r="Q622" s="316">
        <v>60</v>
      </c>
      <c r="R622" s="327">
        <v>500000</v>
      </c>
      <c r="S622" s="327">
        <v>250000</v>
      </c>
      <c r="T622" s="328" t="s">
        <v>347</v>
      </c>
      <c r="U622" s="328" t="s">
        <v>347</v>
      </c>
      <c r="V622" s="328" t="s">
        <v>347</v>
      </c>
      <c r="W622" s="329" t="s">
        <v>347</v>
      </c>
      <c r="X622" s="316"/>
      <c r="Y622" s="316"/>
      <c r="Z622" s="325"/>
      <c r="AA622" s="316"/>
      <c r="AB622" s="316"/>
      <c r="AC622" s="316"/>
      <c r="AD622" s="316"/>
      <c r="AE622" s="316"/>
      <c r="AF622" s="316"/>
      <c r="AG622" s="325">
        <v>797000</v>
      </c>
      <c r="AH622" s="325" t="s">
        <v>6833</v>
      </c>
      <c r="AI622" s="325" t="s">
        <v>377</v>
      </c>
      <c r="AJ622" s="328">
        <v>750000</v>
      </c>
      <c r="AK622" s="330">
        <v>1000000</v>
      </c>
    </row>
    <row r="623" spans="1:37" s="309" customFormat="1" ht="20.100000000000001" customHeight="1">
      <c r="A623" s="314">
        <v>1621</v>
      </c>
      <c r="B623" s="315">
        <v>1410051013985</v>
      </c>
      <c r="C623" s="318">
        <v>1410001002732</v>
      </c>
      <c r="D623" s="315" t="s">
        <v>6880</v>
      </c>
      <c r="E623" s="316" t="s">
        <v>1579</v>
      </c>
      <c r="F623" s="319">
        <v>2340051</v>
      </c>
      <c r="G623" s="320" t="s">
        <v>1582</v>
      </c>
      <c r="H623" s="316" t="s">
        <v>344</v>
      </c>
      <c r="I623" s="316" t="s">
        <v>1580</v>
      </c>
      <c r="J623" s="317" t="s">
        <v>1581</v>
      </c>
      <c r="K623" s="321">
        <v>2340056</v>
      </c>
      <c r="L623" s="317" t="s">
        <v>5104</v>
      </c>
      <c r="M623" s="317" t="s">
        <v>5105</v>
      </c>
      <c r="N623" s="316"/>
      <c r="O623" s="334" t="s">
        <v>1581</v>
      </c>
      <c r="P623" s="324">
        <v>3</v>
      </c>
      <c r="Q623" s="326">
        <v>60</v>
      </c>
      <c r="R623" s="327">
        <v>500000</v>
      </c>
      <c r="S623" s="327">
        <v>250000</v>
      </c>
      <c r="T623" s="328">
        <v>300000</v>
      </c>
      <c r="U623" s="328" t="s">
        <v>347</v>
      </c>
      <c r="V623" s="328" t="s">
        <v>347</v>
      </c>
      <c r="W623" s="329" t="s">
        <v>377</v>
      </c>
      <c r="X623" s="329"/>
      <c r="Y623" s="329"/>
      <c r="Z623" s="325"/>
      <c r="AA623" s="329"/>
      <c r="AB623" s="329"/>
      <c r="AC623" s="329"/>
      <c r="AD623" s="329"/>
      <c r="AE623" s="329"/>
      <c r="AF623" s="329"/>
      <c r="AG623" s="325">
        <v>0</v>
      </c>
      <c r="AH623" s="325" t="s">
        <v>377</v>
      </c>
      <c r="AI623" s="325" t="s">
        <v>377</v>
      </c>
      <c r="AJ623" s="328">
        <v>1050000</v>
      </c>
      <c r="AK623" s="330">
        <v>1000000</v>
      </c>
    </row>
    <row r="624" spans="1:37" s="309" customFormat="1" ht="20.100000000000001" customHeight="1">
      <c r="A624" s="314">
        <v>1622</v>
      </c>
      <c r="B624" s="315">
        <v>1410051014009</v>
      </c>
      <c r="C624" s="318">
        <v>1410001002732</v>
      </c>
      <c r="D624" s="315" t="s">
        <v>6880</v>
      </c>
      <c r="E624" s="316" t="s">
        <v>1579</v>
      </c>
      <c r="F624" s="319">
        <v>2340051</v>
      </c>
      <c r="G624" s="320" t="s">
        <v>1582</v>
      </c>
      <c r="H624" s="316" t="s">
        <v>344</v>
      </c>
      <c r="I624" s="316" t="s">
        <v>1580</v>
      </c>
      <c r="J624" s="317" t="s">
        <v>1583</v>
      </c>
      <c r="K624" s="321">
        <v>2330007</v>
      </c>
      <c r="L624" s="317" t="s">
        <v>5106</v>
      </c>
      <c r="M624" s="317"/>
      <c r="N624" s="338"/>
      <c r="O624" s="334" t="s">
        <v>1583</v>
      </c>
      <c r="P624" s="324">
        <v>3</v>
      </c>
      <c r="Q624" s="326">
        <v>90</v>
      </c>
      <c r="R624" s="327">
        <v>500000</v>
      </c>
      <c r="S624" s="327">
        <v>250000</v>
      </c>
      <c r="T624" s="328">
        <v>300000</v>
      </c>
      <c r="U624" s="328" t="s">
        <v>347</v>
      </c>
      <c r="V624" s="328" t="s">
        <v>347</v>
      </c>
      <c r="W624" s="329" t="s">
        <v>377</v>
      </c>
      <c r="X624" s="329"/>
      <c r="Y624" s="329"/>
      <c r="Z624" s="325"/>
      <c r="AA624" s="329"/>
      <c r="AB624" s="329"/>
      <c r="AC624" s="329"/>
      <c r="AD624" s="329"/>
      <c r="AE624" s="329"/>
      <c r="AF624" s="329"/>
      <c r="AG624" s="325">
        <v>0</v>
      </c>
      <c r="AH624" s="325" t="s">
        <v>377</v>
      </c>
      <c r="AI624" s="325" t="s">
        <v>377</v>
      </c>
      <c r="AJ624" s="328">
        <v>1050000</v>
      </c>
      <c r="AK624" s="330">
        <v>1000000</v>
      </c>
    </row>
    <row r="625" spans="1:37" s="309" customFormat="1" ht="20.100000000000001" customHeight="1">
      <c r="A625" s="314">
        <v>1623</v>
      </c>
      <c r="B625" s="315">
        <v>1410051014017</v>
      </c>
      <c r="C625" s="318">
        <v>1410001002732</v>
      </c>
      <c r="D625" s="315" t="s">
        <v>6880</v>
      </c>
      <c r="E625" s="316" t="s">
        <v>1579</v>
      </c>
      <c r="F625" s="319">
        <v>2340051</v>
      </c>
      <c r="G625" s="320" t="s">
        <v>1582</v>
      </c>
      <c r="H625" s="316" t="s">
        <v>344</v>
      </c>
      <c r="I625" s="316" t="s">
        <v>1580</v>
      </c>
      <c r="J625" s="317" t="s">
        <v>1584</v>
      </c>
      <c r="K625" s="321">
        <v>2340051</v>
      </c>
      <c r="L625" s="317" t="s">
        <v>5107</v>
      </c>
      <c r="M625" s="317"/>
      <c r="N625" s="322"/>
      <c r="O625" s="322" t="s">
        <v>1584</v>
      </c>
      <c r="P625" s="324">
        <v>3</v>
      </c>
      <c r="Q625" s="326">
        <v>120</v>
      </c>
      <c r="R625" s="327">
        <v>500000</v>
      </c>
      <c r="S625" s="327">
        <v>250000</v>
      </c>
      <c r="T625" s="328">
        <v>300000</v>
      </c>
      <c r="U625" s="328" t="s">
        <v>347</v>
      </c>
      <c r="V625" s="328" t="s">
        <v>347</v>
      </c>
      <c r="W625" s="329" t="s">
        <v>377</v>
      </c>
      <c r="X625" s="325"/>
      <c r="Y625" s="325"/>
      <c r="Z625" s="325"/>
      <c r="AA625" s="325"/>
      <c r="AB625" s="325"/>
      <c r="AC625" s="325"/>
      <c r="AD625" s="325"/>
      <c r="AE625" s="325"/>
      <c r="AF625" s="325"/>
      <c r="AG625" s="325">
        <v>0</v>
      </c>
      <c r="AH625" s="325" t="s">
        <v>377</v>
      </c>
      <c r="AI625" s="325" t="s">
        <v>377</v>
      </c>
      <c r="AJ625" s="328">
        <v>1050000</v>
      </c>
      <c r="AK625" s="330">
        <v>1000000</v>
      </c>
    </row>
    <row r="626" spans="1:37" s="309" customFormat="1" ht="20.100000000000001" customHeight="1">
      <c r="A626" s="314">
        <v>1624</v>
      </c>
      <c r="B626" s="315">
        <v>1410051014124</v>
      </c>
      <c r="C626" s="318">
        <v>1410001002732</v>
      </c>
      <c r="D626" s="315" t="s">
        <v>6880</v>
      </c>
      <c r="E626" s="316" t="s">
        <v>1579</v>
      </c>
      <c r="F626" s="332">
        <v>2340051</v>
      </c>
      <c r="G626" s="333" t="s">
        <v>1582</v>
      </c>
      <c r="H626" s="331" t="s">
        <v>344</v>
      </c>
      <c r="I626" s="331" t="s">
        <v>1580</v>
      </c>
      <c r="J626" s="317" t="s">
        <v>1585</v>
      </c>
      <c r="K626" s="321">
        <v>2410822</v>
      </c>
      <c r="L626" s="317" t="s">
        <v>5108</v>
      </c>
      <c r="M626" s="317"/>
      <c r="N626" s="334"/>
      <c r="O626" s="334" t="s">
        <v>1585</v>
      </c>
      <c r="P626" s="324">
        <v>3</v>
      </c>
      <c r="Q626" s="326">
        <v>90</v>
      </c>
      <c r="R626" s="327">
        <v>500000</v>
      </c>
      <c r="S626" s="327">
        <v>250000</v>
      </c>
      <c r="T626" s="328">
        <v>300000</v>
      </c>
      <c r="U626" s="328" t="s">
        <v>347</v>
      </c>
      <c r="V626" s="328" t="s">
        <v>347</v>
      </c>
      <c r="W626" s="329" t="s">
        <v>377</v>
      </c>
      <c r="X626" s="325"/>
      <c r="Y626" s="325"/>
      <c r="Z626" s="325"/>
      <c r="AA626" s="325"/>
      <c r="AB626" s="325"/>
      <c r="AC626" s="325"/>
      <c r="AD626" s="325"/>
      <c r="AE626" s="325"/>
      <c r="AF626" s="325"/>
      <c r="AG626" s="325">
        <v>0</v>
      </c>
      <c r="AH626" s="325" t="s">
        <v>377</v>
      </c>
      <c r="AI626" s="325" t="s">
        <v>377</v>
      </c>
      <c r="AJ626" s="328">
        <v>1050000</v>
      </c>
      <c r="AK626" s="330">
        <v>1000000</v>
      </c>
    </row>
    <row r="627" spans="1:37" s="309" customFormat="1" ht="20.100000000000001" customHeight="1">
      <c r="A627" s="314">
        <v>1625</v>
      </c>
      <c r="B627" s="315">
        <v>1410051014843</v>
      </c>
      <c r="C627" s="318">
        <v>1410001002732</v>
      </c>
      <c r="D627" s="315" t="s">
        <v>6880</v>
      </c>
      <c r="E627" s="316" t="s">
        <v>1579</v>
      </c>
      <c r="F627" s="319">
        <v>2340051</v>
      </c>
      <c r="G627" s="320" t="s">
        <v>1582</v>
      </c>
      <c r="H627" s="316" t="s">
        <v>344</v>
      </c>
      <c r="I627" s="316" t="s">
        <v>1580</v>
      </c>
      <c r="J627" s="317" t="s">
        <v>1586</v>
      </c>
      <c r="K627" s="321">
        <v>2350023</v>
      </c>
      <c r="L627" s="317" t="s">
        <v>5109</v>
      </c>
      <c r="M627" s="317"/>
      <c r="N627" s="322"/>
      <c r="O627" s="322" t="s">
        <v>1586</v>
      </c>
      <c r="P627" s="324">
        <v>3</v>
      </c>
      <c r="Q627" s="326">
        <v>60</v>
      </c>
      <c r="R627" s="327">
        <v>500000</v>
      </c>
      <c r="S627" s="327">
        <v>250000</v>
      </c>
      <c r="T627" s="328">
        <v>300000</v>
      </c>
      <c r="U627" s="328" t="s">
        <v>347</v>
      </c>
      <c r="V627" s="328" t="s">
        <v>347</v>
      </c>
      <c r="W627" s="329" t="s">
        <v>377</v>
      </c>
      <c r="X627" s="329"/>
      <c r="Y627" s="329"/>
      <c r="Z627" s="325"/>
      <c r="AA627" s="329"/>
      <c r="AB627" s="329"/>
      <c r="AC627" s="329"/>
      <c r="AD627" s="329"/>
      <c r="AE627" s="329"/>
      <c r="AF627" s="329"/>
      <c r="AG627" s="325">
        <v>0</v>
      </c>
      <c r="AH627" s="325" t="s">
        <v>377</v>
      </c>
      <c r="AI627" s="325" t="s">
        <v>377</v>
      </c>
      <c r="AJ627" s="328">
        <v>1050000</v>
      </c>
      <c r="AK627" s="330">
        <v>1000000</v>
      </c>
    </row>
    <row r="628" spans="1:37" s="309" customFormat="1" ht="20.100000000000001" customHeight="1">
      <c r="A628" s="314">
        <v>1626</v>
      </c>
      <c r="B628" s="315">
        <v>1410051025310</v>
      </c>
      <c r="C628" s="318">
        <v>1410001002732</v>
      </c>
      <c r="D628" s="315" t="s">
        <v>6880</v>
      </c>
      <c r="E628" s="316" t="s">
        <v>1579</v>
      </c>
      <c r="F628" s="332">
        <v>2340051</v>
      </c>
      <c r="G628" s="339" t="s">
        <v>1582</v>
      </c>
      <c r="H628" s="331" t="s">
        <v>344</v>
      </c>
      <c r="I628" s="331" t="s">
        <v>1580</v>
      </c>
      <c r="J628" s="317" t="s">
        <v>1587</v>
      </c>
      <c r="K628" s="321">
        <v>2320061</v>
      </c>
      <c r="L628" s="317" t="s">
        <v>5110</v>
      </c>
      <c r="M628" s="317"/>
      <c r="N628" s="316"/>
      <c r="O628" s="334" t="s">
        <v>1587</v>
      </c>
      <c r="P628" s="324">
        <v>3</v>
      </c>
      <c r="Q628" s="326">
        <v>90</v>
      </c>
      <c r="R628" s="327">
        <v>500000</v>
      </c>
      <c r="S628" s="327">
        <v>250000</v>
      </c>
      <c r="T628" s="328">
        <v>300000</v>
      </c>
      <c r="U628" s="328" t="s">
        <v>347</v>
      </c>
      <c r="V628" s="328" t="s">
        <v>347</v>
      </c>
      <c r="W628" s="329" t="s">
        <v>377</v>
      </c>
      <c r="X628" s="329"/>
      <c r="Y628" s="329"/>
      <c r="Z628" s="325"/>
      <c r="AA628" s="329"/>
      <c r="AB628" s="329"/>
      <c r="AC628" s="329"/>
      <c r="AD628" s="329"/>
      <c r="AE628" s="329"/>
      <c r="AF628" s="329"/>
      <c r="AG628" s="325">
        <v>0</v>
      </c>
      <c r="AH628" s="325" t="s">
        <v>377</v>
      </c>
      <c r="AI628" s="325" t="s">
        <v>377</v>
      </c>
      <c r="AJ628" s="328">
        <v>1050000</v>
      </c>
      <c r="AK628" s="330">
        <v>1000000</v>
      </c>
    </row>
    <row r="629" spans="1:37" s="309" customFormat="1" ht="20.100000000000001" customHeight="1">
      <c r="A629" s="314">
        <v>1627</v>
      </c>
      <c r="B629" s="315">
        <v>1410051017333</v>
      </c>
      <c r="C629" s="318">
        <v>1410001003060</v>
      </c>
      <c r="D629" s="315" t="s">
        <v>6880</v>
      </c>
      <c r="E629" s="316" t="s">
        <v>1588</v>
      </c>
      <c r="F629" s="319">
        <v>2260017</v>
      </c>
      <c r="G629" s="320" t="s">
        <v>1591</v>
      </c>
      <c r="H629" s="316" t="s">
        <v>344</v>
      </c>
      <c r="I629" s="316" t="s">
        <v>1589</v>
      </c>
      <c r="J629" s="317" t="s">
        <v>1590</v>
      </c>
      <c r="K629" s="321">
        <v>2260017</v>
      </c>
      <c r="L629" s="317" t="s">
        <v>5111</v>
      </c>
      <c r="M629" s="317"/>
      <c r="N629" s="334"/>
      <c r="O629" s="334" t="s">
        <v>1590</v>
      </c>
      <c r="P629" s="324">
        <v>2</v>
      </c>
      <c r="Q629" s="326">
        <v>30</v>
      </c>
      <c r="R629" s="327">
        <v>400000</v>
      </c>
      <c r="S629" s="327">
        <v>200000</v>
      </c>
      <c r="T629" s="328" t="s">
        <v>347</v>
      </c>
      <c r="U629" s="328" t="s">
        <v>347</v>
      </c>
      <c r="V629" s="328" t="s">
        <v>347</v>
      </c>
      <c r="W629" s="329" t="s">
        <v>347</v>
      </c>
      <c r="X629" s="325"/>
      <c r="Y629" s="325"/>
      <c r="Z629" s="325"/>
      <c r="AA629" s="325"/>
      <c r="AB629" s="325"/>
      <c r="AC629" s="325"/>
      <c r="AD629" s="325"/>
      <c r="AE629" s="325"/>
      <c r="AF629" s="325"/>
      <c r="AG629" s="325">
        <v>0</v>
      </c>
      <c r="AH629" s="325" t="s">
        <v>377</v>
      </c>
      <c r="AI629" s="325" t="s">
        <v>377</v>
      </c>
      <c r="AJ629" s="328">
        <v>600000</v>
      </c>
      <c r="AK629" s="330">
        <v>1000000</v>
      </c>
    </row>
    <row r="630" spans="1:37" s="309" customFormat="1" ht="20.100000000000001" customHeight="1">
      <c r="A630" s="314">
        <v>1628</v>
      </c>
      <c r="B630" s="315">
        <v>1410051014025</v>
      </c>
      <c r="C630" s="318">
        <v>1410001002641</v>
      </c>
      <c r="D630" s="315" t="s">
        <v>6880</v>
      </c>
      <c r="E630" s="316" t="s">
        <v>1592</v>
      </c>
      <c r="F630" s="332">
        <v>2360054</v>
      </c>
      <c r="G630" s="333" t="s">
        <v>1595</v>
      </c>
      <c r="H630" s="331" t="s">
        <v>344</v>
      </c>
      <c r="I630" s="331" t="s">
        <v>1593</v>
      </c>
      <c r="J630" s="317" t="s">
        <v>1594</v>
      </c>
      <c r="K630" s="321">
        <v>2330006</v>
      </c>
      <c r="L630" s="317" t="s">
        <v>5112</v>
      </c>
      <c r="M630" s="317"/>
      <c r="N630" s="316"/>
      <c r="O630" s="334" t="s">
        <v>1594</v>
      </c>
      <c r="P630" s="324">
        <v>3</v>
      </c>
      <c r="Q630" s="326">
        <v>70</v>
      </c>
      <c r="R630" s="327">
        <v>500000</v>
      </c>
      <c r="S630" s="327">
        <v>250000</v>
      </c>
      <c r="T630" s="328">
        <v>300000</v>
      </c>
      <c r="U630" s="328" t="s">
        <v>347</v>
      </c>
      <c r="V630" s="328" t="s">
        <v>347</v>
      </c>
      <c r="W630" s="329" t="s">
        <v>377</v>
      </c>
      <c r="X630" s="325"/>
      <c r="Y630" s="325"/>
      <c r="Z630" s="325"/>
      <c r="AA630" s="325"/>
      <c r="AB630" s="325"/>
      <c r="AC630" s="325"/>
      <c r="AD630" s="325"/>
      <c r="AE630" s="325"/>
      <c r="AF630" s="325"/>
      <c r="AG630" s="325">
        <v>227000</v>
      </c>
      <c r="AH630" s="325" t="s">
        <v>6833</v>
      </c>
      <c r="AI630" s="325" t="s">
        <v>377</v>
      </c>
      <c r="AJ630" s="328">
        <v>1050000</v>
      </c>
      <c r="AK630" s="330">
        <v>1000000</v>
      </c>
    </row>
    <row r="631" spans="1:37" s="309" customFormat="1" ht="20.100000000000001" customHeight="1">
      <c r="A631" s="314">
        <v>1629</v>
      </c>
      <c r="B631" s="315">
        <v>1410051014850</v>
      </c>
      <c r="C631" s="318">
        <v>1410001002641</v>
      </c>
      <c r="D631" s="315" t="s">
        <v>6880</v>
      </c>
      <c r="E631" s="316" t="s">
        <v>1592</v>
      </c>
      <c r="F631" s="319">
        <v>2360054</v>
      </c>
      <c r="G631" s="320" t="s">
        <v>1595</v>
      </c>
      <c r="H631" s="316" t="s">
        <v>344</v>
      </c>
      <c r="I631" s="316" t="s">
        <v>1593</v>
      </c>
      <c r="J631" s="317" t="s">
        <v>1596</v>
      </c>
      <c r="K631" s="321">
        <v>2360054</v>
      </c>
      <c r="L631" s="317" t="s">
        <v>5113</v>
      </c>
      <c r="M631" s="317"/>
      <c r="N631" s="322"/>
      <c r="O631" s="322" t="s">
        <v>1596</v>
      </c>
      <c r="P631" s="324">
        <v>3</v>
      </c>
      <c r="Q631" s="326">
        <v>60</v>
      </c>
      <c r="R631" s="327">
        <v>500000</v>
      </c>
      <c r="S631" s="327">
        <v>250000</v>
      </c>
      <c r="T631" s="328" t="s">
        <v>347</v>
      </c>
      <c r="U631" s="328" t="s">
        <v>347</v>
      </c>
      <c r="V631" s="328" t="s">
        <v>347</v>
      </c>
      <c r="W631" s="329" t="s">
        <v>347</v>
      </c>
      <c r="X631" s="329"/>
      <c r="Y631" s="329"/>
      <c r="Z631" s="325"/>
      <c r="AA631" s="329"/>
      <c r="AB631" s="329"/>
      <c r="AC631" s="329"/>
      <c r="AD631" s="329"/>
      <c r="AE631" s="329"/>
      <c r="AF631" s="329"/>
      <c r="AG631" s="325">
        <v>0</v>
      </c>
      <c r="AH631" s="325" t="s">
        <v>377</v>
      </c>
      <c r="AI631" s="325" t="s">
        <v>377</v>
      </c>
      <c r="AJ631" s="328">
        <v>750000</v>
      </c>
      <c r="AK631" s="330">
        <v>1000000</v>
      </c>
    </row>
    <row r="632" spans="1:37" s="309" customFormat="1" ht="20.100000000000001" customHeight="1">
      <c r="A632" s="314">
        <v>1630</v>
      </c>
      <c r="B632" s="315">
        <v>1410051024495</v>
      </c>
      <c r="C632" s="318">
        <v>1410001003953</v>
      </c>
      <c r="D632" s="315" t="s">
        <v>6880</v>
      </c>
      <c r="E632" s="316" t="s">
        <v>1597</v>
      </c>
      <c r="F632" s="319">
        <v>2470014</v>
      </c>
      <c r="G632" s="320" t="s">
        <v>1600</v>
      </c>
      <c r="H632" s="316" t="s">
        <v>344</v>
      </c>
      <c r="I632" s="316" t="s">
        <v>1598</v>
      </c>
      <c r="J632" s="317" t="s">
        <v>1599</v>
      </c>
      <c r="K632" s="321">
        <v>2470024</v>
      </c>
      <c r="L632" s="317" t="s">
        <v>5114</v>
      </c>
      <c r="M632" s="317"/>
      <c r="N632" s="323"/>
      <c r="O632" s="322" t="s">
        <v>1599</v>
      </c>
      <c r="P632" s="324">
        <v>2</v>
      </c>
      <c r="Q632" s="326">
        <v>44</v>
      </c>
      <c r="R632" s="327">
        <v>400000</v>
      </c>
      <c r="S632" s="327">
        <v>200000</v>
      </c>
      <c r="T632" s="328">
        <v>300000</v>
      </c>
      <c r="U632" s="328" t="s">
        <v>347</v>
      </c>
      <c r="V632" s="328" t="s">
        <v>347</v>
      </c>
      <c r="W632" s="329" t="s">
        <v>377</v>
      </c>
      <c r="X632" s="329"/>
      <c r="Y632" s="329"/>
      <c r="Z632" s="325"/>
      <c r="AA632" s="329"/>
      <c r="AB632" s="329"/>
      <c r="AC632" s="329"/>
      <c r="AD632" s="329"/>
      <c r="AE632" s="329"/>
      <c r="AF632" s="329"/>
      <c r="AG632" s="325">
        <v>0</v>
      </c>
      <c r="AH632" s="325" t="s">
        <v>377</v>
      </c>
      <c r="AI632" s="325" t="s">
        <v>377</v>
      </c>
      <c r="AJ632" s="328">
        <v>900000</v>
      </c>
      <c r="AK632" s="330">
        <v>1000000</v>
      </c>
    </row>
    <row r="633" spans="1:37" s="309" customFormat="1" ht="20.100000000000001" customHeight="1">
      <c r="A633" s="314">
        <v>1631</v>
      </c>
      <c r="B633" s="315">
        <v>1410051015212</v>
      </c>
      <c r="C633" s="318">
        <v>1410001003391</v>
      </c>
      <c r="D633" s="315" t="s">
        <v>6880</v>
      </c>
      <c r="E633" s="316" t="s">
        <v>1601</v>
      </c>
      <c r="F633" s="319">
        <v>2450016</v>
      </c>
      <c r="G633" s="320" t="s">
        <v>1604</v>
      </c>
      <c r="H633" s="316" t="s">
        <v>344</v>
      </c>
      <c r="I633" s="316" t="s">
        <v>1602</v>
      </c>
      <c r="J633" s="317" t="s">
        <v>1603</v>
      </c>
      <c r="K633" s="321">
        <v>2220003</v>
      </c>
      <c r="L633" s="317" t="s">
        <v>5115</v>
      </c>
      <c r="M633" s="317"/>
      <c r="N633" s="322"/>
      <c r="O633" s="334" t="s">
        <v>1603</v>
      </c>
      <c r="P633" s="324">
        <v>3</v>
      </c>
      <c r="Q633" s="326">
        <v>90</v>
      </c>
      <c r="R633" s="327">
        <v>500000</v>
      </c>
      <c r="S633" s="327">
        <v>250000</v>
      </c>
      <c r="T633" s="328">
        <v>300000</v>
      </c>
      <c r="U633" s="328" t="s">
        <v>347</v>
      </c>
      <c r="V633" s="328" t="s">
        <v>347</v>
      </c>
      <c r="W633" s="329" t="s">
        <v>377</v>
      </c>
      <c r="X633" s="325"/>
      <c r="Y633" s="325"/>
      <c r="Z633" s="325"/>
      <c r="AA633" s="325"/>
      <c r="AB633" s="325"/>
      <c r="AC633" s="325"/>
      <c r="AD633" s="325"/>
      <c r="AE633" s="325"/>
      <c r="AF633" s="325"/>
      <c r="AG633" s="325">
        <v>1000000</v>
      </c>
      <c r="AH633" s="325" t="s">
        <v>6833</v>
      </c>
      <c r="AI633" s="325" t="s">
        <v>377</v>
      </c>
      <c r="AJ633" s="328">
        <v>1050000</v>
      </c>
      <c r="AK633" s="330">
        <v>1000000</v>
      </c>
    </row>
    <row r="634" spans="1:37" s="309" customFormat="1" ht="20.100000000000001" customHeight="1">
      <c r="A634" s="314">
        <v>1632</v>
      </c>
      <c r="B634" s="315">
        <v>1410051016459</v>
      </c>
      <c r="C634" s="318">
        <v>1410001003391</v>
      </c>
      <c r="D634" s="315" t="s">
        <v>6880</v>
      </c>
      <c r="E634" s="316" t="s">
        <v>1601</v>
      </c>
      <c r="F634" s="332">
        <v>2450016</v>
      </c>
      <c r="G634" s="333" t="s">
        <v>1604</v>
      </c>
      <c r="H634" s="331" t="s">
        <v>344</v>
      </c>
      <c r="I634" s="331" t="s">
        <v>1602</v>
      </c>
      <c r="J634" s="317" t="s">
        <v>1605</v>
      </c>
      <c r="K634" s="321">
        <v>2310026</v>
      </c>
      <c r="L634" s="317" t="s">
        <v>5116</v>
      </c>
      <c r="M634" s="317"/>
      <c r="N634" s="334"/>
      <c r="O634" s="334" t="s">
        <v>1605</v>
      </c>
      <c r="P634" s="324">
        <v>2</v>
      </c>
      <c r="Q634" s="335">
        <v>58</v>
      </c>
      <c r="R634" s="327">
        <v>400000</v>
      </c>
      <c r="S634" s="327">
        <v>200000</v>
      </c>
      <c r="T634" s="328">
        <v>300000</v>
      </c>
      <c r="U634" s="328" t="s">
        <v>347</v>
      </c>
      <c r="V634" s="328" t="s">
        <v>347</v>
      </c>
      <c r="W634" s="329" t="s">
        <v>377</v>
      </c>
      <c r="X634" s="336"/>
      <c r="Y634" s="336"/>
      <c r="Z634" s="325"/>
      <c r="AA634" s="336"/>
      <c r="AB634" s="336"/>
      <c r="AC634" s="336"/>
      <c r="AD634" s="336"/>
      <c r="AE634" s="336"/>
      <c r="AF634" s="336"/>
      <c r="AG634" s="325">
        <v>0</v>
      </c>
      <c r="AH634" s="325" t="s">
        <v>377</v>
      </c>
      <c r="AI634" s="325" t="s">
        <v>377</v>
      </c>
      <c r="AJ634" s="328">
        <v>900000</v>
      </c>
      <c r="AK634" s="330">
        <v>1000000</v>
      </c>
    </row>
    <row r="635" spans="1:37" s="309" customFormat="1" ht="20.100000000000001" customHeight="1">
      <c r="A635" s="314">
        <v>1633</v>
      </c>
      <c r="B635" s="315">
        <v>1410051016467</v>
      </c>
      <c r="C635" s="318">
        <v>1410001003391</v>
      </c>
      <c r="D635" s="315" t="s">
        <v>6880</v>
      </c>
      <c r="E635" s="316" t="s">
        <v>1601</v>
      </c>
      <c r="F635" s="332">
        <v>2450016</v>
      </c>
      <c r="G635" s="333" t="s">
        <v>1604</v>
      </c>
      <c r="H635" s="331" t="s">
        <v>344</v>
      </c>
      <c r="I635" s="331" t="s">
        <v>1602</v>
      </c>
      <c r="J635" s="317" t="s">
        <v>1606</v>
      </c>
      <c r="K635" s="321">
        <v>2310801</v>
      </c>
      <c r="L635" s="317" t="s">
        <v>5117</v>
      </c>
      <c r="M635" s="317"/>
      <c r="N635" s="316"/>
      <c r="O635" s="334" t="s">
        <v>1606</v>
      </c>
      <c r="P635" s="324">
        <v>3</v>
      </c>
      <c r="Q635" s="335">
        <v>90</v>
      </c>
      <c r="R635" s="327">
        <v>500000</v>
      </c>
      <c r="S635" s="327">
        <v>250000</v>
      </c>
      <c r="T635" s="328">
        <v>300000</v>
      </c>
      <c r="U635" s="328" t="s">
        <v>347</v>
      </c>
      <c r="V635" s="328">
        <v>300000</v>
      </c>
      <c r="W635" s="329" t="s">
        <v>377</v>
      </c>
      <c r="X635" s="336"/>
      <c r="Y635" s="336"/>
      <c r="Z635" s="325"/>
      <c r="AA635" s="336"/>
      <c r="AB635" s="336"/>
      <c r="AC635" s="336"/>
      <c r="AD635" s="336"/>
      <c r="AE635" s="336"/>
      <c r="AF635" s="336" t="s">
        <v>377</v>
      </c>
      <c r="AG635" s="325">
        <v>0</v>
      </c>
      <c r="AH635" s="325" t="s">
        <v>377</v>
      </c>
      <c r="AI635" s="325" t="s">
        <v>377</v>
      </c>
      <c r="AJ635" s="328">
        <v>1350000</v>
      </c>
      <c r="AK635" s="330">
        <v>1000000</v>
      </c>
    </row>
    <row r="636" spans="1:37" s="309" customFormat="1" ht="20.100000000000001" customHeight="1">
      <c r="A636" s="314">
        <v>1634</v>
      </c>
      <c r="B636" s="315">
        <v>1410051016665</v>
      </c>
      <c r="C636" s="318">
        <v>1420101000197</v>
      </c>
      <c r="D636" s="315" t="s">
        <v>6880</v>
      </c>
      <c r="E636" s="316" t="s">
        <v>1607</v>
      </c>
      <c r="F636" s="332">
        <v>2310003</v>
      </c>
      <c r="G636" s="333" t="s">
        <v>1610</v>
      </c>
      <c r="H636" s="331" t="s">
        <v>344</v>
      </c>
      <c r="I636" s="331" t="s">
        <v>1608</v>
      </c>
      <c r="J636" s="317" t="s">
        <v>1609</v>
      </c>
      <c r="K636" s="321">
        <v>2340055</v>
      </c>
      <c r="L636" s="317" t="s">
        <v>5118</v>
      </c>
      <c r="M636" s="317"/>
      <c r="N636" s="334"/>
      <c r="O636" s="334" t="s">
        <v>1609</v>
      </c>
      <c r="P636" s="324">
        <v>3</v>
      </c>
      <c r="Q636" s="326">
        <v>80</v>
      </c>
      <c r="R636" s="327">
        <v>500000</v>
      </c>
      <c r="S636" s="327">
        <v>250000</v>
      </c>
      <c r="T636" s="328">
        <v>300000</v>
      </c>
      <c r="U636" s="328" t="s">
        <v>347</v>
      </c>
      <c r="V636" s="328" t="s">
        <v>347</v>
      </c>
      <c r="W636" s="329" t="s">
        <v>377</v>
      </c>
      <c r="X636" s="325"/>
      <c r="Y636" s="325"/>
      <c r="Z636" s="325"/>
      <c r="AA636" s="325"/>
      <c r="AB636" s="325"/>
      <c r="AC636" s="325"/>
      <c r="AD636" s="325"/>
      <c r="AE636" s="325"/>
      <c r="AF636" s="325"/>
      <c r="AG636" s="325">
        <v>950000</v>
      </c>
      <c r="AH636" s="325" t="s">
        <v>6833</v>
      </c>
      <c r="AI636" s="325" t="s">
        <v>377</v>
      </c>
      <c r="AJ636" s="328">
        <v>1050000</v>
      </c>
      <c r="AK636" s="330">
        <v>1000000</v>
      </c>
    </row>
    <row r="637" spans="1:37" s="309" customFormat="1" ht="20.100000000000001" customHeight="1">
      <c r="A637" s="314">
        <v>1635</v>
      </c>
      <c r="B637" s="315">
        <v>1410051016962</v>
      </c>
      <c r="C637" s="318">
        <v>1420101000197</v>
      </c>
      <c r="D637" s="315" t="s">
        <v>6880</v>
      </c>
      <c r="E637" s="316" t="s">
        <v>1607</v>
      </c>
      <c r="F637" s="332">
        <v>2310003</v>
      </c>
      <c r="G637" s="333" t="s">
        <v>1610</v>
      </c>
      <c r="H637" s="331" t="s">
        <v>344</v>
      </c>
      <c r="I637" s="331" t="s">
        <v>1608</v>
      </c>
      <c r="J637" s="317" t="s">
        <v>1611</v>
      </c>
      <c r="K637" s="321">
        <v>2350023</v>
      </c>
      <c r="L637" s="317" t="s">
        <v>5119</v>
      </c>
      <c r="M637" s="317"/>
      <c r="N637" s="322"/>
      <c r="O637" s="322" t="s">
        <v>1611</v>
      </c>
      <c r="P637" s="324">
        <v>3</v>
      </c>
      <c r="Q637" s="335">
        <v>90</v>
      </c>
      <c r="R637" s="327">
        <v>500000</v>
      </c>
      <c r="S637" s="327">
        <v>250000</v>
      </c>
      <c r="T637" s="328">
        <v>300000</v>
      </c>
      <c r="U637" s="328" t="s">
        <v>347</v>
      </c>
      <c r="V637" s="328" t="s">
        <v>347</v>
      </c>
      <c r="W637" s="329" t="s">
        <v>377</v>
      </c>
      <c r="X637" s="336"/>
      <c r="Y637" s="336"/>
      <c r="Z637" s="325"/>
      <c r="AA637" s="336"/>
      <c r="AB637" s="336"/>
      <c r="AC637" s="336"/>
      <c r="AD637" s="336"/>
      <c r="AE637" s="336"/>
      <c r="AF637" s="336"/>
      <c r="AG637" s="325">
        <v>990000</v>
      </c>
      <c r="AH637" s="325" t="s">
        <v>6833</v>
      </c>
      <c r="AI637" s="325" t="s">
        <v>377</v>
      </c>
      <c r="AJ637" s="328">
        <v>1050000</v>
      </c>
      <c r="AK637" s="330">
        <v>1000000</v>
      </c>
    </row>
    <row r="638" spans="1:37" s="309" customFormat="1" ht="20.100000000000001" customHeight="1">
      <c r="A638" s="314">
        <v>1636</v>
      </c>
      <c r="B638" s="315">
        <v>1410051023596</v>
      </c>
      <c r="C638" s="318">
        <v>1420101000197</v>
      </c>
      <c r="D638" s="315" t="s">
        <v>6880</v>
      </c>
      <c r="E638" s="316" t="s">
        <v>1607</v>
      </c>
      <c r="F638" s="332">
        <v>2310003</v>
      </c>
      <c r="G638" s="333" t="s">
        <v>1610</v>
      </c>
      <c r="H638" s="331" t="s">
        <v>344</v>
      </c>
      <c r="I638" s="331" t="s">
        <v>1608</v>
      </c>
      <c r="J638" s="317" t="s">
        <v>1612</v>
      </c>
      <c r="K638" s="321">
        <v>2350023</v>
      </c>
      <c r="L638" s="317" t="s">
        <v>5120</v>
      </c>
      <c r="M638" s="317"/>
      <c r="N638" s="338"/>
      <c r="O638" s="334" t="s">
        <v>1612</v>
      </c>
      <c r="P638" s="324">
        <v>3</v>
      </c>
      <c r="Q638" s="326">
        <v>60</v>
      </c>
      <c r="R638" s="327">
        <v>500000</v>
      </c>
      <c r="S638" s="327">
        <v>250000</v>
      </c>
      <c r="T638" s="328">
        <v>300000</v>
      </c>
      <c r="U638" s="328" t="s">
        <v>347</v>
      </c>
      <c r="V638" s="328" t="s">
        <v>347</v>
      </c>
      <c r="W638" s="329" t="s">
        <v>377</v>
      </c>
      <c r="X638" s="329"/>
      <c r="Y638" s="329"/>
      <c r="Z638" s="325"/>
      <c r="AA638" s="329"/>
      <c r="AB638" s="329"/>
      <c r="AC638" s="329"/>
      <c r="AD638" s="329"/>
      <c r="AE638" s="329"/>
      <c r="AF638" s="329"/>
      <c r="AG638" s="325">
        <v>1000000</v>
      </c>
      <c r="AH638" s="325" t="s">
        <v>6833</v>
      </c>
      <c r="AI638" s="325" t="s">
        <v>377</v>
      </c>
      <c r="AJ638" s="328">
        <v>1050000</v>
      </c>
      <c r="AK638" s="330">
        <v>1000000</v>
      </c>
    </row>
    <row r="639" spans="1:37" s="309" customFormat="1" ht="20.100000000000001" customHeight="1">
      <c r="A639" s="314">
        <v>1637</v>
      </c>
      <c r="B639" s="315">
        <v>1410051014116</v>
      </c>
      <c r="C639" s="318">
        <v>1410001002682</v>
      </c>
      <c r="D639" s="315" t="s">
        <v>6880</v>
      </c>
      <c r="E639" s="316" t="s">
        <v>1613</v>
      </c>
      <c r="F639" s="332">
        <v>2400007</v>
      </c>
      <c r="G639" s="333" t="s">
        <v>1616</v>
      </c>
      <c r="H639" s="331" t="s">
        <v>344</v>
      </c>
      <c r="I639" s="331" t="s">
        <v>1614</v>
      </c>
      <c r="J639" s="317" t="s">
        <v>1615</v>
      </c>
      <c r="K639" s="321">
        <v>2400005</v>
      </c>
      <c r="L639" s="317" t="s">
        <v>5121</v>
      </c>
      <c r="M639" s="317"/>
      <c r="N639" s="334"/>
      <c r="O639" s="334" t="s">
        <v>1615</v>
      </c>
      <c r="P639" s="324">
        <v>3</v>
      </c>
      <c r="Q639" s="326">
        <v>90</v>
      </c>
      <c r="R639" s="327">
        <v>500000</v>
      </c>
      <c r="S639" s="327">
        <v>250000</v>
      </c>
      <c r="T639" s="328">
        <v>300000</v>
      </c>
      <c r="U639" s="328" t="s">
        <v>347</v>
      </c>
      <c r="V639" s="328" t="s">
        <v>347</v>
      </c>
      <c r="W639" s="329" t="s">
        <v>377</v>
      </c>
      <c r="X639" s="325"/>
      <c r="Y639" s="325"/>
      <c r="Z639" s="325"/>
      <c r="AA639" s="325"/>
      <c r="AB639" s="325"/>
      <c r="AC639" s="325"/>
      <c r="AD639" s="325"/>
      <c r="AE639" s="325"/>
      <c r="AF639" s="325"/>
      <c r="AG639" s="325">
        <v>605000</v>
      </c>
      <c r="AH639" s="325" t="s">
        <v>6833</v>
      </c>
      <c r="AI639" s="325" t="s">
        <v>377</v>
      </c>
      <c r="AJ639" s="328">
        <v>1050000</v>
      </c>
      <c r="AK639" s="330">
        <v>1000000</v>
      </c>
    </row>
    <row r="640" spans="1:37" s="309" customFormat="1" ht="20.100000000000001" customHeight="1">
      <c r="A640" s="314">
        <v>1638</v>
      </c>
      <c r="B640" s="315">
        <v>1410051016756</v>
      </c>
      <c r="C640" s="318">
        <v>1410001002682</v>
      </c>
      <c r="D640" s="315" t="s">
        <v>6880</v>
      </c>
      <c r="E640" s="316" t="s">
        <v>1613</v>
      </c>
      <c r="F640" s="332">
        <v>2400007</v>
      </c>
      <c r="G640" s="333" t="s">
        <v>1616</v>
      </c>
      <c r="H640" s="331" t="s">
        <v>344</v>
      </c>
      <c r="I640" s="331" t="s">
        <v>1614</v>
      </c>
      <c r="J640" s="317" t="s">
        <v>1617</v>
      </c>
      <c r="K640" s="321">
        <v>2400007</v>
      </c>
      <c r="L640" s="317" t="s">
        <v>5122</v>
      </c>
      <c r="M640" s="317"/>
      <c r="N640" s="316"/>
      <c r="O640" s="311" t="s">
        <v>1617</v>
      </c>
      <c r="P640" s="324">
        <v>3</v>
      </c>
      <c r="Q640" s="335">
        <v>124</v>
      </c>
      <c r="R640" s="327">
        <v>500000</v>
      </c>
      <c r="S640" s="327">
        <v>250000</v>
      </c>
      <c r="T640" s="328">
        <v>300000</v>
      </c>
      <c r="U640" s="328" t="s">
        <v>347</v>
      </c>
      <c r="V640" s="328" t="s">
        <v>347</v>
      </c>
      <c r="W640" s="329" t="s">
        <v>377</v>
      </c>
      <c r="X640" s="346"/>
      <c r="Y640" s="346"/>
      <c r="Z640" s="325"/>
      <c r="AA640" s="346"/>
      <c r="AB640" s="346"/>
      <c r="AC640" s="346"/>
      <c r="AD640" s="346"/>
      <c r="AE640" s="346"/>
      <c r="AF640" s="346"/>
      <c r="AG640" s="325">
        <v>0</v>
      </c>
      <c r="AH640" s="325" t="s">
        <v>377</v>
      </c>
      <c r="AI640" s="325" t="s">
        <v>377</v>
      </c>
      <c r="AJ640" s="328">
        <v>1050000</v>
      </c>
      <c r="AK640" s="330">
        <v>1000000</v>
      </c>
    </row>
    <row r="641" spans="1:37" s="309" customFormat="1" ht="20.100000000000001" customHeight="1">
      <c r="A641" s="314">
        <v>1639</v>
      </c>
      <c r="B641" s="315">
        <v>1410051016293</v>
      </c>
      <c r="C641" s="318">
        <v>1410001003086</v>
      </c>
      <c r="D641" s="315" t="s">
        <v>6880</v>
      </c>
      <c r="E641" s="316" t="s">
        <v>1618</v>
      </c>
      <c r="F641" s="332">
        <v>2210046</v>
      </c>
      <c r="G641" s="333" t="s">
        <v>1621</v>
      </c>
      <c r="H641" s="331" t="s">
        <v>344</v>
      </c>
      <c r="I641" s="331" t="s">
        <v>1619</v>
      </c>
      <c r="J641" s="317" t="s">
        <v>1620</v>
      </c>
      <c r="K641" s="321">
        <v>2210045</v>
      </c>
      <c r="L641" s="317" t="s">
        <v>5123</v>
      </c>
      <c r="M641" s="317"/>
      <c r="N641" s="322"/>
      <c r="O641" s="334" t="s">
        <v>1620</v>
      </c>
      <c r="P641" s="324">
        <v>3</v>
      </c>
      <c r="Q641" s="326">
        <v>60</v>
      </c>
      <c r="R641" s="327">
        <v>500000</v>
      </c>
      <c r="S641" s="327">
        <v>250000</v>
      </c>
      <c r="T641" s="328">
        <v>300000</v>
      </c>
      <c r="U641" s="328" t="s">
        <v>347</v>
      </c>
      <c r="V641" s="328" t="s">
        <v>347</v>
      </c>
      <c r="W641" s="329" t="s">
        <v>377</v>
      </c>
      <c r="X641" s="325"/>
      <c r="Y641" s="325"/>
      <c r="Z641" s="325"/>
      <c r="AA641" s="325"/>
      <c r="AB641" s="325"/>
      <c r="AC641" s="325"/>
      <c r="AD641" s="325"/>
      <c r="AE641" s="325"/>
      <c r="AF641" s="325"/>
      <c r="AG641" s="325">
        <v>923000</v>
      </c>
      <c r="AH641" s="325" t="s">
        <v>6833</v>
      </c>
      <c r="AI641" s="325" t="s">
        <v>377</v>
      </c>
      <c r="AJ641" s="328">
        <v>1050000</v>
      </c>
      <c r="AK641" s="330">
        <v>1000000</v>
      </c>
    </row>
    <row r="642" spans="1:37" s="309" customFormat="1" ht="20.100000000000001" customHeight="1">
      <c r="A642" s="314">
        <v>1640</v>
      </c>
      <c r="B642" s="315">
        <v>1410051016640</v>
      </c>
      <c r="C642" s="318">
        <v>1410001003086</v>
      </c>
      <c r="D642" s="315" t="s">
        <v>6880</v>
      </c>
      <c r="E642" s="316" t="s">
        <v>1618</v>
      </c>
      <c r="F642" s="332">
        <v>2210046</v>
      </c>
      <c r="G642" s="333" t="s">
        <v>1621</v>
      </c>
      <c r="H642" s="331" t="s">
        <v>344</v>
      </c>
      <c r="I642" s="331" t="s">
        <v>1619</v>
      </c>
      <c r="J642" s="317" t="s">
        <v>1622</v>
      </c>
      <c r="K642" s="321">
        <v>2330012</v>
      </c>
      <c r="L642" s="317" t="s">
        <v>5124</v>
      </c>
      <c r="M642" s="317"/>
      <c r="N642" s="334"/>
      <c r="O642" s="334" t="s">
        <v>1622</v>
      </c>
      <c r="P642" s="324">
        <v>3</v>
      </c>
      <c r="Q642" s="326">
        <v>70</v>
      </c>
      <c r="R642" s="327">
        <v>500000</v>
      </c>
      <c r="S642" s="327">
        <v>250000</v>
      </c>
      <c r="T642" s="328">
        <v>300000</v>
      </c>
      <c r="U642" s="328" t="s">
        <v>347</v>
      </c>
      <c r="V642" s="328" t="s">
        <v>347</v>
      </c>
      <c r="W642" s="329" t="s">
        <v>377</v>
      </c>
      <c r="X642" s="325"/>
      <c r="Y642" s="325"/>
      <c r="Z642" s="325"/>
      <c r="AA642" s="325"/>
      <c r="AB642" s="325"/>
      <c r="AC642" s="325"/>
      <c r="AD642" s="325"/>
      <c r="AE642" s="325"/>
      <c r="AF642" s="325"/>
      <c r="AG642" s="325">
        <v>0</v>
      </c>
      <c r="AH642" s="325" t="s">
        <v>377</v>
      </c>
      <c r="AI642" s="325" t="s">
        <v>377</v>
      </c>
      <c r="AJ642" s="328">
        <v>1050000</v>
      </c>
      <c r="AK642" s="330">
        <v>1000000</v>
      </c>
    </row>
    <row r="643" spans="1:37" s="309" customFormat="1" ht="20.100000000000001" customHeight="1">
      <c r="A643" s="314">
        <v>1641</v>
      </c>
      <c r="B643" s="315">
        <v>1410051017911</v>
      </c>
      <c r="C643" s="318">
        <v>1410001003086</v>
      </c>
      <c r="D643" s="315" t="s">
        <v>6880</v>
      </c>
      <c r="E643" s="316" t="s">
        <v>1618</v>
      </c>
      <c r="F643" s="332">
        <v>2210046</v>
      </c>
      <c r="G643" s="333" t="s">
        <v>1621</v>
      </c>
      <c r="H643" s="331" t="s">
        <v>344</v>
      </c>
      <c r="I643" s="331" t="s">
        <v>1619</v>
      </c>
      <c r="J643" s="317" t="s">
        <v>1623</v>
      </c>
      <c r="K643" s="321">
        <v>2300001</v>
      </c>
      <c r="L643" s="317" t="s">
        <v>5125</v>
      </c>
      <c r="M643" s="317"/>
      <c r="N643" s="322"/>
      <c r="O643" s="322" t="s">
        <v>1623</v>
      </c>
      <c r="P643" s="324">
        <v>3</v>
      </c>
      <c r="Q643" s="326">
        <v>90</v>
      </c>
      <c r="R643" s="327">
        <v>500000</v>
      </c>
      <c r="S643" s="327">
        <v>250000</v>
      </c>
      <c r="T643" s="328">
        <v>300000</v>
      </c>
      <c r="U643" s="328" t="s">
        <v>347</v>
      </c>
      <c r="V643" s="328" t="s">
        <v>347</v>
      </c>
      <c r="W643" s="329" t="s">
        <v>377</v>
      </c>
      <c r="X643" s="329"/>
      <c r="Y643" s="329"/>
      <c r="Z643" s="325"/>
      <c r="AA643" s="329"/>
      <c r="AB643" s="329"/>
      <c r="AC643" s="329"/>
      <c r="AD643" s="329"/>
      <c r="AE643" s="329"/>
      <c r="AF643" s="329"/>
      <c r="AG643" s="325">
        <v>0</v>
      </c>
      <c r="AH643" s="325" t="s">
        <v>377</v>
      </c>
      <c r="AI643" s="325" t="s">
        <v>377</v>
      </c>
      <c r="AJ643" s="328">
        <v>1050000</v>
      </c>
      <c r="AK643" s="330">
        <v>1000000</v>
      </c>
    </row>
    <row r="644" spans="1:37" s="309" customFormat="1" ht="20.100000000000001" customHeight="1">
      <c r="A644" s="314">
        <v>1642</v>
      </c>
      <c r="B644" s="345">
        <v>1410051027035</v>
      </c>
      <c r="C644" s="318">
        <v>1410001003086</v>
      </c>
      <c r="D644" s="315" t="s">
        <v>6880</v>
      </c>
      <c r="E644" s="316" t="s">
        <v>1618</v>
      </c>
      <c r="F644" s="340">
        <v>2210046</v>
      </c>
      <c r="G644" s="316" t="s">
        <v>1621</v>
      </c>
      <c r="H644" s="316" t="s">
        <v>344</v>
      </c>
      <c r="I644" s="316" t="s">
        <v>1619</v>
      </c>
      <c r="J644" s="317" t="s">
        <v>1624</v>
      </c>
      <c r="K644" s="321">
        <v>2210044</v>
      </c>
      <c r="L644" s="317" t="s">
        <v>5126</v>
      </c>
      <c r="M644" s="317" t="s">
        <v>5127</v>
      </c>
      <c r="N644" s="316"/>
      <c r="O644" s="334" t="s">
        <v>1624</v>
      </c>
      <c r="P644" s="324">
        <v>3</v>
      </c>
      <c r="Q644" s="316">
        <v>100</v>
      </c>
      <c r="R644" s="327">
        <v>500000</v>
      </c>
      <c r="S644" s="327">
        <v>250000</v>
      </c>
      <c r="T644" s="328">
        <v>300000</v>
      </c>
      <c r="U644" s="328" t="s">
        <v>347</v>
      </c>
      <c r="V644" s="328" t="s">
        <v>347</v>
      </c>
      <c r="W644" s="329" t="s">
        <v>377</v>
      </c>
      <c r="X644" s="316"/>
      <c r="Y644" s="316"/>
      <c r="Z644" s="325"/>
      <c r="AA644" s="316"/>
      <c r="AB644" s="316"/>
      <c r="AC644" s="316"/>
      <c r="AD644" s="316"/>
      <c r="AE644" s="316"/>
      <c r="AF644" s="316"/>
      <c r="AG644" s="325">
        <v>0</v>
      </c>
      <c r="AH644" s="325" t="s">
        <v>377</v>
      </c>
      <c r="AI644" s="325" t="s">
        <v>377</v>
      </c>
      <c r="AJ644" s="328">
        <v>1050000</v>
      </c>
      <c r="AK644" s="330">
        <v>1000000</v>
      </c>
    </row>
    <row r="645" spans="1:37" s="309" customFormat="1" ht="20.100000000000001" customHeight="1">
      <c r="A645" s="314">
        <v>1643</v>
      </c>
      <c r="B645" s="315">
        <v>1410051016285</v>
      </c>
      <c r="C645" s="347">
        <v>1410001003086</v>
      </c>
      <c r="D645" s="345" t="s">
        <v>4363</v>
      </c>
      <c r="E645" s="316" t="s">
        <v>1618</v>
      </c>
      <c r="F645" s="332">
        <v>2210046</v>
      </c>
      <c r="G645" s="333" t="s">
        <v>1621</v>
      </c>
      <c r="H645" s="331" t="s">
        <v>344</v>
      </c>
      <c r="I645" s="331" t="s">
        <v>1619</v>
      </c>
      <c r="J645" s="331" t="s">
        <v>1625</v>
      </c>
      <c r="K645" s="340" t="s">
        <v>5128</v>
      </c>
      <c r="L645" s="334" t="s">
        <v>5129</v>
      </c>
      <c r="M645" s="334"/>
      <c r="N645" s="316"/>
      <c r="O645" s="316" t="s">
        <v>1625</v>
      </c>
      <c r="P645" s="324">
        <v>3</v>
      </c>
      <c r="Q645" s="326">
        <v>60</v>
      </c>
      <c r="R645" s="327">
        <v>500000</v>
      </c>
      <c r="S645" s="327">
        <v>250000</v>
      </c>
      <c r="T645" s="328" t="s">
        <v>347</v>
      </c>
      <c r="U645" s="328" t="s">
        <v>347</v>
      </c>
      <c r="V645" s="328" t="s">
        <v>347</v>
      </c>
      <c r="W645" s="329" t="s">
        <v>347</v>
      </c>
      <c r="X645" s="329"/>
      <c r="Y645" s="329"/>
      <c r="Z645" s="325"/>
      <c r="AA645" s="329"/>
      <c r="AB645" s="329"/>
      <c r="AC645" s="329"/>
      <c r="AD645" s="329"/>
      <c r="AE645" s="329"/>
      <c r="AF645" s="329"/>
      <c r="AG645" s="325">
        <v>0</v>
      </c>
      <c r="AH645" s="325" t="s">
        <v>377</v>
      </c>
      <c r="AI645" s="325" t="s">
        <v>377</v>
      </c>
      <c r="AJ645" s="328">
        <v>750000</v>
      </c>
      <c r="AK645" s="330">
        <v>1000000</v>
      </c>
    </row>
    <row r="646" spans="1:37" s="309" customFormat="1" ht="20.100000000000001" customHeight="1">
      <c r="A646" s="314">
        <v>1644</v>
      </c>
      <c r="B646" s="315">
        <v>1410051015170</v>
      </c>
      <c r="C646" s="318">
        <v>1410001003417</v>
      </c>
      <c r="D646" s="315" t="s">
        <v>6880</v>
      </c>
      <c r="E646" s="316" t="s">
        <v>1626</v>
      </c>
      <c r="F646" s="319">
        <v>2400036</v>
      </c>
      <c r="G646" s="320" t="s">
        <v>1629</v>
      </c>
      <c r="H646" s="316" t="s">
        <v>344</v>
      </c>
      <c r="I646" s="316" t="s">
        <v>1627</v>
      </c>
      <c r="J646" s="317" t="s">
        <v>1628</v>
      </c>
      <c r="K646" s="321">
        <v>2400036</v>
      </c>
      <c r="L646" s="317" t="s">
        <v>5130</v>
      </c>
      <c r="M646" s="317"/>
      <c r="N646" s="322"/>
      <c r="O646" s="334" t="s">
        <v>1628</v>
      </c>
      <c r="P646" s="324">
        <v>3</v>
      </c>
      <c r="Q646" s="326">
        <v>84</v>
      </c>
      <c r="R646" s="327">
        <v>500000</v>
      </c>
      <c r="S646" s="327">
        <v>250000</v>
      </c>
      <c r="T646" s="328" t="s">
        <v>347</v>
      </c>
      <c r="U646" s="328" t="s">
        <v>347</v>
      </c>
      <c r="V646" s="328" t="s">
        <v>347</v>
      </c>
      <c r="W646" s="329" t="s">
        <v>347</v>
      </c>
      <c r="X646" s="325"/>
      <c r="Y646" s="325"/>
      <c r="Z646" s="325"/>
      <c r="AA646" s="325"/>
      <c r="AB646" s="325"/>
      <c r="AC646" s="325"/>
      <c r="AD646" s="325"/>
      <c r="AE646" s="325"/>
      <c r="AF646" s="325"/>
      <c r="AG646" s="325">
        <v>0</v>
      </c>
      <c r="AH646" s="325" t="s">
        <v>377</v>
      </c>
      <c r="AI646" s="325" t="s">
        <v>377</v>
      </c>
      <c r="AJ646" s="328">
        <v>750000</v>
      </c>
      <c r="AK646" s="330">
        <v>1000000</v>
      </c>
    </row>
    <row r="647" spans="1:37" s="309" customFormat="1" ht="20.100000000000001" customHeight="1">
      <c r="A647" s="314">
        <v>1645</v>
      </c>
      <c r="B647" s="315">
        <v>1410051015220</v>
      </c>
      <c r="C647" s="318">
        <v>1410001003466</v>
      </c>
      <c r="D647" s="315" t="s">
        <v>6880</v>
      </c>
      <c r="E647" s="316" t="s">
        <v>1630</v>
      </c>
      <c r="F647" s="319">
        <v>2230053</v>
      </c>
      <c r="G647" s="320" t="s">
        <v>1633</v>
      </c>
      <c r="H647" s="316" t="s">
        <v>344</v>
      </c>
      <c r="I647" s="316" t="s">
        <v>1631</v>
      </c>
      <c r="J647" s="317" t="s">
        <v>1632</v>
      </c>
      <c r="K647" s="321">
        <v>2230053</v>
      </c>
      <c r="L647" s="317" t="s">
        <v>5131</v>
      </c>
      <c r="M647" s="317"/>
      <c r="N647" s="322"/>
      <c r="O647" s="334" t="s">
        <v>1632</v>
      </c>
      <c r="P647" s="324">
        <v>3</v>
      </c>
      <c r="Q647" s="326">
        <v>170</v>
      </c>
      <c r="R647" s="327">
        <v>500000</v>
      </c>
      <c r="S647" s="327">
        <v>250000</v>
      </c>
      <c r="T647" s="328">
        <v>300000</v>
      </c>
      <c r="U647" s="328" t="s">
        <v>347</v>
      </c>
      <c r="V647" s="328" t="s">
        <v>347</v>
      </c>
      <c r="W647" s="329" t="s">
        <v>377</v>
      </c>
      <c r="X647" s="325"/>
      <c r="Y647" s="325"/>
      <c r="Z647" s="325" t="s">
        <v>377</v>
      </c>
      <c r="AA647" s="325"/>
      <c r="AB647" s="325"/>
      <c r="AC647" s="325"/>
      <c r="AD647" s="325"/>
      <c r="AE647" s="325"/>
      <c r="AF647" s="325"/>
      <c r="AG647" s="325">
        <v>999000</v>
      </c>
      <c r="AH647" s="325" t="s">
        <v>6833</v>
      </c>
      <c r="AI647" s="325" t="s">
        <v>377</v>
      </c>
      <c r="AJ647" s="328">
        <v>1050000</v>
      </c>
      <c r="AK647" s="330">
        <v>1000000</v>
      </c>
    </row>
    <row r="648" spans="1:37" s="309" customFormat="1" ht="20.100000000000001" customHeight="1">
      <c r="A648" s="314">
        <v>1646</v>
      </c>
      <c r="B648" s="315">
        <v>1410051019644</v>
      </c>
      <c r="C648" s="318">
        <v>1410001003466</v>
      </c>
      <c r="D648" s="315" t="s">
        <v>6880</v>
      </c>
      <c r="E648" s="316" t="s">
        <v>1630</v>
      </c>
      <c r="F648" s="319">
        <v>2230053</v>
      </c>
      <c r="G648" s="320" t="s">
        <v>1633</v>
      </c>
      <c r="H648" s="316" t="s">
        <v>344</v>
      </c>
      <c r="I648" s="316" t="s">
        <v>1631</v>
      </c>
      <c r="J648" s="317" t="s">
        <v>1634</v>
      </c>
      <c r="K648" s="321">
        <v>2230053</v>
      </c>
      <c r="L648" s="317" t="s">
        <v>5132</v>
      </c>
      <c r="M648" s="317"/>
      <c r="N648" s="316"/>
      <c r="O648" s="334" t="s">
        <v>1634</v>
      </c>
      <c r="P648" s="324">
        <v>3</v>
      </c>
      <c r="Q648" s="326">
        <v>90</v>
      </c>
      <c r="R648" s="327">
        <v>500000</v>
      </c>
      <c r="S648" s="327">
        <v>250000</v>
      </c>
      <c r="T648" s="328">
        <v>300000</v>
      </c>
      <c r="U648" s="328" t="s">
        <v>347</v>
      </c>
      <c r="V648" s="328" t="s">
        <v>347</v>
      </c>
      <c r="W648" s="329" t="s">
        <v>377</v>
      </c>
      <c r="X648" s="325"/>
      <c r="Y648" s="325"/>
      <c r="Z648" s="325" t="s">
        <v>377</v>
      </c>
      <c r="AA648" s="325"/>
      <c r="AB648" s="325"/>
      <c r="AC648" s="325"/>
      <c r="AD648" s="325"/>
      <c r="AE648" s="325"/>
      <c r="AF648" s="325"/>
      <c r="AG648" s="325">
        <v>1000000</v>
      </c>
      <c r="AH648" s="325" t="s">
        <v>6833</v>
      </c>
      <c r="AI648" s="325" t="s">
        <v>377</v>
      </c>
      <c r="AJ648" s="328">
        <v>1050000</v>
      </c>
      <c r="AK648" s="330">
        <v>1000000</v>
      </c>
    </row>
    <row r="649" spans="1:37" s="309" customFormat="1" ht="20.100000000000001" customHeight="1">
      <c r="A649" s="314">
        <v>1647</v>
      </c>
      <c r="B649" s="315">
        <v>1410051017036</v>
      </c>
      <c r="C649" s="318">
        <v>110001000022</v>
      </c>
      <c r="D649" s="315" t="s">
        <v>6880</v>
      </c>
      <c r="E649" s="316" t="s">
        <v>1635</v>
      </c>
      <c r="F649" s="332">
        <v>600063</v>
      </c>
      <c r="G649" s="333" t="s">
        <v>1638</v>
      </c>
      <c r="H649" s="331" t="s">
        <v>344</v>
      </c>
      <c r="I649" s="331" t="s">
        <v>1636</v>
      </c>
      <c r="J649" s="317" t="s">
        <v>1637</v>
      </c>
      <c r="K649" s="321">
        <v>2360031</v>
      </c>
      <c r="L649" s="317" t="s">
        <v>5133</v>
      </c>
      <c r="M649" s="317"/>
      <c r="N649" s="322"/>
      <c r="O649" s="322" t="s">
        <v>1637</v>
      </c>
      <c r="P649" s="324">
        <v>3</v>
      </c>
      <c r="Q649" s="335">
        <v>63</v>
      </c>
      <c r="R649" s="327">
        <v>500000</v>
      </c>
      <c r="S649" s="327">
        <v>250000</v>
      </c>
      <c r="T649" s="328">
        <v>300000</v>
      </c>
      <c r="U649" s="328" t="s">
        <v>347</v>
      </c>
      <c r="V649" s="328" t="s">
        <v>347</v>
      </c>
      <c r="W649" s="329" t="s">
        <v>377</v>
      </c>
      <c r="X649" s="346"/>
      <c r="Y649" s="346"/>
      <c r="Z649" s="325"/>
      <c r="AA649" s="346"/>
      <c r="AB649" s="346"/>
      <c r="AC649" s="346"/>
      <c r="AD649" s="346"/>
      <c r="AE649" s="346"/>
      <c r="AF649" s="346"/>
      <c r="AG649" s="325">
        <v>1000000</v>
      </c>
      <c r="AH649" s="325" t="s">
        <v>6833</v>
      </c>
      <c r="AI649" s="325" t="s">
        <v>377</v>
      </c>
      <c r="AJ649" s="328">
        <v>1050000</v>
      </c>
      <c r="AK649" s="330">
        <v>1000000</v>
      </c>
    </row>
    <row r="650" spans="1:37" s="309" customFormat="1" ht="20.100000000000001" customHeight="1">
      <c r="A650" s="314">
        <v>1648</v>
      </c>
      <c r="B650" s="315">
        <v>1410051017689</v>
      </c>
      <c r="C650" s="318">
        <v>110001000022</v>
      </c>
      <c r="D650" s="315" t="s">
        <v>6880</v>
      </c>
      <c r="E650" s="316" t="s">
        <v>1635</v>
      </c>
      <c r="F650" s="319">
        <v>600063</v>
      </c>
      <c r="G650" s="320" t="s">
        <v>1638</v>
      </c>
      <c r="H650" s="316" t="s">
        <v>344</v>
      </c>
      <c r="I650" s="316" t="s">
        <v>1636</v>
      </c>
      <c r="J650" s="317" t="s">
        <v>1639</v>
      </c>
      <c r="K650" s="321">
        <v>2450051</v>
      </c>
      <c r="L650" s="317" t="s">
        <v>5134</v>
      </c>
      <c r="M650" s="317"/>
      <c r="N650" s="334"/>
      <c r="O650" s="334" t="s">
        <v>1639</v>
      </c>
      <c r="P650" s="324">
        <v>3</v>
      </c>
      <c r="Q650" s="326">
        <v>80</v>
      </c>
      <c r="R650" s="327">
        <v>500000</v>
      </c>
      <c r="S650" s="327">
        <v>250000</v>
      </c>
      <c r="T650" s="328">
        <v>300000</v>
      </c>
      <c r="U650" s="328" t="s">
        <v>347</v>
      </c>
      <c r="V650" s="328" t="s">
        <v>347</v>
      </c>
      <c r="W650" s="329" t="s">
        <v>377</v>
      </c>
      <c r="X650" s="325"/>
      <c r="Y650" s="325"/>
      <c r="Z650" s="325"/>
      <c r="AA650" s="325"/>
      <c r="AB650" s="325"/>
      <c r="AC650" s="325"/>
      <c r="AD650" s="325"/>
      <c r="AE650" s="325"/>
      <c r="AF650" s="325"/>
      <c r="AG650" s="325">
        <v>935000</v>
      </c>
      <c r="AH650" s="325" t="s">
        <v>6833</v>
      </c>
      <c r="AI650" s="325" t="s">
        <v>377</v>
      </c>
      <c r="AJ650" s="328">
        <v>1050000</v>
      </c>
      <c r="AK650" s="330">
        <v>1000000</v>
      </c>
    </row>
    <row r="651" spans="1:37" s="309" customFormat="1" ht="20.100000000000001" customHeight="1">
      <c r="A651" s="314">
        <v>1649</v>
      </c>
      <c r="B651" s="315">
        <v>1410051027787</v>
      </c>
      <c r="C651" s="318">
        <v>110001000022</v>
      </c>
      <c r="D651" s="315" t="s">
        <v>6880</v>
      </c>
      <c r="E651" s="316" t="s">
        <v>1635</v>
      </c>
      <c r="F651" s="332">
        <v>600063</v>
      </c>
      <c r="G651" s="333" t="s">
        <v>1638</v>
      </c>
      <c r="H651" s="331" t="s">
        <v>344</v>
      </c>
      <c r="I651" s="331" t="s">
        <v>1636</v>
      </c>
      <c r="J651" s="317" t="s">
        <v>5135</v>
      </c>
      <c r="K651" s="321">
        <v>2470024</v>
      </c>
      <c r="L651" s="317" t="s">
        <v>5136</v>
      </c>
      <c r="M651" s="317"/>
      <c r="N651" s="322"/>
      <c r="O651" s="322" t="s">
        <v>5135</v>
      </c>
      <c r="P651" s="324">
        <v>3</v>
      </c>
      <c r="Q651" s="326">
        <v>60</v>
      </c>
      <c r="R651" s="327">
        <v>500000</v>
      </c>
      <c r="S651" s="327">
        <v>250000</v>
      </c>
      <c r="T651" s="328" t="s">
        <v>347</v>
      </c>
      <c r="U651" s="328" t="s">
        <v>347</v>
      </c>
      <c r="V651" s="328" t="s">
        <v>347</v>
      </c>
      <c r="W651" s="329" t="s">
        <v>347</v>
      </c>
      <c r="X651" s="329"/>
      <c r="Y651" s="329"/>
      <c r="Z651" s="325"/>
      <c r="AA651" s="329"/>
      <c r="AB651" s="329"/>
      <c r="AC651" s="329"/>
      <c r="AD651" s="329"/>
      <c r="AE651" s="329"/>
      <c r="AF651" s="329"/>
      <c r="AG651" s="325">
        <v>0</v>
      </c>
      <c r="AH651" s="325" t="s">
        <v>377</v>
      </c>
      <c r="AI651" s="325" t="s">
        <v>377</v>
      </c>
      <c r="AJ651" s="328">
        <v>750000</v>
      </c>
      <c r="AK651" s="330">
        <v>1000000</v>
      </c>
    </row>
    <row r="652" spans="1:37" s="309" customFormat="1" ht="20.100000000000001" customHeight="1">
      <c r="A652" s="314">
        <v>1650</v>
      </c>
      <c r="B652" s="315">
        <v>1410051023711</v>
      </c>
      <c r="C652" s="318">
        <v>1410001003896</v>
      </c>
      <c r="D652" s="315" t="s">
        <v>6880</v>
      </c>
      <c r="E652" s="316" t="s">
        <v>1640</v>
      </c>
      <c r="F652" s="332">
        <v>2210831</v>
      </c>
      <c r="G652" s="333" t="s">
        <v>1644</v>
      </c>
      <c r="H652" s="331" t="s">
        <v>1641</v>
      </c>
      <c r="I652" s="331" t="s">
        <v>1642</v>
      </c>
      <c r="J652" s="317" t="s">
        <v>1643</v>
      </c>
      <c r="K652" s="321">
        <v>2310023</v>
      </c>
      <c r="L652" s="317" t="s">
        <v>5137</v>
      </c>
      <c r="M652" s="317"/>
      <c r="N652" s="322"/>
      <c r="O652" s="322" t="s">
        <v>1643</v>
      </c>
      <c r="P652" s="324">
        <v>2</v>
      </c>
      <c r="Q652" s="326">
        <v>50</v>
      </c>
      <c r="R652" s="327">
        <v>400000</v>
      </c>
      <c r="S652" s="327">
        <v>200000</v>
      </c>
      <c r="T652" s="328">
        <v>300000</v>
      </c>
      <c r="U652" s="328" t="s">
        <v>347</v>
      </c>
      <c r="V652" s="328" t="s">
        <v>347</v>
      </c>
      <c r="W652" s="329" t="s">
        <v>377</v>
      </c>
      <c r="X652" s="325"/>
      <c r="Y652" s="325"/>
      <c r="Z652" s="325"/>
      <c r="AA652" s="325"/>
      <c r="AB652" s="325"/>
      <c r="AC652" s="325"/>
      <c r="AD652" s="325"/>
      <c r="AE652" s="325"/>
      <c r="AF652" s="325"/>
      <c r="AG652" s="325">
        <v>0</v>
      </c>
      <c r="AH652" s="325" t="s">
        <v>377</v>
      </c>
      <c r="AI652" s="325" t="s">
        <v>377</v>
      </c>
      <c r="AJ652" s="328">
        <v>900000</v>
      </c>
      <c r="AK652" s="330">
        <v>1000000</v>
      </c>
    </row>
    <row r="653" spans="1:37" s="309" customFormat="1" ht="20.100000000000001" customHeight="1">
      <c r="A653" s="314">
        <v>1651</v>
      </c>
      <c r="B653" s="345">
        <v>1410051027480</v>
      </c>
      <c r="C653" s="318">
        <v>4520101100066</v>
      </c>
      <c r="D653" s="315" t="s">
        <v>6880</v>
      </c>
      <c r="E653" s="316" t="s">
        <v>1645</v>
      </c>
      <c r="F653" s="340">
        <v>8800211</v>
      </c>
      <c r="G653" s="316" t="s">
        <v>1648</v>
      </c>
      <c r="H653" s="316" t="s">
        <v>344</v>
      </c>
      <c r="I653" s="316" t="s">
        <v>1646</v>
      </c>
      <c r="J653" s="317" t="s">
        <v>1647</v>
      </c>
      <c r="K653" s="321">
        <v>2340056</v>
      </c>
      <c r="L653" s="317" t="s">
        <v>5138</v>
      </c>
      <c r="M653" s="317"/>
      <c r="N653" s="316"/>
      <c r="O653" s="334" t="s">
        <v>1647</v>
      </c>
      <c r="P653" s="324">
        <v>3</v>
      </c>
      <c r="Q653" s="316">
        <v>87</v>
      </c>
      <c r="R653" s="327">
        <v>500000</v>
      </c>
      <c r="S653" s="327">
        <v>250000</v>
      </c>
      <c r="T653" s="328" t="s">
        <v>347</v>
      </c>
      <c r="U653" s="328" t="s">
        <v>347</v>
      </c>
      <c r="V653" s="328" t="s">
        <v>347</v>
      </c>
      <c r="W653" s="329" t="s">
        <v>347</v>
      </c>
      <c r="X653" s="316"/>
      <c r="Y653" s="316"/>
      <c r="Z653" s="325"/>
      <c r="AA653" s="316"/>
      <c r="AB653" s="316"/>
      <c r="AC653" s="316"/>
      <c r="AD653" s="316"/>
      <c r="AE653" s="316"/>
      <c r="AF653" s="316"/>
      <c r="AG653" s="325">
        <v>0</v>
      </c>
      <c r="AH653" s="325" t="s">
        <v>377</v>
      </c>
      <c r="AI653" s="325" t="s">
        <v>377</v>
      </c>
      <c r="AJ653" s="328">
        <v>750000</v>
      </c>
      <c r="AK653" s="330">
        <v>1000000</v>
      </c>
    </row>
    <row r="654" spans="1:37" s="309" customFormat="1" ht="20.100000000000001" customHeight="1">
      <c r="A654" s="314">
        <v>1652</v>
      </c>
      <c r="B654" s="315">
        <v>1410051014629</v>
      </c>
      <c r="C654" s="318">
        <v>1413001000094</v>
      </c>
      <c r="D654" s="315" t="s">
        <v>6880</v>
      </c>
      <c r="E654" s="316" t="s">
        <v>1649</v>
      </c>
      <c r="F654" s="332">
        <v>2160001</v>
      </c>
      <c r="G654" s="333" t="s">
        <v>1652</v>
      </c>
      <c r="H654" s="331" t="s">
        <v>344</v>
      </c>
      <c r="I654" s="331" t="s">
        <v>1650</v>
      </c>
      <c r="J654" s="317" t="s">
        <v>1651</v>
      </c>
      <c r="K654" s="321">
        <v>2460031</v>
      </c>
      <c r="L654" s="317" t="s">
        <v>5139</v>
      </c>
      <c r="M654" s="317"/>
      <c r="N654" s="322"/>
      <c r="O654" s="322" t="s">
        <v>1651</v>
      </c>
      <c r="P654" s="324">
        <v>3</v>
      </c>
      <c r="Q654" s="326">
        <v>120</v>
      </c>
      <c r="R654" s="327">
        <v>500000</v>
      </c>
      <c r="S654" s="327">
        <v>250000</v>
      </c>
      <c r="T654" s="328">
        <v>300000</v>
      </c>
      <c r="U654" s="328" t="s">
        <v>347</v>
      </c>
      <c r="V654" s="328" t="s">
        <v>347</v>
      </c>
      <c r="W654" s="329" t="s">
        <v>377</v>
      </c>
      <c r="X654" s="329"/>
      <c r="Y654" s="329"/>
      <c r="Z654" s="325"/>
      <c r="AA654" s="329"/>
      <c r="AB654" s="329"/>
      <c r="AC654" s="329"/>
      <c r="AD654" s="329"/>
      <c r="AE654" s="329"/>
      <c r="AF654" s="329"/>
      <c r="AG654" s="325">
        <v>0</v>
      </c>
      <c r="AH654" s="325" t="s">
        <v>377</v>
      </c>
      <c r="AI654" s="325" t="s">
        <v>377</v>
      </c>
      <c r="AJ654" s="328">
        <v>1050000</v>
      </c>
      <c r="AK654" s="330">
        <v>1000000</v>
      </c>
    </row>
    <row r="655" spans="1:37" s="309" customFormat="1" ht="20.100000000000001" customHeight="1">
      <c r="A655" s="314">
        <v>1653</v>
      </c>
      <c r="B655" s="315">
        <v>1410051016558</v>
      </c>
      <c r="C655" s="318">
        <v>1415001000032</v>
      </c>
      <c r="D655" s="315" t="s">
        <v>6880</v>
      </c>
      <c r="E655" s="316" t="s">
        <v>1653</v>
      </c>
      <c r="F655" s="332">
        <v>2520227</v>
      </c>
      <c r="G655" s="333" t="s">
        <v>1656</v>
      </c>
      <c r="H655" s="331" t="s">
        <v>344</v>
      </c>
      <c r="I655" s="331" t="s">
        <v>1654</v>
      </c>
      <c r="J655" s="317" t="s">
        <v>1655</v>
      </c>
      <c r="K655" s="321">
        <v>2320066</v>
      </c>
      <c r="L655" s="317" t="s">
        <v>5140</v>
      </c>
      <c r="M655" s="317"/>
      <c r="N655" s="322"/>
      <c r="O655" s="322" t="s">
        <v>1655</v>
      </c>
      <c r="P655" s="324">
        <v>3</v>
      </c>
      <c r="Q655" s="335">
        <v>60</v>
      </c>
      <c r="R655" s="327">
        <v>500000</v>
      </c>
      <c r="S655" s="327">
        <v>250000</v>
      </c>
      <c r="T655" s="328">
        <v>300000</v>
      </c>
      <c r="U655" s="328" t="s">
        <v>347</v>
      </c>
      <c r="V655" s="328" t="s">
        <v>347</v>
      </c>
      <c r="W655" s="329" t="s">
        <v>377</v>
      </c>
      <c r="X655" s="336"/>
      <c r="Y655" s="336"/>
      <c r="Z655" s="325"/>
      <c r="AA655" s="336"/>
      <c r="AB655" s="336"/>
      <c r="AC655" s="336"/>
      <c r="AD655" s="336"/>
      <c r="AE655" s="336"/>
      <c r="AF655" s="336"/>
      <c r="AG655" s="325">
        <v>0</v>
      </c>
      <c r="AH655" s="325" t="s">
        <v>377</v>
      </c>
      <c r="AI655" s="325" t="s">
        <v>377</v>
      </c>
      <c r="AJ655" s="328">
        <v>1050000</v>
      </c>
      <c r="AK655" s="330">
        <v>1000000</v>
      </c>
    </row>
    <row r="656" spans="1:37" s="309" customFormat="1" ht="20.100000000000001" customHeight="1">
      <c r="A656" s="314">
        <v>1654</v>
      </c>
      <c r="B656" s="315">
        <v>1410051018323</v>
      </c>
      <c r="C656" s="318">
        <v>1415001000032</v>
      </c>
      <c r="D656" s="315" t="s">
        <v>6880</v>
      </c>
      <c r="E656" s="316" t="s">
        <v>1653</v>
      </c>
      <c r="F656" s="332">
        <v>2520227</v>
      </c>
      <c r="G656" s="333" t="s">
        <v>1656</v>
      </c>
      <c r="H656" s="331" t="s">
        <v>344</v>
      </c>
      <c r="I656" s="331" t="s">
        <v>1654</v>
      </c>
      <c r="J656" s="317" t="s">
        <v>1657</v>
      </c>
      <c r="K656" s="321">
        <v>2250005</v>
      </c>
      <c r="L656" s="317" t="s">
        <v>5141</v>
      </c>
      <c r="M656" s="317"/>
      <c r="N656" s="323"/>
      <c r="O656" s="322" t="s">
        <v>1657</v>
      </c>
      <c r="P656" s="324">
        <v>3</v>
      </c>
      <c r="Q656" s="326">
        <v>109</v>
      </c>
      <c r="R656" s="327">
        <v>500000</v>
      </c>
      <c r="S656" s="327">
        <v>250000</v>
      </c>
      <c r="T656" s="328">
        <v>300000</v>
      </c>
      <c r="U656" s="328" t="s">
        <v>347</v>
      </c>
      <c r="V656" s="328" t="s">
        <v>347</v>
      </c>
      <c r="W656" s="329" t="s">
        <v>377</v>
      </c>
      <c r="X656" s="329"/>
      <c r="Y656" s="329"/>
      <c r="Z656" s="325"/>
      <c r="AA656" s="329"/>
      <c r="AB656" s="329"/>
      <c r="AC656" s="329"/>
      <c r="AD656" s="329"/>
      <c r="AE656" s="329"/>
      <c r="AF656" s="329"/>
      <c r="AG656" s="325">
        <v>0</v>
      </c>
      <c r="AH656" s="325" t="s">
        <v>377</v>
      </c>
      <c r="AI656" s="325" t="s">
        <v>377</v>
      </c>
      <c r="AJ656" s="328">
        <v>1050000</v>
      </c>
      <c r="AK656" s="330">
        <v>1000000</v>
      </c>
    </row>
    <row r="657" spans="1:37" s="309" customFormat="1" ht="20.100000000000001" customHeight="1">
      <c r="A657" s="314">
        <v>1655</v>
      </c>
      <c r="B657" s="315">
        <v>1410051017515</v>
      </c>
      <c r="C657" s="318">
        <v>1410001002849</v>
      </c>
      <c r="D657" s="315" t="s">
        <v>6880</v>
      </c>
      <c r="E657" s="316" t="s">
        <v>1658</v>
      </c>
      <c r="F657" s="332">
        <v>2240053</v>
      </c>
      <c r="G657" s="333" t="s">
        <v>1661</v>
      </c>
      <c r="H657" s="331" t="s">
        <v>344</v>
      </c>
      <c r="I657" s="331" t="s">
        <v>1659</v>
      </c>
      <c r="J657" s="317" t="s">
        <v>1660</v>
      </c>
      <c r="K657" s="321">
        <v>2240053</v>
      </c>
      <c r="L657" s="317" t="s">
        <v>5142</v>
      </c>
      <c r="M657" s="317"/>
      <c r="N657" s="316"/>
      <c r="O657" s="334" t="s">
        <v>1660</v>
      </c>
      <c r="P657" s="324">
        <v>3</v>
      </c>
      <c r="Q657" s="326">
        <v>70</v>
      </c>
      <c r="R657" s="327">
        <v>500000</v>
      </c>
      <c r="S657" s="327">
        <v>250000</v>
      </c>
      <c r="T657" s="328" t="s">
        <v>347</v>
      </c>
      <c r="U657" s="328" t="s">
        <v>347</v>
      </c>
      <c r="V657" s="328" t="s">
        <v>347</v>
      </c>
      <c r="W657" s="329" t="s">
        <v>347</v>
      </c>
      <c r="X657" s="329"/>
      <c r="Y657" s="329"/>
      <c r="Z657" s="325"/>
      <c r="AA657" s="329"/>
      <c r="AB657" s="329"/>
      <c r="AC657" s="329"/>
      <c r="AD657" s="329"/>
      <c r="AE657" s="329"/>
      <c r="AF657" s="329"/>
      <c r="AG657" s="325">
        <v>1000000</v>
      </c>
      <c r="AH657" s="325" t="s">
        <v>6833</v>
      </c>
      <c r="AI657" s="325" t="s">
        <v>377</v>
      </c>
      <c r="AJ657" s="328">
        <v>750000</v>
      </c>
      <c r="AK657" s="330">
        <v>1000000</v>
      </c>
    </row>
    <row r="658" spans="1:37" s="309" customFormat="1" ht="20.100000000000001" customHeight="1">
      <c r="A658" s="314">
        <v>1656</v>
      </c>
      <c r="B658" s="315">
        <v>1410051014306</v>
      </c>
      <c r="C658" s="318">
        <v>4021401000015</v>
      </c>
      <c r="D658" s="315" t="s">
        <v>6880</v>
      </c>
      <c r="E658" s="316" t="s">
        <v>1662</v>
      </c>
      <c r="F658" s="332">
        <v>8280021</v>
      </c>
      <c r="G658" s="333" t="s">
        <v>1665</v>
      </c>
      <c r="H658" s="331" t="s">
        <v>344</v>
      </c>
      <c r="I658" s="331" t="s">
        <v>1663</v>
      </c>
      <c r="J658" s="317" t="s">
        <v>1664</v>
      </c>
      <c r="K658" s="321">
        <v>2230062</v>
      </c>
      <c r="L658" s="317" t="s">
        <v>5143</v>
      </c>
      <c r="M658" s="317"/>
      <c r="N658" s="322"/>
      <c r="O658" s="322" t="s">
        <v>1664</v>
      </c>
      <c r="P658" s="324">
        <v>3</v>
      </c>
      <c r="Q658" s="326">
        <v>90</v>
      </c>
      <c r="R658" s="327">
        <v>500000</v>
      </c>
      <c r="S658" s="327">
        <v>250000</v>
      </c>
      <c r="T658" s="328">
        <v>300000</v>
      </c>
      <c r="U658" s="328" t="s">
        <v>347</v>
      </c>
      <c r="V658" s="328" t="s">
        <v>347</v>
      </c>
      <c r="W658" s="329" t="s">
        <v>377</v>
      </c>
      <c r="X658" s="329"/>
      <c r="Y658" s="329"/>
      <c r="Z658" s="325"/>
      <c r="AA658" s="329"/>
      <c r="AB658" s="329"/>
      <c r="AC658" s="329"/>
      <c r="AD658" s="329"/>
      <c r="AE658" s="329"/>
      <c r="AF658" s="329"/>
      <c r="AG658" s="325">
        <v>0</v>
      </c>
      <c r="AH658" s="325" t="s">
        <v>377</v>
      </c>
      <c r="AI658" s="325" t="s">
        <v>377</v>
      </c>
      <c r="AJ658" s="328">
        <v>1050000</v>
      </c>
      <c r="AK658" s="330">
        <v>1000000</v>
      </c>
    </row>
    <row r="659" spans="1:37" s="309" customFormat="1" ht="20.100000000000001" customHeight="1">
      <c r="A659" s="314">
        <v>1657</v>
      </c>
      <c r="B659" s="315">
        <v>1410051017085</v>
      </c>
      <c r="C659" s="318">
        <v>1320101000025</v>
      </c>
      <c r="D659" s="315" t="s">
        <v>6880</v>
      </c>
      <c r="E659" s="316" t="s">
        <v>1666</v>
      </c>
      <c r="F659" s="340">
        <v>1920012</v>
      </c>
      <c r="G659" s="316" t="s">
        <v>1669</v>
      </c>
      <c r="H659" s="316" t="s">
        <v>344</v>
      </c>
      <c r="I659" s="316" t="s">
        <v>1667</v>
      </c>
      <c r="J659" s="317" t="s">
        <v>1668</v>
      </c>
      <c r="K659" s="321">
        <v>2360051</v>
      </c>
      <c r="L659" s="317" t="s">
        <v>5144</v>
      </c>
      <c r="M659" s="317"/>
      <c r="N659" s="338"/>
      <c r="O659" s="334" t="s">
        <v>1668</v>
      </c>
      <c r="P659" s="324">
        <v>3</v>
      </c>
      <c r="Q659" s="316">
        <v>100</v>
      </c>
      <c r="R659" s="327">
        <v>500000</v>
      </c>
      <c r="S659" s="327">
        <v>250000</v>
      </c>
      <c r="T659" s="328">
        <v>300000</v>
      </c>
      <c r="U659" s="328" t="s">
        <v>347</v>
      </c>
      <c r="V659" s="328" t="s">
        <v>347</v>
      </c>
      <c r="W659" s="329" t="s">
        <v>377</v>
      </c>
      <c r="X659" s="316"/>
      <c r="Y659" s="316"/>
      <c r="Z659" s="325"/>
      <c r="AA659" s="316"/>
      <c r="AB659" s="316"/>
      <c r="AC659" s="316"/>
      <c r="AD659" s="316"/>
      <c r="AE659" s="316"/>
      <c r="AF659" s="316"/>
      <c r="AG659" s="325">
        <v>0</v>
      </c>
      <c r="AH659" s="325" t="s">
        <v>377</v>
      </c>
      <c r="AI659" s="325" t="s">
        <v>377</v>
      </c>
      <c r="AJ659" s="328">
        <v>1050000</v>
      </c>
      <c r="AK659" s="330">
        <v>1000000</v>
      </c>
    </row>
    <row r="660" spans="1:37" s="309" customFormat="1" ht="20.100000000000001" customHeight="1">
      <c r="A660" s="314">
        <v>1658</v>
      </c>
      <c r="B660" s="315">
        <v>1410051026185</v>
      </c>
      <c r="C660" s="318">
        <v>1320101000025</v>
      </c>
      <c r="D660" s="315" t="s">
        <v>6880</v>
      </c>
      <c r="E660" s="316" t="s">
        <v>1666</v>
      </c>
      <c r="F660" s="332">
        <v>1920012</v>
      </c>
      <c r="G660" s="333" t="s">
        <v>1669</v>
      </c>
      <c r="H660" s="331" t="s">
        <v>344</v>
      </c>
      <c r="I660" s="331" t="s">
        <v>1667</v>
      </c>
      <c r="J660" s="317" t="s">
        <v>1670</v>
      </c>
      <c r="K660" s="321">
        <v>2460003</v>
      </c>
      <c r="L660" s="317" t="s">
        <v>5145</v>
      </c>
      <c r="M660" s="317"/>
      <c r="N660" s="322"/>
      <c r="O660" s="322" t="s">
        <v>1670</v>
      </c>
      <c r="P660" s="324">
        <v>3</v>
      </c>
      <c r="Q660" s="326">
        <v>71</v>
      </c>
      <c r="R660" s="327">
        <v>500000</v>
      </c>
      <c r="S660" s="327">
        <v>250000</v>
      </c>
      <c r="T660" s="328" t="s">
        <v>347</v>
      </c>
      <c r="U660" s="328" t="s">
        <v>347</v>
      </c>
      <c r="V660" s="328" t="s">
        <v>347</v>
      </c>
      <c r="W660" s="329" t="s">
        <v>347</v>
      </c>
      <c r="X660" s="329"/>
      <c r="Y660" s="329"/>
      <c r="Z660" s="325"/>
      <c r="AA660" s="329"/>
      <c r="AB660" s="329"/>
      <c r="AC660" s="329"/>
      <c r="AD660" s="329"/>
      <c r="AE660" s="329"/>
      <c r="AF660" s="329"/>
      <c r="AG660" s="325">
        <v>0</v>
      </c>
      <c r="AH660" s="325" t="s">
        <v>377</v>
      </c>
      <c r="AI660" s="325" t="s">
        <v>377</v>
      </c>
      <c r="AJ660" s="328">
        <v>750000</v>
      </c>
      <c r="AK660" s="330">
        <v>1000000</v>
      </c>
    </row>
    <row r="661" spans="1:37" s="309" customFormat="1" ht="20.100000000000001" customHeight="1">
      <c r="A661" s="314">
        <v>1659</v>
      </c>
      <c r="B661" s="315">
        <v>1410051015428</v>
      </c>
      <c r="C661" s="318">
        <v>1410001002906</v>
      </c>
      <c r="D661" s="315" t="s">
        <v>6880</v>
      </c>
      <c r="E661" s="316" t="s">
        <v>1671</v>
      </c>
      <c r="F661" s="319">
        <v>2410836</v>
      </c>
      <c r="G661" s="320" t="s">
        <v>1674</v>
      </c>
      <c r="H661" s="316" t="s">
        <v>344</v>
      </c>
      <c r="I661" s="316" t="s">
        <v>1672</v>
      </c>
      <c r="J661" s="317" t="s">
        <v>1673</v>
      </c>
      <c r="K661" s="321">
        <v>2410836</v>
      </c>
      <c r="L661" s="317" t="s">
        <v>5146</v>
      </c>
      <c r="M661" s="317"/>
      <c r="N661" s="322"/>
      <c r="O661" s="322" t="s">
        <v>1673</v>
      </c>
      <c r="P661" s="324">
        <v>3</v>
      </c>
      <c r="Q661" s="326">
        <v>137</v>
      </c>
      <c r="R661" s="327">
        <v>500000</v>
      </c>
      <c r="S661" s="327">
        <v>250000</v>
      </c>
      <c r="T661" s="328" t="s">
        <v>347</v>
      </c>
      <c r="U661" s="328" t="s">
        <v>347</v>
      </c>
      <c r="V661" s="328" t="s">
        <v>347</v>
      </c>
      <c r="W661" s="329" t="s">
        <v>347</v>
      </c>
      <c r="X661" s="325"/>
      <c r="Y661" s="325"/>
      <c r="Z661" s="325"/>
      <c r="AA661" s="325"/>
      <c r="AB661" s="325"/>
      <c r="AC661" s="325"/>
      <c r="AD661" s="325"/>
      <c r="AE661" s="325"/>
      <c r="AF661" s="325"/>
      <c r="AG661" s="325">
        <v>365000</v>
      </c>
      <c r="AH661" s="325" t="s">
        <v>6833</v>
      </c>
      <c r="AI661" s="325" t="s">
        <v>377</v>
      </c>
      <c r="AJ661" s="328">
        <v>750000</v>
      </c>
      <c r="AK661" s="330">
        <v>1000000</v>
      </c>
    </row>
    <row r="662" spans="1:37" s="309" customFormat="1" ht="20.100000000000001" customHeight="1">
      <c r="A662" s="314">
        <v>1660</v>
      </c>
      <c r="B662" s="315">
        <v>1410051013845</v>
      </c>
      <c r="C662" s="318">
        <v>1410001002922</v>
      </c>
      <c r="D662" s="315" t="s">
        <v>6880</v>
      </c>
      <c r="E662" s="316" t="s">
        <v>1675</v>
      </c>
      <c r="F662" s="319">
        <v>2210061</v>
      </c>
      <c r="G662" s="320" t="s">
        <v>1678</v>
      </c>
      <c r="H662" s="316" t="s">
        <v>344</v>
      </c>
      <c r="I662" s="316" t="s">
        <v>1676</v>
      </c>
      <c r="J662" s="317" t="s">
        <v>1677</v>
      </c>
      <c r="K662" s="321">
        <v>2210001</v>
      </c>
      <c r="L662" s="317" t="s">
        <v>5147</v>
      </c>
      <c r="M662" s="317"/>
      <c r="N662" s="322"/>
      <c r="O662" s="322" t="s">
        <v>1677</v>
      </c>
      <c r="P662" s="324">
        <v>3</v>
      </c>
      <c r="Q662" s="326">
        <v>184</v>
      </c>
      <c r="R662" s="327">
        <v>500000</v>
      </c>
      <c r="S662" s="327">
        <v>250000</v>
      </c>
      <c r="T662" s="328" t="s">
        <v>347</v>
      </c>
      <c r="U662" s="328" t="s">
        <v>347</v>
      </c>
      <c r="V662" s="328" t="s">
        <v>347</v>
      </c>
      <c r="W662" s="329" t="s">
        <v>347</v>
      </c>
      <c r="X662" s="329"/>
      <c r="Y662" s="329"/>
      <c r="Z662" s="325"/>
      <c r="AA662" s="329"/>
      <c r="AB662" s="329"/>
      <c r="AC662" s="329"/>
      <c r="AD662" s="329"/>
      <c r="AE662" s="329"/>
      <c r="AF662" s="329"/>
      <c r="AG662" s="325">
        <v>539000</v>
      </c>
      <c r="AH662" s="325" t="s">
        <v>6833</v>
      </c>
      <c r="AI662" s="325" t="s">
        <v>377</v>
      </c>
      <c r="AJ662" s="328">
        <v>750000</v>
      </c>
      <c r="AK662" s="330">
        <v>1000000</v>
      </c>
    </row>
    <row r="663" spans="1:37" s="309" customFormat="1" ht="20.100000000000001" customHeight="1">
      <c r="A663" s="314">
        <v>1661</v>
      </c>
      <c r="B663" s="315">
        <v>1410051013852</v>
      </c>
      <c r="C663" s="318">
        <v>1410001002922</v>
      </c>
      <c r="D663" s="315" t="s">
        <v>6880</v>
      </c>
      <c r="E663" s="316" t="s">
        <v>1675</v>
      </c>
      <c r="F663" s="332">
        <v>2210061</v>
      </c>
      <c r="G663" s="333" t="s">
        <v>1678</v>
      </c>
      <c r="H663" s="331" t="s">
        <v>344</v>
      </c>
      <c r="I663" s="331" t="s">
        <v>1676</v>
      </c>
      <c r="J663" s="317" t="s">
        <v>1679</v>
      </c>
      <c r="K663" s="321">
        <v>2210061</v>
      </c>
      <c r="L663" s="317" t="s">
        <v>5148</v>
      </c>
      <c r="M663" s="317"/>
      <c r="N663" s="322"/>
      <c r="O663" s="322" t="s">
        <v>1679</v>
      </c>
      <c r="P663" s="324">
        <v>3</v>
      </c>
      <c r="Q663" s="326">
        <v>207</v>
      </c>
      <c r="R663" s="327">
        <v>500000</v>
      </c>
      <c r="S663" s="327">
        <v>250000</v>
      </c>
      <c r="T663" s="328" t="s">
        <v>347</v>
      </c>
      <c r="U663" s="328" t="s">
        <v>347</v>
      </c>
      <c r="V663" s="328" t="s">
        <v>347</v>
      </c>
      <c r="W663" s="329" t="s">
        <v>347</v>
      </c>
      <c r="X663" s="329"/>
      <c r="Y663" s="329"/>
      <c r="Z663" s="325"/>
      <c r="AA663" s="329"/>
      <c r="AB663" s="329"/>
      <c r="AC663" s="329"/>
      <c r="AD663" s="329"/>
      <c r="AE663" s="329"/>
      <c r="AF663" s="329"/>
      <c r="AG663" s="325">
        <v>1000000</v>
      </c>
      <c r="AH663" s="325" t="s">
        <v>6833</v>
      </c>
      <c r="AI663" s="325" t="s">
        <v>377</v>
      </c>
      <c r="AJ663" s="328">
        <v>750000</v>
      </c>
      <c r="AK663" s="330">
        <v>1000000</v>
      </c>
    </row>
    <row r="664" spans="1:37" s="309" customFormat="1" ht="20.100000000000001" customHeight="1">
      <c r="A664" s="314">
        <v>1662</v>
      </c>
      <c r="B664" s="315">
        <v>1410051013860</v>
      </c>
      <c r="C664" s="318">
        <v>1410001002922</v>
      </c>
      <c r="D664" s="315" t="s">
        <v>6880</v>
      </c>
      <c r="E664" s="316" t="s">
        <v>1675</v>
      </c>
      <c r="F664" s="319">
        <v>2210061</v>
      </c>
      <c r="G664" s="320" t="s">
        <v>1678</v>
      </c>
      <c r="H664" s="316" t="s">
        <v>344</v>
      </c>
      <c r="I664" s="316" t="s">
        <v>1676</v>
      </c>
      <c r="J664" s="317" t="s">
        <v>1680</v>
      </c>
      <c r="K664" s="321">
        <v>2210004</v>
      </c>
      <c r="L664" s="317" t="s">
        <v>5149</v>
      </c>
      <c r="M664" s="317"/>
      <c r="N664" s="322"/>
      <c r="O664" s="322" t="s">
        <v>1680</v>
      </c>
      <c r="P664" s="324">
        <v>3</v>
      </c>
      <c r="Q664" s="326">
        <v>87</v>
      </c>
      <c r="R664" s="327">
        <v>500000</v>
      </c>
      <c r="S664" s="327">
        <v>250000</v>
      </c>
      <c r="T664" s="328" t="s">
        <v>347</v>
      </c>
      <c r="U664" s="328" t="s">
        <v>347</v>
      </c>
      <c r="V664" s="328" t="s">
        <v>347</v>
      </c>
      <c r="W664" s="329" t="s">
        <v>347</v>
      </c>
      <c r="X664" s="329"/>
      <c r="Y664" s="329"/>
      <c r="Z664" s="325"/>
      <c r="AA664" s="329"/>
      <c r="AB664" s="329"/>
      <c r="AC664" s="329"/>
      <c r="AD664" s="329"/>
      <c r="AE664" s="329"/>
      <c r="AF664" s="329"/>
      <c r="AG664" s="325">
        <v>996000</v>
      </c>
      <c r="AH664" s="325" t="s">
        <v>6833</v>
      </c>
      <c r="AI664" s="325" t="s">
        <v>377</v>
      </c>
      <c r="AJ664" s="328">
        <v>750000</v>
      </c>
      <c r="AK664" s="330">
        <v>1000000</v>
      </c>
    </row>
    <row r="665" spans="1:37" s="309" customFormat="1" ht="20.100000000000001" customHeight="1">
      <c r="A665" s="314">
        <v>1663</v>
      </c>
      <c r="B665" s="315">
        <v>1410051015618</v>
      </c>
      <c r="C665" s="318">
        <v>1410001002922</v>
      </c>
      <c r="D665" s="315" t="s">
        <v>6880</v>
      </c>
      <c r="E665" s="316" t="s">
        <v>1675</v>
      </c>
      <c r="F665" s="319">
        <v>2210061</v>
      </c>
      <c r="G665" s="320" t="s">
        <v>1678</v>
      </c>
      <c r="H665" s="316" t="s">
        <v>344</v>
      </c>
      <c r="I665" s="316" t="s">
        <v>1676</v>
      </c>
      <c r="J665" s="317" t="s">
        <v>1681</v>
      </c>
      <c r="K665" s="321">
        <v>2220003</v>
      </c>
      <c r="L665" s="317" t="s">
        <v>5150</v>
      </c>
      <c r="M665" s="317"/>
      <c r="N665" s="334"/>
      <c r="O665" s="334" t="s">
        <v>1681</v>
      </c>
      <c r="P665" s="324">
        <v>3</v>
      </c>
      <c r="Q665" s="326">
        <v>162</v>
      </c>
      <c r="R665" s="327">
        <v>500000</v>
      </c>
      <c r="S665" s="327">
        <v>250000</v>
      </c>
      <c r="T665" s="328" t="s">
        <v>347</v>
      </c>
      <c r="U665" s="328" t="s">
        <v>347</v>
      </c>
      <c r="V665" s="328" t="s">
        <v>347</v>
      </c>
      <c r="W665" s="329" t="s">
        <v>347</v>
      </c>
      <c r="X665" s="325"/>
      <c r="Y665" s="325"/>
      <c r="Z665" s="325"/>
      <c r="AA665" s="325"/>
      <c r="AB665" s="325"/>
      <c r="AC665" s="325"/>
      <c r="AD665" s="325"/>
      <c r="AE665" s="325"/>
      <c r="AF665" s="325"/>
      <c r="AG665" s="325">
        <v>1000000</v>
      </c>
      <c r="AH665" s="325" t="s">
        <v>6833</v>
      </c>
      <c r="AI665" s="325" t="s">
        <v>377</v>
      </c>
      <c r="AJ665" s="328">
        <v>750000</v>
      </c>
      <c r="AK665" s="330">
        <v>1000000</v>
      </c>
    </row>
    <row r="666" spans="1:37" s="309" customFormat="1" ht="20.100000000000001" customHeight="1">
      <c r="A666" s="314">
        <v>1664</v>
      </c>
      <c r="B666" s="315">
        <v>1410051016319</v>
      </c>
      <c r="C666" s="318">
        <v>1410001002922</v>
      </c>
      <c r="D666" s="315" t="s">
        <v>6880</v>
      </c>
      <c r="E666" s="316" t="s">
        <v>1675</v>
      </c>
      <c r="F666" s="332">
        <v>2210061</v>
      </c>
      <c r="G666" s="333" t="s">
        <v>1678</v>
      </c>
      <c r="H666" s="331" t="s">
        <v>344</v>
      </c>
      <c r="I666" s="331" t="s">
        <v>1676</v>
      </c>
      <c r="J666" s="317" t="s">
        <v>1682</v>
      </c>
      <c r="K666" s="321">
        <v>2210001</v>
      </c>
      <c r="L666" s="317" t="s">
        <v>5151</v>
      </c>
      <c r="M666" s="317"/>
      <c r="N666" s="342"/>
      <c r="O666" s="342" t="s">
        <v>1682</v>
      </c>
      <c r="P666" s="324">
        <v>3</v>
      </c>
      <c r="Q666" s="326">
        <v>140</v>
      </c>
      <c r="R666" s="327">
        <v>500000</v>
      </c>
      <c r="S666" s="327">
        <v>250000</v>
      </c>
      <c r="T666" s="328" t="s">
        <v>347</v>
      </c>
      <c r="U666" s="328" t="s">
        <v>347</v>
      </c>
      <c r="V666" s="328" t="s">
        <v>347</v>
      </c>
      <c r="W666" s="329" t="s">
        <v>347</v>
      </c>
      <c r="X666" s="325"/>
      <c r="Y666" s="325"/>
      <c r="Z666" s="325"/>
      <c r="AA666" s="325"/>
      <c r="AB666" s="325"/>
      <c r="AC666" s="325"/>
      <c r="AD666" s="325"/>
      <c r="AE666" s="325"/>
      <c r="AF666" s="325"/>
      <c r="AG666" s="325">
        <v>1000000</v>
      </c>
      <c r="AH666" s="325" t="s">
        <v>6833</v>
      </c>
      <c r="AI666" s="325" t="s">
        <v>377</v>
      </c>
      <c r="AJ666" s="328">
        <v>750000</v>
      </c>
      <c r="AK666" s="330">
        <v>1000000</v>
      </c>
    </row>
    <row r="667" spans="1:37" s="309" customFormat="1" ht="20.100000000000001" customHeight="1">
      <c r="A667" s="314">
        <v>1665</v>
      </c>
      <c r="B667" s="315">
        <v>1410051015626</v>
      </c>
      <c r="C667" s="347">
        <v>1410001002922</v>
      </c>
      <c r="D667" s="345" t="s">
        <v>4363</v>
      </c>
      <c r="E667" s="316" t="s">
        <v>1675</v>
      </c>
      <c r="F667" s="332">
        <v>2210061</v>
      </c>
      <c r="G667" s="333" t="s">
        <v>1678</v>
      </c>
      <c r="H667" s="331" t="s">
        <v>344</v>
      </c>
      <c r="I667" s="331" t="s">
        <v>1676</v>
      </c>
      <c r="J667" s="331" t="s">
        <v>1683</v>
      </c>
      <c r="K667" s="329" t="s">
        <v>2952</v>
      </c>
      <c r="L667" s="324" t="s">
        <v>5152</v>
      </c>
      <c r="M667" s="348"/>
      <c r="N667" s="323"/>
      <c r="O667" s="322" t="s">
        <v>1683</v>
      </c>
      <c r="P667" s="324">
        <v>3</v>
      </c>
      <c r="Q667" s="326">
        <v>60</v>
      </c>
      <c r="R667" s="327">
        <v>500000</v>
      </c>
      <c r="S667" s="327">
        <v>250000</v>
      </c>
      <c r="T667" s="328" t="s">
        <v>347</v>
      </c>
      <c r="U667" s="328" t="s">
        <v>347</v>
      </c>
      <c r="V667" s="328" t="s">
        <v>347</v>
      </c>
      <c r="W667" s="329" t="s">
        <v>347</v>
      </c>
      <c r="X667" s="325"/>
      <c r="Y667" s="325"/>
      <c r="Z667" s="325"/>
      <c r="AA667" s="325"/>
      <c r="AB667" s="325"/>
      <c r="AC667" s="325"/>
      <c r="AD667" s="325"/>
      <c r="AE667" s="325"/>
      <c r="AF667" s="325"/>
      <c r="AG667" s="325">
        <v>616000</v>
      </c>
      <c r="AH667" s="325" t="s">
        <v>6833</v>
      </c>
      <c r="AI667" s="325" t="s">
        <v>377</v>
      </c>
      <c r="AJ667" s="328">
        <v>750000</v>
      </c>
      <c r="AK667" s="330">
        <v>1000000</v>
      </c>
    </row>
    <row r="668" spans="1:37" s="309" customFormat="1" ht="20.100000000000001" customHeight="1">
      <c r="A668" s="314">
        <v>1666</v>
      </c>
      <c r="B668" s="315">
        <v>1410051015964</v>
      </c>
      <c r="C668" s="318">
        <v>1310401000130</v>
      </c>
      <c r="D668" s="315" t="s">
        <v>6880</v>
      </c>
      <c r="E668" s="316" t="s">
        <v>1684</v>
      </c>
      <c r="F668" s="332">
        <v>1610032</v>
      </c>
      <c r="G668" s="333" t="s">
        <v>1687</v>
      </c>
      <c r="H668" s="331" t="s">
        <v>344</v>
      </c>
      <c r="I668" s="331" t="s">
        <v>1685</v>
      </c>
      <c r="J668" s="317" t="s">
        <v>1686</v>
      </c>
      <c r="K668" s="321">
        <v>2450063</v>
      </c>
      <c r="L668" s="317" t="s">
        <v>5153</v>
      </c>
      <c r="M668" s="317"/>
      <c r="N668" s="322"/>
      <c r="O668" s="322" t="s">
        <v>1686</v>
      </c>
      <c r="P668" s="324">
        <v>3</v>
      </c>
      <c r="Q668" s="326">
        <v>100</v>
      </c>
      <c r="R668" s="327">
        <v>500000</v>
      </c>
      <c r="S668" s="327">
        <v>250000</v>
      </c>
      <c r="T668" s="328" t="s">
        <v>347</v>
      </c>
      <c r="U668" s="328" t="s">
        <v>347</v>
      </c>
      <c r="V668" s="328" t="s">
        <v>347</v>
      </c>
      <c r="W668" s="329" t="s">
        <v>347</v>
      </c>
      <c r="X668" s="325"/>
      <c r="Y668" s="325"/>
      <c r="Z668" s="325"/>
      <c r="AA668" s="325"/>
      <c r="AB668" s="325"/>
      <c r="AC668" s="325"/>
      <c r="AD668" s="325"/>
      <c r="AE668" s="325"/>
      <c r="AF668" s="325"/>
      <c r="AG668" s="325">
        <v>0</v>
      </c>
      <c r="AH668" s="325" t="s">
        <v>377</v>
      </c>
      <c r="AI668" s="325" t="s">
        <v>377</v>
      </c>
      <c r="AJ668" s="328">
        <v>750000</v>
      </c>
      <c r="AK668" s="330">
        <v>1000000</v>
      </c>
    </row>
    <row r="669" spans="1:37" s="309" customFormat="1" ht="20.100000000000001" customHeight="1">
      <c r="A669" s="314">
        <v>1667</v>
      </c>
      <c r="B669" s="315">
        <v>1410051015402</v>
      </c>
      <c r="C669" s="318">
        <v>1410001003433</v>
      </c>
      <c r="D669" s="315" t="s">
        <v>6880</v>
      </c>
      <c r="E669" s="361" t="s">
        <v>5154</v>
      </c>
      <c r="F669" s="319">
        <v>2400052</v>
      </c>
      <c r="G669" s="320" t="s">
        <v>1690</v>
      </c>
      <c r="H669" s="316" t="s">
        <v>344</v>
      </c>
      <c r="I669" s="316" t="s">
        <v>1688</v>
      </c>
      <c r="J669" s="317" t="s">
        <v>1689</v>
      </c>
      <c r="K669" s="321">
        <v>2400054</v>
      </c>
      <c r="L669" s="317" t="s">
        <v>5155</v>
      </c>
      <c r="M669" s="317"/>
      <c r="O669" s="316" t="s">
        <v>1689</v>
      </c>
      <c r="P669" s="324">
        <v>3</v>
      </c>
      <c r="Q669" s="326">
        <v>165</v>
      </c>
      <c r="R669" s="327">
        <v>500000</v>
      </c>
      <c r="S669" s="327">
        <v>250000</v>
      </c>
      <c r="T669" s="328">
        <v>300000</v>
      </c>
      <c r="U669" s="328" t="s">
        <v>347</v>
      </c>
      <c r="V669" s="328" t="s">
        <v>347</v>
      </c>
      <c r="W669" s="329" t="s">
        <v>377</v>
      </c>
      <c r="X669" s="329"/>
      <c r="Y669" s="329"/>
      <c r="Z669" s="325"/>
      <c r="AA669" s="329"/>
      <c r="AB669" s="329"/>
      <c r="AC669" s="329"/>
      <c r="AD669" s="329"/>
      <c r="AE669" s="329"/>
      <c r="AF669" s="329"/>
      <c r="AG669" s="325">
        <v>0</v>
      </c>
      <c r="AH669" s="325" t="s">
        <v>377</v>
      </c>
      <c r="AI669" s="325" t="s">
        <v>377</v>
      </c>
      <c r="AJ669" s="328">
        <v>1050000</v>
      </c>
      <c r="AK669" s="330">
        <v>1000000</v>
      </c>
    </row>
    <row r="670" spans="1:37" s="309" customFormat="1" ht="20.100000000000001" customHeight="1">
      <c r="A670" s="314">
        <v>1668</v>
      </c>
      <c r="B670" s="315">
        <v>1410051019594</v>
      </c>
      <c r="C670" s="318">
        <v>1410001003433</v>
      </c>
      <c r="D670" s="315" t="s">
        <v>6880</v>
      </c>
      <c r="E670" s="361" t="s">
        <v>5154</v>
      </c>
      <c r="F670" s="332">
        <v>2400052</v>
      </c>
      <c r="G670" s="333" t="s">
        <v>1690</v>
      </c>
      <c r="H670" s="331" t="s">
        <v>344</v>
      </c>
      <c r="I670" s="331" t="s">
        <v>1688</v>
      </c>
      <c r="J670" s="317" t="s">
        <v>1691</v>
      </c>
      <c r="K670" s="321">
        <v>2400054</v>
      </c>
      <c r="L670" s="317" t="s">
        <v>5156</v>
      </c>
      <c r="M670" s="317"/>
      <c r="N670" s="334"/>
      <c r="O670" s="334" t="s">
        <v>1691</v>
      </c>
      <c r="P670" s="324">
        <v>2</v>
      </c>
      <c r="Q670" s="326">
        <v>58</v>
      </c>
      <c r="R670" s="327">
        <v>400000</v>
      </c>
      <c r="S670" s="327">
        <v>200000</v>
      </c>
      <c r="T670" s="328">
        <v>300000</v>
      </c>
      <c r="U670" s="328" t="s">
        <v>347</v>
      </c>
      <c r="V670" s="328" t="s">
        <v>347</v>
      </c>
      <c r="W670" s="329" t="s">
        <v>377</v>
      </c>
      <c r="X670" s="325"/>
      <c r="Y670" s="325"/>
      <c r="Z670" s="325"/>
      <c r="AA670" s="325"/>
      <c r="AB670" s="325"/>
      <c r="AC670" s="325"/>
      <c r="AD670" s="325"/>
      <c r="AE670" s="325"/>
      <c r="AF670" s="325"/>
      <c r="AG670" s="325">
        <v>0</v>
      </c>
      <c r="AH670" s="325" t="s">
        <v>377</v>
      </c>
      <c r="AI670" s="325" t="s">
        <v>377</v>
      </c>
      <c r="AJ670" s="328">
        <v>900000</v>
      </c>
      <c r="AK670" s="330">
        <v>1000000</v>
      </c>
    </row>
    <row r="671" spans="1:37" s="309" customFormat="1" ht="20.100000000000001" customHeight="1">
      <c r="A671" s="314">
        <v>1669</v>
      </c>
      <c r="B671" s="315">
        <v>1410051025302</v>
      </c>
      <c r="C671" s="347">
        <v>1410001003433</v>
      </c>
      <c r="D671" s="345" t="s">
        <v>4363</v>
      </c>
      <c r="E671" s="363" t="s">
        <v>5154</v>
      </c>
      <c r="F671" s="332">
        <v>2400052</v>
      </c>
      <c r="G671" s="333" t="s">
        <v>1690</v>
      </c>
      <c r="H671" s="331" t="s">
        <v>344</v>
      </c>
      <c r="I671" s="331" t="s">
        <v>1688</v>
      </c>
      <c r="J671" s="331" t="s">
        <v>1692</v>
      </c>
      <c r="K671" s="325" t="s">
        <v>4952</v>
      </c>
      <c r="L671" s="324" t="s">
        <v>5157</v>
      </c>
      <c r="M671" s="348"/>
      <c r="N671" s="322"/>
      <c r="O671" s="322" t="s">
        <v>1692</v>
      </c>
      <c r="P671" s="324">
        <v>2</v>
      </c>
      <c r="Q671" s="326">
        <v>23</v>
      </c>
      <c r="R671" s="327">
        <v>400000</v>
      </c>
      <c r="S671" s="327">
        <v>200000</v>
      </c>
      <c r="T671" s="328" t="s">
        <v>347</v>
      </c>
      <c r="U671" s="328" t="s">
        <v>347</v>
      </c>
      <c r="V671" s="328" t="s">
        <v>347</v>
      </c>
      <c r="W671" s="329" t="s">
        <v>347</v>
      </c>
      <c r="X671" s="329"/>
      <c r="Y671" s="329"/>
      <c r="Z671" s="325"/>
      <c r="AA671" s="329"/>
      <c r="AB671" s="329"/>
      <c r="AC671" s="329"/>
      <c r="AD671" s="329"/>
      <c r="AE671" s="329"/>
      <c r="AF671" s="329"/>
      <c r="AG671" s="325">
        <v>0</v>
      </c>
      <c r="AH671" s="325" t="s">
        <v>377</v>
      </c>
      <c r="AI671" s="325" t="s">
        <v>377</v>
      </c>
      <c r="AJ671" s="328">
        <v>600000</v>
      </c>
      <c r="AK671" s="330">
        <v>1000000</v>
      </c>
    </row>
    <row r="672" spans="1:37" s="309" customFormat="1" ht="20.100000000000001" customHeight="1">
      <c r="A672" s="314">
        <v>1670</v>
      </c>
      <c r="B672" s="315">
        <v>1410051023695</v>
      </c>
      <c r="C672" s="318">
        <v>1410001003912</v>
      </c>
      <c r="D672" s="315" t="s">
        <v>6880</v>
      </c>
      <c r="E672" s="316" t="s">
        <v>1693</v>
      </c>
      <c r="F672" s="319">
        <v>2450018</v>
      </c>
      <c r="G672" s="320" t="s">
        <v>1696</v>
      </c>
      <c r="H672" s="316" t="s">
        <v>344</v>
      </c>
      <c r="I672" s="316" t="s">
        <v>1694</v>
      </c>
      <c r="J672" s="317" t="s">
        <v>1695</v>
      </c>
      <c r="K672" s="321">
        <v>2450024</v>
      </c>
      <c r="L672" s="317" t="s">
        <v>5158</v>
      </c>
      <c r="M672" s="317"/>
      <c r="N672" s="316"/>
      <c r="O672" s="334" t="s">
        <v>1695</v>
      </c>
      <c r="P672" s="324">
        <v>2</v>
      </c>
      <c r="Q672" s="326">
        <v>45</v>
      </c>
      <c r="R672" s="327">
        <v>400000</v>
      </c>
      <c r="S672" s="327">
        <v>200000</v>
      </c>
      <c r="T672" s="328">
        <v>300000</v>
      </c>
      <c r="U672" s="328" t="s">
        <v>347</v>
      </c>
      <c r="V672" s="328" t="s">
        <v>347</v>
      </c>
      <c r="W672" s="329" t="s">
        <v>377</v>
      </c>
      <c r="X672" s="325"/>
      <c r="Y672" s="325"/>
      <c r="Z672" s="325"/>
      <c r="AA672" s="325"/>
      <c r="AB672" s="325"/>
      <c r="AC672" s="325"/>
      <c r="AD672" s="325"/>
      <c r="AE672" s="325"/>
      <c r="AF672" s="325"/>
      <c r="AG672" s="325">
        <v>0</v>
      </c>
      <c r="AH672" s="325" t="s">
        <v>377</v>
      </c>
      <c r="AI672" s="325" t="s">
        <v>377</v>
      </c>
      <c r="AJ672" s="328">
        <v>900000</v>
      </c>
      <c r="AK672" s="330">
        <v>1000000</v>
      </c>
    </row>
    <row r="673" spans="1:37" s="309" customFormat="1" ht="20.100000000000001" customHeight="1">
      <c r="A673" s="314">
        <v>1671</v>
      </c>
      <c r="B673" s="315">
        <v>1410051025104</v>
      </c>
      <c r="C673" s="318">
        <v>1410001003912</v>
      </c>
      <c r="D673" s="315" t="s">
        <v>6880</v>
      </c>
      <c r="E673" s="316" t="s">
        <v>1693</v>
      </c>
      <c r="F673" s="349">
        <v>2450018</v>
      </c>
      <c r="G673" s="331" t="s">
        <v>1696</v>
      </c>
      <c r="H673" s="331" t="s">
        <v>344</v>
      </c>
      <c r="I673" s="331" t="s">
        <v>1694</v>
      </c>
      <c r="J673" s="317" t="s">
        <v>1697</v>
      </c>
      <c r="K673" s="321">
        <v>2450014</v>
      </c>
      <c r="L673" s="317" t="s">
        <v>5159</v>
      </c>
      <c r="M673" s="317"/>
      <c r="N673" s="316"/>
      <c r="O673" s="334" t="s">
        <v>1697</v>
      </c>
      <c r="P673" s="324">
        <v>3</v>
      </c>
      <c r="Q673" s="316">
        <v>62</v>
      </c>
      <c r="R673" s="327">
        <v>500000</v>
      </c>
      <c r="S673" s="327">
        <v>250000</v>
      </c>
      <c r="T673" s="328">
        <v>300000</v>
      </c>
      <c r="U673" s="328" t="s">
        <v>347</v>
      </c>
      <c r="V673" s="328" t="s">
        <v>347</v>
      </c>
      <c r="W673" s="329" t="s">
        <v>377</v>
      </c>
      <c r="X673" s="316"/>
      <c r="Y673" s="316"/>
      <c r="Z673" s="325"/>
      <c r="AA673" s="316"/>
      <c r="AB673" s="316"/>
      <c r="AC673" s="316"/>
      <c r="AD673" s="316"/>
      <c r="AE673" s="316"/>
      <c r="AF673" s="316"/>
      <c r="AG673" s="325">
        <v>0</v>
      </c>
      <c r="AH673" s="325" t="s">
        <v>377</v>
      </c>
      <c r="AI673" s="325" t="s">
        <v>377</v>
      </c>
      <c r="AJ673" s="328">
        <v>1050000</v>
      </c>
      <c r="AK673" s="330">
        <v>1000000</v>
      </c>
    </row>
    <row r="674" spans="1:37" s="309" customFormat="1" ht="20.100000000000001" customHeight="1">
      <c r="A674" s="314">
        <v>1672</v>
      </c>
      <c r="B674" s="315">
        <v>1410051023836</v>
      </c>
      <c r="C674" s="347">
        <v>1410001003912</v>
      </c>
      <c r="D674" s="345" t="s">
        <v>4363</v>
      </c>
      <c r="E674" s="316" t="s">
        <v>1693</v>
      </c>
      <c r="F674" s="332">
        <v>2450018</v>
      </c>
      <c r="G674" s="333" t="s">
        <v>1696</v>
      </c>
      <c r="H674" s="331" t="s">
        <v>344</v>
      </c>
      <c r="I674" s="331" t="s">
        <v>1694</v>
      </c>
      <c r="J674" s="331" t="s">
        <v>1698</v>
      </c>
      <c r="K674" s="325" t="s">
        <v>5160</v>
      </c>
      <c r="L674" s="324" t="s">
        <v>5161</v>
      </c>
      <c r="M674" s="348"/>
      <c r="N674" s="322"/>
      <c r="O674" s="322" t="s">
        <v>1698</v>
      </c>
      <c r="P674" s="324">
        <v>2</v>
      </c>
      <c r="Q674" s="326">
        <v>27</v>
      </c>
      <c r="R674" s="327">
        <v>400000</v>
      </c>
      <c r="S674" s="327">
        <v>200000</v>
      </c>
      <c r="T674" s="328" t="s">
        <v>347</v>
      </c>
      <c r="U674" s="328" t="s">
        <v>347</v>
      </c>
      <c r="V674" s="328" t="s">
        <v>347</v>
      </c>
      <c r="W674" s="329" t="s">
        <v>347</v>
      </c>
      <c r="X674" s="329"/>
      <c r="Y674" s="329"/>
      <c r="Z674" s="325"/>
      <c r="AA674" s="329"/>
      <c r="AB674" s="329"/>
      <c r="AC674" s="329"/>
      <c r="AD674" s="329"/>
      <c r="AE674" s="329"/>
      <c r="AF674" s="329"/>
      <c r="AG674" s="325">
        <v>0</v>
      </c>
      <c r="AH674" s="325" t="s">
        <v>377</v>
      </c>
      <c r="AI674" s="325" t="s">
        <v>377</v>
      </c>
      <c r="AJ674" s="328">
        <v>600000</v>
      </c>
      <c r="AK674" s="330">
        <v>1000000</v>
      </c>
    </row>
    <row r="675" spans="1:37" s="309" customFormat="1" ht="20.100000000000001" customHeight="1">
      <c r="A675" s="314">
        <v>1673</v>
      </c>
      <c r="B675" s="315">
        <v>1410051016863</v>
      </c>
      <c r="C675" s="318">
        <v>1410001003193</v>
      </c>
      <c r="D675" s="315" t="s">
        <v>6880</v>
      </c>
      <c r="E675" s="316" t="s">
        <v>1699</v>
      </c>
      <c r="F675" s="332">
        <v>2410812</v>
      </c>
      <c r="G675" s="333" t="s">
        <v>1702</v>
      </c>
      <c r="H675" s="331" t="s">
        <v>344</v>
      </c>
      <c r="I675" s="331" t="s">
        <v>1700</v>
      </c>
      <c r="J675" s="317" t="s">
        <v>1701</v>
      </c>
      <c r="K675" s="321">
        <v>2410812</v>
      </c>
      <c r="L675" s="317" t="s">
        <v>5162</v>
      </c>
      <c r="M675" s="317"/>
      <c r="N675" s="322"/>
      <c r="O675" s="322" t="s">
        <v>1701</v>
      </c>
      <c r="P675" s="324">
        <v>3</v>
      </c>
      <c r="Q675" s="335">
        <v>100</v>
      </c>
      <c r="R675" s="327">
        <v>500000</v>
      </c>
      <c r="S675" s="327">
        <v>250000</v>
      </c>
      <c r="T675" s="328">
        <v>300000</v>
      </c>
      <c r="U675" s="328" t="s">
        <v>347</v>
      </c>
      <c r="V675" s="328" t="s">
        <v>347</v>
      </c>
      <c r="W675" s="329" t="s">
        <v>377</v>
      </c>
      <c r="X675" s="346"/>
      <c r="Y675" s="346"/>
      <c r="Z675" s="325"/>
      <c r="AA675" s="346"/>
      <c r="AB675" s="346"/>
      <c r="AC675" s="346"/>
      <c r="AD675" s="346"/>
      <c r="AE675" s="346"/>
      <c r="AF675" s="346"/>
      <c r="AG675" s="325">
        <v>0</v>
      </c>
      <c r="AH675" s="325" t="s">
        <v>377</v>
      </c>
      <c r="AI675" s="325" t="s">
        <v>377</v>
      </c>
      <c r="AJ675" s="328">
        <v>1050000</v>
      </c>
      <c r="AK675" s="330">
        <v>1000000</v>
      </c>
    </row>
    <row r="676" spans="1:37" s="309" customFormat="1" ht="20.100000000000001" customHeight="1">
      <c r="A676" s="314">
        <v>1674</v>
      </c>
      <c r="B676" s="315">
        <v>1410051025815</v>
      </c>
      <c r="C676" s="318">
        <v>123501000020</v>
      </c>
      <c r="D676" s="315" t="s">
        <v>6880</v>
      </c>
      <c r="E676" s="316" t="s">
        <v>1703</v>
      </c>
      <c r="F676" s="332">
        <v>613208</v>
      </c>
      <c r="G676" s="364" t="s">
        <v>1705</v>
      </c>
      <c r="H676" s="350" t="s">
        <v>344</v>
      </c>
      <c r="I676" s="350" t="s">
        <v>5163</v>
      </c>
      <c r="J676" s="317" t="s">
        <v>1704</v>
      </c>
      <c r="K676" s="321">
        <v>2350033</v>
      </c>
      <c r="L676" s="317" t="s">
        <v>5164</v>
      </c>
      <c r="M676" s="317"/>
      <c r="N676" s="343"/>
      <c r="O676" s="344" t="s">
        <v>1704</v>
      </c>
      <c r="P676" s="324">
        <v>3</v>
      </c>
      <c r="Q676" s="326">
        <v>70</v>
      </c>
      <c r="R676" s="327">
        <v>500000</v>
      </c>
      <c r="S676" s="327">
        <v>250000</v>
      </c>
      <c r="T676" s="328">
        <v>300000</v>
      </c>
      <c r="U676" s="328" t="s">
        <v>347</v>
      </c>
      <c r="V676" s="328" t="s">
        <v>347</v>
      </c>
      <c r="W676" s="329" t="s">
        <v>377</v>
      </c>
      <c r="X676" s="325"/>
      <c r="Y676" s="325"/>
      <c r="Z676" s="325"/>
      <c r="AA676" s="325"/>
      <c r="AB676" s="325"/>
      <c r="AC676" s="325"/>
      <c r="AD676" s="325"/>
      <c r="AE676" s="325"/>
      <c r="AF676" s="325"/>
      <c r="AG676" s="325">
        <v>0</v>
      </c>
      <c r="AH676" s="325" t="s">
        <v>377</v>
      </c>
      <c r="AI676" s="325" t="s">
        <v>377</v>
      </c>
      <c r="AJ676" s="328">
        <v>1050000</v>
      </c>
      <c r="AK676" s="330">
        <v>1000000</v>
      </c>
    </row>
    <row r="677" spans="1:37" s="309" customFormat="1" ht="20.100000000000001" customHeight="1">
      <c r="A677" s="314">
        <v>1675</v>
      </c>
      <c r="B677" s="315">
        <v>1410051026151</v>
      </c>
      <c r="C677" s="318">
        <v>123501000020</v>
      </c>
      <c r="D677" s="315" t="s">
        <v>6880</v>
      </c>
      <c r="E677" s="316" t="s">
        <v>1703</v>
      </c>
      <c r="F677" s="332">
        <v>613208</v>
      </c>
      <c r="G677" s="333" t="s">
        <v>1705</v>
      </c>
      <c r="H677" s="331" t="s">
        <v>344</v>
      </c>
      <c r="I677" s="331" t="s">
        <v>5163</v>
      </c>
      <c r="J677" s="317" t="s">
        <v>1706</v>
      </c>
      <c r="K677" s="321">
        <v>2320007</v>
      </c>
      <c r="L677" s="317" t="s">
        <v>5165</v>
      </c>
      <c r="M677" s="317"/>
      <c r="N677" s="322"/>
      <c r="O677" s="322" t="s">
        <v>1706</v>
      </c>
      <c r="P677" s="324">
        <v>3</v>
      </c>
      <c r="Q677" s="326">
        <v>100</v>
      </c>
      <c r="R677" s="327">
        <v>500000</v>
      </c>
      <c r="S677" s="327">
        <v>250000</v>
      </c>
      <c r="T677" s="328">
        <v>300000</v>
      </c>
      <c r="U677" s="328" t="s">
        <v>347</v>
      </c>
      <c r="V677" s="328" t="s">
        <v>347</v>
      </c>
      <c r="W677" s="329" t="s">
        <v>377</v>
      </c>
      <c r="X677" s="329"/>
      <c r="Y677" s="329"/>
      <c r="Z677" s="325"/>
      <c r="AA677" s="329"/>
      <c r="AB677" s="329"/>
      <c r="AC677" s="329"/>
      <c r="AD677" s="329"/>
      <c r="AE677" s="329"/>
      <c r="AF677" s="329"/>
      <c r="AG677" s="325">
        <v>0</v>
      </c>
      <c r="AH677" s="325" t="s">
        <v>377</v>
      </c>
      <c r="AI677" s="325" t="s">
        <v>377</v>
      </c>
      <c r="AJ677" s="328">
        <v>1050000</v>
      </c>
      <c r="AK677" s="330">
        <v>1000000</v>
      </c>
    </row>
    <row r="678" spans="1:37" s="309" customFormat="1" ht="20.100000000000001" customHeight="1">
      <c r="A678" s="314">
        <v>1676</v>
      </c>
      <c r="B678" s="315">
        <v>1410051027779</v>
      </c>
      <c r="C678" s="318">
        <v>123501000020</v>
      </c>
      <c r="D678" s="315" t="s">
        <v>6880</v>
      </c>
      <c r="E678" s="316" t="s">
        <v>1703</v>
      </c>
      <c r="F678" s="332">
        <v>613208</v>
      </c>
      <c r="G678" s="333" t="s">
        <v>1705</v>
      </c>
      <c r="H678" s="331" t="s">
        <v>344</v>
      </c>
      <c r="I678" s="331" t="s">
        <v>5163</v>
      </c>
      <c r="J678" s="317" t="s">
        <v>5166</v>
      </c>
      <c r="K678" s="321">
        <v>2440813</v>
      </c>
      <c r="L678" s="317" t="s">
        <v>5167</v>
      </c>
      <c r="M678" s="317"/>
      <c r="N678" s="322"/>
      <c r="O678" s="322" t="s">
        <v>5166</v>
      </c>
      <c r="P678" s="324">
        <v>3</v>
      </c>
      <c r="Q678" s="326">
        <v>63</v>
      </c>
      <c r="R678" s="327">
        <v>500000</v>
      </c>
      <c r="S678" s="327">
        <v>250000</v>
      </c>
      <c r="T678" s="328" t="s">
        <v>347</v>
      </c>
      <c r="U678" s="328" t="s">
        <v>347</v>
      </c>
      <c r="V678" s="328" t="s">
        <v>347</v>
      </c>
      <c r="W678" s="329" t="s">
        <v>347</v>
      </c>
      <c r="X678" s="329"/>
      <c r="Y678" s="329"/>
      <c r="Z678" s="325"/>
      <c r="AA678" s="329"/>
      <c r="AB678" s="329"/>
      <c r="AC678" s="329"/>
      <c r="AD678" s="329"/>
      <c r="AE678" s="329"/>
      <c r="AF678" s="329"/>
      <c r="AG678" s="325">
        <v>0</v>
      </c>
      <c r="AH678" s="325" t="s">
        <v>377</v>
      </c>
      <c r="AI678" s="325" t="s">
        <v>377</v>
      </c>
      <c r="AJ678" s="328">
        <v>750000</v>
      </c>
      <c r="AK678" s="330">
        <v>1000000</v>
      </c>
    </row>
    <row r="679" spans="1:37" s="309" customFormat="1" ht="20.100000000000001" customHeight="1">
      <c r="A679" s="314">
        <v>1677</v>
      </c>
      <c r="B679" s="315">
        <v>1410051016681</v>
      </c>
      <c r="C679" s="318">
        <v>4221301000244</v>
      </c>
      <c r="D679" s="315" t="s">
        <v>6880</v>
      </c>
      <c r="E679" s="316" t="s">
        <v>1707</v>
      </c>
      <c r="F679" s="332">
        <v>8540402</v>
      </c>
      <c r="G679" s="333" t="s">
        <v>1710</v>
      </c>
      <c r="H679" s="331" t="s">
        <v>344</v>
      </c>
      <c r="I679" s="331" t="s">
        <v>1708</v>
      </c>
      <c r="J679" s="317" t="s">
        <v>1709</v>
      </c>
      <c r="K679" s="321">
        <v>2400026</v>
      </c>
      <c r="L679" s="317" t="s">
        <v>5168</v>
      </c>
      <c r="M679" s="317"/>
      <c r="N679" s="322"/>
      <c r="O679" s="322" t="s">
        <v>1709</v>
      </c>
      <c r="P679" s="324">
        <v>3</v>
      </c>
      <c r="Q679" s="326">
        <v>110</v>
      </c>
      <c r="R679" s="327">
        <v>500000</v>
      </c>
      <c r="S679" s="327">
        <v>250000</v>
      </c>
      <c r="T679" s="328" t="s">
        <v>347</v>
      </c>
      <c r="U679" s="328" t="s">
        <v>347</v>
      </c>
      <c r="V679" s="328" t="s">
        <v>347</v>
      </c>
      <c r="W679" s="329" t="s">
        <v>347</v>
      </c>
      <c r="X679" s="325"/>
      <c r="Y679" s="325"/>
      <c r="Z679" s="325"/>
      <c r="AA679" s="325"/>
      <c r="AB679" s="325"/>
      <c r="AC679" s="325"/>
      <c r="AD679" s="325"/>
      <c r="AE679" s="325"/>
      <c r="AF679" s="325"/>
      <c r="AG679" s="325">
        <v>0</v>
      </c>
      <c r="AH679" s="325" t="s">
        <v>377</v>
      </c>
      <c r="AI679" s="325" t="s">
        <v>377</v>
      </c>
      <c r="AJ679" s="328">
        <v>750000</v>
      </c>
      <c r="AK679" s="330">
        <v>1000000</v>
      </c>
    </row>
    <row r="680" spans="1:37" s="309" customFormat="1" ht="20.100000000000001" customHeight="1">
      <c r="A680" s="314">
        <v>1678</v>
      </c>
      <c r="B680" s="315">
        <v>1410051014835</v>
      </c>
      <c r="C680" s="318">
        <v>3320201000030</v>
      </c>
      <c r="D680" s="315" t="s">
        <v>6880</v>
      </c>
      <c r="E680" s="316" t="s">
        <v>1711</v>
      </c>
      <c r="F680" s="319">
        <v>7100844</v>
      </c>
      <c r="G680" s="320" t="s">
        <v>1714</v>
      </c>
      <c r="H680" s="316" t="s">
        <v>344</v>
      </c>
      <c r="I680" s="316" t="s">
        <v>1712</v>
      </c>
      <c r="J680" s="317" t="s">
        <v>1713</v>
      </c>
      <c r="K680" s="321">
        <v>2410833</v>
      </c>
      <c r="L680" s="317" t="s">
        <v>5169</v>
      </c>
      <c r="M680" s="317"/>
      <c r="N680" s="322"/>
      <c r="O680" s="322" t="s">
        <v>1713</v>
      </c>
      <c r="P680" s="324">
        <v>3</v>
      </c>
      <c r="Q680" s="326">
        <v>60</v>
      </c>
      <c r="R680" s="327">
        <v>500000</v>
      </c>
      <c r="S680" s="327">
        <v>250000</v>
      </c>
      <c r="T680" s="328">
        <v>300000</v>
      </c>
      <c r="U680" s="328" t="s">
        <v>347</v>
      </c>
      <c r="V680" s="328" t="s">
        <v>347</v>
      </c>
      <c r="W680" s="329" t="s">
        <v>377</v>
      </c>
      <c r="X680" s="329"/>
      <c r="Y680" s="329"/>
      <c r="Z680" s="325"/>
      <c r="AA680" s="329"/>
      <c r="AB680" s="329"/>
      <c r="AC680" s="329"/>
      <c r="AD680" s="329"/>
      <c r="AE680" s="329"/>
      <c r="AF680" s="329"/>
      <c r="AG680" s="325">
        <v>985000</v>
      </c>
      <c r="AH680" s="325" t="s">
        <v>6833</v>
      </c>
      <c r="AI680" s="325" t="s">
        <v>377</v>
      </c>
      <c r="AJ680" s="328">
        <v>1050000</v>
      </c>
      <c r="AK680" s="330">
        <v>1000000</v>
      </c>
    </row>
    <row r="681" spans="1:37" s="309" customFormat="1" ht="20.100000000000001" customHeight="1">
      <c r="A681" s="314">
        <v>1679</v>
      </c>
      <c r="B681" s="315">
        <v>1410051014108</v>
      </c>
      <c r="C681" s="318">
        <v>4221301000210</v>
      </c>
      <c r="D681" s="315" t="s">
        <v>6880</v>
      </c>
      <c r="E681" s="316" t="s">
        <v>1715</v>
      </c>
      <c r="F681" s="332">
        <v>8591317</v>
      </c>
      <c r="G681" s="333" t="s">
        <v>1718</v>
      </c>
      <c r="H681" s="331" t="s">
        <v>344</v>
      </c>
      <c r="I681" s="331" t="s">
        <v>1716</v>
      </c>
      <c r="J681" s="317" t="s">
        <v>1717</v>
      </c>
      <c r="K681" s="321">
        <v>2400036</v>
      </c>
      <c r="L681" s="317" t="s">
        <v>5170</v>
      </c>
      <c r="M681" s="317"/>
      <c r="N681" s="334"/>
      <c r="O681" s="334" t="s">
        <v>1717</v>
      </c>
      <c r="P681" s="324">
        <v>3</v>
      </c>
      <c r="Q681" s="326">
        <v>60</v>
      </c>
      <c r="R681" s="327">
        <v>500000</v>
      </c>
      <c r="S681" s="327">
        <v>250000</v>
      </c>
      <c r="T681" s="328">
        <v>300000</v>
      </c>
      <c r="U681" s="328" t="s">
        <v>347</v>
      </c>
      <c r="V681" s="328" t="s">
        <v>347</v>
      </c>
      <c r="W681" s="329" t="s">
        <v>377</v>
      </c>
      <c r="X681" s="325"/>
      <c r="Y681" s="325"/>
      <c r="Z681" s="325"/>
      <c r="AA681" s="325"/>
      <c r="AB681" s="325"/>
      <c r="AC681" s="325"/>
      <c r="AD681" s="325"/>
      <c r="AE681" s="325"/>
      <c r="AF681" s="325"/>
      <c r="AG681" s="325">
        <v>1000000</v>
      </c>
      <c r="AH681" s="325" t="s">
        <v>6833</v>
      </c>
      <c r="AI681" s="325" t="s">
        <v>377</v>
      </c>
      <c r="AJ681" s="328">
        <v>1050000</v>
      </c>
      <c r="AK681" s="330">
        <v>1000000</v>
      </c>
    </row>
    <row r="682" spans="1:37" s="309" customFormat="1" ht="20.100000000000001" customHeight="1">
      <c r="A682" s="314">
        <v>1680</v>
      </c>
      <c r="B682" s="315">
        <v>1410051019263</v>
      </c>
      <c r="C682" s="318">
        <v>4221301000210</v>
      </c>
      <c r="D682" s="315" t="s">
        <v>6880</v>
      </c>
      <c r="E682" s="316" t="s">
        <v>1715</v>
      </c>
      <c r="F682" s="332">
        <v>8591317</v>
      </c>
      <c r="G682" s="333" t="s">
        <v>1718</v>
      </c>
      <c r="H682" s="331" t="s">
        <v>344</v>
      </c>
      <c r="I682" s="331" t="s">
        <v>1716</v>
      </c>
      <c r="J682" s="317" t="s">
        <v>1719</v>
      </c>
      <c r="K682" s="321">
        <v>2410823</v>
      </c>
      <c r="L682" s="317" t="s">
        <v>5171</v>
      </c>
      <c r="M682" s="317"/>
      <c r="N682" s="322"/>
      <c r="O682" s="322" t="s">
        <v>1719</v>
      </c>
      <c r="P682" s="324">
        <v>3</v>
      </c>
      <c r="Q682" s="326">
        <v>80</v>
      </c>
      <c r="R682" s="327">
        <v>500000</v>
      </c>
      <c r="S682" s="327">
        <v>250000</v>
      </c>
      <c r="T682" s="328">
        <v>300000</v>
      </c>
      <c r="U682" s="328" t="s">
        <v>347</v>
      </c>
      <c r="V682" s="328" t="s">
        <v>347</v>
      </c>
      <c r="W682" s="329" t="s">
        <v>377</v>
      </c>
      <c r="X682" s="329"/>
      <c r="Y682" s="329"/>
      <c r="Z682" s="325"/>
      <c r="AA682" s="329"/>
      <c r="AB682" s="329"/>
      <c r="AC682" s="329"/>
      <c r="AD682" s="329"/>
      <c r="AE682" s="329"/>
      <c r="AF682" s="329"/>
      <c r="AG682" s="325">
        <v>0</v>
      </c>
      <c r="AH682" s="325" t="s">
        <v>377</v>
      </c>
      <c r="AI682" s="325" t="s">
        <v>377</v>
      </c>
      <c r="AJ682" s="328">
        <v>1050000</v>
      </c>
      <c r="AK682" s="330">
        <v>1000000</v>
      </c>
    </row>
    <row r="683" spans="1:37" s="309" customFormat="1" ht="20.100000000000001" customHeight="1">
      <c r="A683" s="314">
        <v>1681</v>
      </c>
      <c r="B683" s="315">
        <v>1410051025674</v>
      </c>
      <c r="C683" s="318">
        <v>4221301000210</v>
      </c>
      <c r="D683" s="315" t="s">
        <v>6880</v>
      </c>
      <c r="E683" s="316" t="s">
        <v>1715</v>
      </c>
      <c r="F683" s="332">
        <v>8591317</v>
      </c>
      <c r="G683" s="333" t="s">
        <v>1718</v>
      </c>
      <c r="H683" s="331" t="s">
        <v>344</v>
      </c>
      <c r="I683" s="331" t="s">
        <v>1716</v>
      </c>
      <c r="J683" s="317" t="s">
        <v>1720</v>
      </c>
      <c r="K683" s="321">
        <v>2440003</v>
      </c>
      <c r="L683" s="317" t="s">
        <v>5172</v>
      </c>
      <c r="M683" s="317"/>
      <c r="N683" s="322"/>
      <c r="O683" s="322" t="s">
        <v>1720</v>
      </c>
      <c r="P683" s="324">
        <v>2</v>
      </c>
      <c r="Q683" s="326">
        <v>50</v>
      </c>
      <c r="R683" s="327">
        <v>400000</v>
      </c>
      <c r="S683" s="327">
        <v>200000</v>
      </c>
      <c r="T683" s="328">
        <v>300000</v>
      </c>
      <c r="U683" s="328" t="s">
        <v>347</v>
      </c>
      <c r="V683" s="328" t="s">
        <v>347</v>
      </c>
      <c r="W683" s="329" t="s">
        <v>377</v>
      </c>
      <c r="X683" s="329"/>
      <c r="Y683" s="329"/>
      <c r="Z683" s="325"/>
      <c r="AA683" s="329"/>
      <c r="AB683" s="329"/>
      <c r="AC683" s="329"/>
      <c r="AD683" s="329"/>
      <c r="AE683" s="329"/>
      <c r="AF683" s="329"/>
      <c r="AG683" s="325">
        <v>648000</v>
      </c>
      <c r="AH683" s="325" t="s">
        <v>6833</v>
      </c>
      <c r="AI683" s="325" t="s">
        <v>377</v>
      </c>
      <c r="AJ683" s="328">
        <v>900000</v>
      </c>
      <c r="AK683" s="330">
        <v>1000000</v>
      </c>
    </row>
    <row r="684" spans="1:37" s="309" customFormat="1" ht="20.100000000000001" customHeight="1">
      <c r="A684" s="314">
        <v>1682</v>
      </c>
      <c r="B684" s="315">
        <v>1410051015493</v>
      </c>
      <c r="C684" s="318">
        <v>1410001003516</v>
      </c>
      <c r="D684" s="315" t="s">
        <v>6880</v>
      </c>
      <c r="E684" s="316" t="s">
        <v>1721</v>
      </c>
      <c r="F684" s="319">
        <v>2350005</v>
      </c>
      <c r="G684" s="320" t="s">
        <v>1724</v>
      </c>
      <c r="H684" s="316" t="s">
        <v>344</v>
      </c>
      <c r="I684" s="316" t="s">
        <v>1722</v>
      </c>
      <c r="J684" s="317" t="s">
        <v>1723</v>
      </c>
      <c r="K684" s="321">
        <v>2350005</v>
      </c>
      <c r="L684" s="317" t="s">
        <v>5173</v>
      </c>
      <c r="M684" s="317"/>
      <c r="N684" s="334"/>
      <c r="O684" s="334" t="s">
        <v>1723</v>
      </c>
      <c r="P684" s="324">
        <v>3</v>
      </c>
      <c r="Q684" s="326">
        <v>60</v>
      </c>
      <c r="R684" s="327">
        <v>500000</v>
      </c>
      <c r="S684" s="327">
        <v>250000</v>
      </c>
      <c r="T684" s="328">
        <v>300000</v>
      </c>
      <c r="U684" s="328" t="s">
        <v>347</v>
      </c>
      <c r="V684" s="328" t="s">
        <v>347</v>
      </c>
      <c r="W684" s="329" t="s">
        <v>377</v>
      </c>
      <c r="X684" s="329"/>
      <c r="Y684" s="329"/>
      <c r="Z684" s="325"/>
      <c r="AA684" s="329"/>
      <c r="AB684" s="329"/>
      <c r="AC684" s="329"/>
      <c r="AD684" s="329"/>
      <c r="AE684" s="329"/>
      <c r="AF684" s="329"/>
      <c r="AG684" s="325">
        <v>0</v>
      </c>
      <c r="AH684" s="325" t="s">
        <v>377</v>
      </c>
      <c r="AI684" s="325" t="s">
        <v>377</v>
      </c>
      <c r="AJ684" s="328">
        <v>1050000</v>
      </c>
      <c r="AK684" s="330">
        <v>1000000</v>
      </c>
    </row>
    <row r="685" spans="1:37" s="309" customFormat="1" ht="20.100000000000001" customHeight="1">
      <c r="A685" s="314">
        <v>1683</v>
      </c>
      <c r="B685" s="315">
        <v>1410051024560</v>
      </c>
      <c r="C685" s="318">
        <v>1410001003516</v>
      </c>
      <c r="D685" s="315" t="s">
        <v>6880</v>
      </c>
      <c r="E685" s="316" t="s">
        <v>1721</v>
      </c>
      <c r="F685" s="319">
        <v>2350005</v>
      </c>
      <c r="G685" s="320" t="s">
        <v>1724</v>
      </c>
      <c r="H685" s="316" t="s">
        <v>344</v>
      </c>
      <c r="I685" s="316" t="s">
        <v>1722</v>
      </c>
      <c r="J685" s="317" t="s">
        <v>1725</v>
      </c>
      <c r="K685" s="321">
        <v>2350007</v>
      </c>
      <c r="L685" s="317" t="s">
        <v>5174</v>
      </c>
      <c r="M685" s="317"/>
      <c r="N685" s="322"/>
      <c r="O685" s="322" t="s">
        <v>1725</v>
      </c>
      <c r="P685" s="324">
        <v>3</v>
      </c>
      <c r="Q685" s="326">
        <v>60</v>
      </c>
      <c r="R685" s="327">
        <v>500000</v>
      </c>
      <c r="S685" s="327">
        <v>250000</v>
      </c>
      <c r="T685" s="328" t="s">
        <v>347</v>
      </c>
      <c r="U685" s="328" t="s">
        <v>347</v>
      </c>
      <c r="V685" s="328" t="s">
        <v>347</v>
      </c>
      <c r="W685" s="329" t="s">
        <v>347</v>
      </c>
      <c r="X685" s="329"/>
      <c r="Y685" s="329"/>
      <c r="Z685" s="325"/>
      <c r="AA685" s="329"/>
      <c r="AB685" s="329"/>
      <c r="AC685" s="329"/>
      <c r="AD685" s="329"/>
      <c r="AE685" s="329"/>
      <c r="AF685" s="329"/>
      <c r="AG685" s="325">
        <v>999000</v>
      </c>
      <c r="AH685" s="325" t="s">
        <v>6833</v>
      </c>
      <c r="AI685" s="325" t="s">
        <v>377</v>
      </c>
      <c r="AJ685" s="328">
        <v>750000</v>
      </c>
      <c r="AK685" s="330">
        <v>1000000</v>
      </c>
    </row>
    <row r="686" spans="1:37" s="309" customFormat="1" ht="20.100000000000001" customHeight="1">
      <c r="A686" s="314">
        <v>1684</v>
      </c>
      <c r="B686" s="315">
        <v>1410051018158</v>
      </c>
      <c r="C686" s="347">
        <v>1410001003516</v>
      </c>
      <c r="D686" s="345" t="s">
        <v>4363</v>
      </c>
      <c r="E686" s="316" t="s">
        <v>1721</v>
      </c>
      <c r="F686" s="332">
        <v>2350005</v>
      </c>
      <c r="G686" s="333" t="s">
        <v>1724</v>
      </c>
      <c r="H686" s="331" t="s">
        <v>344</v>
      </c>
      <c r="I686" s="331" t="s">
        <v>1722</v>
      </c>
      <c r="J686" s="331" t="s">
        <v>1726</v>
      </c>
      <c r="K686" s="340" t="s">
        <v>5175</v>
      </c>
      <c r="L686" s="334" t="s">
        <v>5176</v>
      </c>
      <c r="M686" s="334"/>
      <c r="N686" s="316"/>
      <c r="O686" s="334" t="s">
        <v>1726</v>
      </c>
      <c r="P686" s="324">
        <v>2</v>
      </c>
      <c r="Q686" s="326">
        <v>40</v>
      </c>
      <c r="R686" s="327">
        <v>400000</v>
      </c>
      <c r="S686" s="327">
        <v>200000</v>
      </c>
      <c r="T686" s="328" t="s">
        <v>347</v>
      </c>
      <c r="U686" s="328" t="s">
        <v>347</v>
      </c>
      <c r="V686" s="328" t="s">
        <v>347</v>
      </c>
      <c r="W686" s="329" t="s">
        <v>347</v>
      </c>
      <c r="X686" s="329"/>
      <c r="Y686" s="329"/>
      <c r="Z686" s="325"/>
      <c r="AA686" s="329"/>
      <c r="AB686" s="329"/>
      <c r="AC686" s="329"/>
      <c r="AD686" s="329"/>
      <c r="AE686" s="329"/>
      <c r="AF686" s="329"/>
      <c r="AG686" s="325">
        <v>0</v>
      </c>
      <c r="AH686" s="325" t="s">
        <v>377</v>
      </c>
      <c r="AI686" s="325" t="s">
        <v>377</v>
      </c>
      <c r="AJ686" s="328">
        <v>600000</v>
      </c>
      <c r="AK686" s="330">
        <v>1000000</v>
      </c>
    </row>
    <row r="687" spans="1:37" s="309" customFormat="1" ht="20.100000000000001" customHeight="1">
      <c r="A687" s="314">
        <v>1685</v>
      </c>
      <c r="B687" s="315">
        <v>1410051023679</v>
      </c>
      <c r="C687" s="318">
        <v>110001000337</v>
      </c>
      <c r="D687" s="315" t="s">
        <v>6880</v>
      </c>
      <c r="E687" s="316" t="s">
        <v>1727</v>
      </c>
      <c r="F687" s="319">
        <v>28073</v>
      </c>
      <c r="G687" s="320" t="s">
        <v>5177</v>
      </c>
      <c r="H687" s="316" t="s">
        <v>344</v>
      </c>
      <c r="I687" s="316" t="s">
        <v>1728</v>
      </c>
      <c r="J687" s="317" t="s">
        <v>1729</v>
      </c>
      <c r="K687" s="321">
        <v>2440002</v>
      </c>
      <c r="L687" s="317" t="s">
        <v>5178</v>
      </c>
      <c r="M687" s="317" t="s">
        <v>5179</v>
      </c>
      <c r="N687" s="338"/>
      <c r="O687" s="334" t="s">
        <v>1729</v>
      </c>
      <c r="P687" s="324">
        <v>3</v>
      </c>
      <c r="Q687" s="326">
        <v>80</v>
      </c>
      <c r="R687" s="327">
        <v>500000</v>
      </c>
      <c r="S687" s="327">
        <v>250000</v>
      </c>
      <c r="T687" s="328" t="s">
        <v>347</v>
      </c>
      <c r="U687" s="328" t="s">
        <v>347</v>
      </c>
      <c r="V687" s="328" t="s">
        <v>347</v>
      </c>
      <c r="W687" s="329" t="s">
        <v>347</v>
      </c>
      <c r="X687" s="325"/>
      <c r="Y687" s="325"/>
      <c r="Z687" s="325"/>
      <c r="AA687" s="325"/>
      <c r="AB687" s="325"/>
      <c r="AC687" s="325"/>
      <c r="AD687" s="325"/>
      <c r="AE687" s="325"/>
      <c r="AF687" s="325"/>
      <c r="AG687" s="325">
        <v>611000</v>
      </c>
      <c r="AH687" s="325" t="s">
        <v>6833</v>
      </c>
      <c r="AI687" s="325" t="s">
        <v>377</v>
      </c>
      <c r="AJ687" s="328">
        <v>750000</v>
      </c>
      <c r="AK687" s="330">
        <v>1000000</v>
      </c>
    </row>
    <row r="688" spans="1:37" s="309" customFormat="1" ht="20.100000000000001" customHeight="1">
      <c r="A688" s="314">
        <v>1686</v>
      </c>
      <c r="B688" s="315">
        <v>1410051017556</v>
      </c>
      <c r="C688" s="318">
        <v>1410001003235</v>
      </c>
      <c r="D688" s="315" t="s">
        <v>6880</v>
      </c>
      <c r="E688" s="316" t="s">
        <v>1730</v>
      </c>
      <c r="F688" s="319">
        <v>2240026</v>
      </c>
      <c r="G688" s="320" t="s">
        <v>1733</v>
      </c>
      <c r="H688" s="316" t="s">
        <v>344</v>
      </c>
      <c r="I688" s="316" t="s">
        <v>1731</v>
      </c>
      <c r="J688" s="317" t="s">
        <v>1732</v>
      </c>
      <c r="K688" s="321">
        <v>2240012</v>
      </c>
      <c r="L688" s="317" t="s">
        <v>5180</v>
      </c>
      <c r="M688" s="317"/>
      <c r="N688" s="322"/>
      <c r="O688" s="322" t="s">
        <v>1732</v>
      </c>
      <c r="P688" s="324">
        <v>3</v>
      </c>
      <c r="Q688" s="326">
        <v>96</v>
      </c>
      <c r="R688" s="327">
        <v>500000</v>
      </c>
      <c r="S688" s="327">
        <v>250000</v>
      </c>
      <c r="T688" s="328" t="s">
        <v>347</v>
      </c>
      <c r="U688" s="328" t="s">
        <v>347</v>
      </c>
      <c r="V688" s="328" t="s">
        <v>347</v>
      </c>
      <c r="W688" s="329" t="s">
        <v>347</v>
      </c>
      <c r="X688" s="329"/>
      <c r="Y688" s="329"/>
      <c r="Z688" s="325"/>
      <c r="AA688" s="329"/>
      <c r="AB688" s="329"/>
      <c r="AC688" s="329"/>
      <c r="AD688" s="329"/>
      <c r="AE688" s="329"/>
      <c r="AF688" s="329"/>
      <c r="AG688" s="325">
        <v>1000000</v>
      </c>
      <c r="AH688" s="325" t="s">
        <v>6833</v>
      </c>
      <c r="AI688" s="325" t="s">
        <v>377</v>
      </c>
      <c r="AJ688" s="328">
        <v>750000</v>
      </c>
      <c r="AK688" s="330">
        <v>1000000</v>
      </c>
    </row>
    <row r="689" spans="1:37" s="309" customFormat="1" ht="20.100000000000001" customHeight="1">
      <c r="A689" s="314">
        <v>1687</v>
      </c>
      <c r="B689" s="315">
        <v>1410051017572</v>
      </c>
      <c r="C689" s="318">
        <v>1410001003235</v>
      </c>
      <c r="D689" s="315" t="s">
        <v>6880</v>
      </c>
      <c r="E689" s="316" t="s">
        <v>1730</v>
      </c>
      <c r="F689" s="319">
        <v>2240026</v>
      </c>
      <c r="G689" s="320" t="s">
        <v>1733</v>
      </c>
      <c r="H689" s="316" t="s">
        <v>344</v>
      </c>
      <c r="I689" s="316" t="s">
        <v>1731</v>
      </c>
      <c r="J689" s="317" t="s">
        <v>1734</v>
      </c>
      <c r="K689" s="321">
        <v>2240026</v>
      </c>
      <c r="L689" s="317" t="s">
        <v>5181</v>
      </c>
      <c r="M689" s="317"/>
      <c r="N689" s="322"/>
      <c r="O689" s="322" t="s">
        <v>1734</v>
      </c>
      <c r="P689" s="324">
        <v>3</v>
      </c>
      <c r="Q689" s="326">
        <v>60</v>
      </c>
      <c r="R689" s="327">
        <v>500000</v>
      </c>
      <c r="S689" s="327">
        <v>250000</v>
      </c>
      <c r="T689" s="328">
        <v>300000</v>
      </c>
      <c r="U689" s="328" t="s">
        <v>347</v>
      </c>
      <c r="V689" s="328" t="s">
        <v>347</v>
      </c>
      <c r="W689" s="329" t="s">
        <v>377</v>
      </c>
      <c r="X689" s="325"/>
      <c r="Y689" s="325"/>
      <c r="Z689" s="325"/>
      <c r="AA689" s="325"/>
      <c r="AB689" s="325"/>
      <c r="AC689" s="325"/>
      <c r="AD689" s="325"/>
      <c r="AE689" s="325"/>
      <c r="AF689" s="325"/>
      <c r="AG689" s="325">
        <v>782000</v>
      </c>
      <c r="AH689" s="325" t="s">
        <v>6833</v>
      </c>
      <c r="AI689" s="325" t="s">
        <v>377</v>
      </c>
      <c r="AJ689" s="328">
        <v>1050000</v>
      </c>
      <c r="AK689" s="330">
        <v>1000000</v>
      </c>
    </row>
    <row r="690" spans="1:37" s="309" customFormat="1" ht="20.100000000000001" customHeight="1">
      <c r="A690" s="314">
        <v>1688</v>
      </c>
      <c r="B690" s="315">
        <v>1410051015873</v>
      </c>
      <c r="C690" s="318">
        <v>1410001003094</v>
      </c>
      <c r="D690" s="315" t="s">
        <v>6880</v>
      </c>
      <c r="E690" s="316" t="s">
        <v>1735</v>
      </c>
      <c r="F690" s="340">
        <v>2240026</v>
      </c>
      <c r="G690" s="316" t="s">
        <v>1738</v>
      </c>
      <c r="H690" s="316" t="s">
        <v>344</v>
      </c>
      <c r="I690" s="316" t="s">
        <v>1736</v>
      </c>
      <c r="J690" s="317" t="s">
        <v>1737</v>
      </c>
      <c r="K690" s="321">
        <v>2240027</v>
      </c>
      <c r="L690" s="317" t="s">
        <v>5182</v>
      </c>
      <c r="M690" s="317"/>
      <c r="N690" s="338"/>
      <c r="O690" s="334" t="s">
        <v>1737</v>
      </c>
      <c r="P690" s="324">
        <v>2</v>
      </c>
      <c r="Q690" s="316">
        <v>59</v>
      </c>
      <c r="R690" s="327">
        <v>400000</v>
      </c>
      <c r="S690" s="327">
        <v>200000</v>
      </c>
      <c r="T690" s="328">
        <v>300000</v>
      </c>
      <c r="U690" s="328" t="s">
        <v>347</v>
      </c>
      <c r="V690" s="328" t="s">
        <v>347</v>
      </c>
      <c r="W690" s="329" t="s">
        <v>377</v>
      </c>
      <c r="X690" s="316"/>
      <c r="Y690" s="316"/>
      <c r="Z690" s="325"/>
      <c r="AA690" s="316"/>
      <c r="AB690" s="316"/>
      <c r="AC690" s="316"/>
      <c r="AD690" s="316"/>
      <c r="AE690" s="316"/>
      <c r="AF690" s="316"/>
      <c r="AG690" s="325">
        <v>891000</v>
      </c>
      <c r="AH690" s="325" t="s">
        <v>6833</v>
      </c>
      <c r="AI690" s="325" t="s">
        <v>377</v>
      </c>
      <c r="AJ690" s="328">
        <v>900000</v>
      </c>
      <c r="AK690" s="330">
        <v>1000000</v>
      </c>
    </row>
    <row r="691" spans="1:37" s="309" customFormat="1" ht="20.100000000000001" customHeight="1">
      <c r="A691" s="314">
        <v>1689</v>
      </c>
      <c r="B691" s="315">
        <v>1410051016384</v>
      </c>
      <c r="C691" s="318">
        <v>1410001003094</v>
      </c>
      <c r="D691" s="315" t="s">
        <v>6880</v>
      </c>
      <c r="E691" s="316" t="s">
        <v>1735</v>
      </c>
      <c r="F691" s="332">
        <v>2240026</v>
      </c>
      <c r="G691" s="333" t="s">
        <v>1738</v>
      </c>
      <c r="H691" s="331" t="s">
        <v>344</v>
      </c>
      <c r="I691" s="331" t="s">
        <v>1736</v>
      </c>
      <c r="J691" s="317" t="s">
        <v>1739</v>
      </c>
      <c r="K691" s="321">
        <v>2200011</v>
      </c>
      <c r="L691" s="317" t="s">
        <v>5183</v>
      </c>
      <c r="M691" s="317" t="s">
        <v>5184</v>
      </c>
      <c r="N691" s="323"/>
      <c r="O691" s="322" t="s">
        <v>1739</v>
      </c>
      <c r="P691" s="324">
        <v>3</v>
      </c>
      <c r="Q691" s="335">
        <v>120</v>
      </c>
      <c r="R691" s="327">
        <v>500000</v>
      </c>
      <c r="S691" s="327">
        <v>250000</v>
      </c>
      <c r="T691" s="328">
        <v>300000</v>
      </c>
      <c r="U691" s="328" t="s">
        <v>347</v>
      </c>
      <c r="V691" s="328" t="s">
        <v>347</v>
      </c>
      <c r="W691" s="329" t="s">
        <v>377</v>
      </c>
      <c r="X691" s="346"/>
      <c r="Y691" s="346"/>
      <c r="Z691" s="325"/>
      <c r="AA691" s="346"/>
      <c r="AB691" s="346"/>
      <c r="AC691" s="346"/>
      <c r="AD691" s="346"/>
      <c r="AE691" s="346"/>
      <c r="AF691" s="346"/>
      <c r="AG691" s="325">
        <v>999000</v>
      </c>
      <c r="AH691" s="325" t="s">
        <v>6833</v>
      </c>
      <c r="AI691" s="325" t="s">
        <v>377</v>
      </c>
      <c r="AJ691" s="328">
        <v>1050000</v>
      </c>
      <c r="AK691" s="330">
        <v>1000000</v>
      </c>
    </row>
    <row r="692" spans="1:37" s="309" customFormat="1" ht="20.100000000000001" customHeight="1">
      <c r="A692" s="314">
        <v>1690</v>
      </c>
      <c r="B692" s="315">
        <v>1410051016723</v>
      </c>
      <c r="C692" s="318">
        <v>1410001003094</v>
      </c>
      <c r="D692" s="315" t="s">
        <v>6880</v>
      </c>
      <c r="E692" s="316" t="s">
        <v>1735</v>
      </c>
      <c r="F692" s="332">
        <v>2240026</v>
      </c>
      <c r="G692" s="333" t="s">
        <v>1738</v>
      </c>
      <c r="H692" s="331" t="s">
        <v>344</v>
      </c>
      <c r="I692" s="331" t="s">
        <v>1736</v>
      </c>
      <c r="J692" s="317" t="s">
        <v>1740</v>
      </c>
      <c r="K692" s="321">
        <v>2400053</v>
      </c>
      <c r="L692" s="317" t="s">
        <v>5185</v>
      </c>
      <c r="M692" s="317"/>
      <c r="N692" s="316"/>
      <c r="O692" s="334" t="s">
        <v>1740</v>
      </c>
      <c r="P692" s="324">
        <v>3</v>
      </c>
      <c r="Q692" s="326">
        <v>100</v>
      </c>
      <c r="R692" s="327">
        <v>500000</v>
      </c>
      <c r="S692" s="327">
        <v>250000</v>
      </c>
      <c r="T692" s="328">
        <v>300000</v>
      </c>
      <c r="U692" s="328" t="s">
        <v>347</v>
      </c>
      <c r="V692" s="328" t="s">
        <v>347</v>
      </c>
      <c r="W692" s="329" t="s">
        <v>377</v>
      </c>
      <c r="X692" s="325"/>
      <c r="Y692" s="325"/>
      <c r="Z692" s="325"/>
      <c r="AA692" s="325"/>
      <c r="AB692" s="325"/>
      <c r="AC692" s="325"/>
      <c r="AD692" s="325"/>
      <c r="AE692" s="325"/>
      <c r="AF692" s="325"/>
      <c r="AG692" s="325">
        <v>1000000</v>
      </c>
      <c r="AH692" s="325" t="s">
        <v>6833</v>
      </c>
      <c r="AI692" s="325" t="s">
        <v>377</v>
      </c>
      <c r="AJ692" s="328">
        <v>1050000</v>
      </c>
      <c r="AK692" s="330">
        <v>1000000</v>
      </c>
    </row>
    <row r="693" spans="1:37" s="309" customFormat="1" ht="20.100000000000001" customHeight="1">
      <c r="A693" s="314">
        <v>1691</v>
      </c>
      <c r="B693" s="315">
        <v>1410051016186</v>
      </c>
      <c r="C693" s="318">
        <v>1410001003573</v>
      </c>
      <c r="D693" s="315" t="s">
        <v>6880</v>
      </c>
      <c r="E693" s="316" t="s">
        <v>1741</v>
      </c>
      <c r="F693" s="332">
        <v>2300051</v>
      </c>
      <c r="G693" s="333" t="s">
        <v>1744</v>
      </c>
      <c r="H693" s="331" t="s">
        <v>344</v>
      </c>
      <c r="I693" s="331" t="s">
        <v>1742</v>
      </c>
      <c r="J693" s="317" t="s">
        <v>1743</v>
      </c>
      <c r="K693" s="321">
        <v>2300051</v>
      </c>
      <c r="L693" s="317" t="s">
        <v>5186</v>
      </c>
      <c r="M693" s="317"/>
      <c r="N693" s="334"/>
      <c r="O693" s="334" t="s">
        <v>1743</v>
      </c>
      <c r="P693" s="324">
        <v>3</v>
      </c>
      <c r="Q693" s="335">
        <v>60</v>
      </c>
      <c r="R693" s="327">
        <v>500000</v>
      </c>
      <c r="S693" s="327">
        <v>250000</v>
      </c>
      <c r="T693" s="328">
        <v>300000</v>
      </c>
      <c r="U693" s="328" t="s">
        <v>347</v>
      </c>
      <c r="V693" s="328" t="s">
        <v>347</v>
      </c>
      <c r="W693" s="329" t="s">
        <v>377</v>
      </c>
      <c r="X693" s="346"/>
      <c r="Y693" s="346"/>
      <c r="Z693" s="325"/>
      <c r="AA693" s="346"/>
      <c r="AB693" s="346"/>
      <c r="AC693" s="346"/>
      <c r="AD693" s="346"/>
      <c r="AE693" s="346"/>
      <c r="AF693" s="346"/>
      <c r="AG693" s="325">
        <v>0</v>
      </c>
      <c r="AH693" s="325" t="s">
        <v>377</v>
      </c>
      <c r="AI693" s="325" t="s">
        <v>377</v>
      </c>
      <c r="AJ693" s="328">
        <v>1050000</v>
      </c>
      <c r="AK693" s="330">
        <v>1000000</v>
      </c>
    </row>
    <row r="694" spans="1:37" s="309" customFormat="1" ht="20.100000000000001" customHeight="1">
      <c r="A694" s="314">
        <v>1692</v>
      </c>
      <c r="B694" s="315">
        <v>1410051016244</v>
      </c>
      <c r="C694" s="318">
        <v>1410001003573</v>
      </c>
      <c r="D694" s="315" t="s">
        <v>6880</v>
      </c>
      <c r="E694" s="316" t="s">
        <v>1741</v>
      </c>
      <c r="F694" s="332">
        <v>2300051</v>
      </c>
      <c r="G694" s="333" t="s">
        <v>1744</v>
      </c>
      <c r="H694" s="331" t="s">
        <v>344</v>
      </c>
      <c r="I694" s="331" t="s">
        <v>1742</v>
      </c>
      <c r="J694" s="317" t="s">
        <v>1745</v>
      </c>
      <c r="K694" s="321">
        <v>2300001</v>
      </c>
      <c r="L694" s="317" t="s">
        <v>5187</v>
      </c>
      <c r="M694" s="317"/>
      <c r="N694" s="322"/>
      <c r="O694" s="322" t="s">
        <v>1745</v>
      </c>
      <c r="P694" s="324">
        <v>3</v>
      </c>
      <c r="Q694" s="326">
        <v>60</v>
      </c>
      <c r="R694" s="327">
        <v>500000</v>
      </c>
      <c r="S694" s="327">
        <v>250000</v>
      </c>
      <c r="T694" s="328">
        <v>300000</v>
      </c>
      <c r="U694" s="328" t="s">
        <v>347</v>
      </c>
      <c r="V694" s="328" t="s">
        <v>347</v>
      </c>
      <c r="W694" s="329" t="s">
        <v>377</v>
      </c>
      <c r="X694" s="329"/>
      <c r="Y694" s="329"/>
      <c r="Z694" s="325"/>
      <c r="AA694" s="329"/>
      <c r="AB694" s="329"/>
      <c r="AC694" s="329"/>
      <c r="AD694" s="329"/>
      <c r="AE694" s="329"/>
      <c r="AF694" s="329"/>
      <c r="AG694" s="325">
        <v>0</v>
      </c>
      <c r="AH694" s="325" t="s">
        <v>377</v>
      </c>
      <c r="AI694" s="325" t="s">
        <v>377</v>
      </c>
      <c r="AJ694" s="328">
        <v>1050000</v>
      </c>
      <c r="AK694" s="330">
        <v>1000000</v>
      </c>
    </row>
    <row r="695" spans="1:37" s="309" customFormat="1" ht="20.100000000000001" customHeight="1">
      <c r="A695" s="314">
        <v>1693</v>
      </c>
      <c r="B695" s="315">
        <v>1410051013688</v>
      </c>
      <c r="C695" s="318">
        <v>1410001002807</v>
      </c>
      <c r="D695" s="315" t="s">
        <v>6880</v>
      </c>
      <c r="E695" s="316" t="s">
        <v>1746</v>
      </c>
      <c r="F695" s="319">
        <v>2300063</v>
      </c>
      <c r="G695" s="320" t="s">
        <v>1749</v>
      </c>
      <c r="H695" s="316" t="s">
        <v>344</v>
      </c>
      <c r="I695" s="316" t="s">
        <v>1747</v>
      </c>
      <c r="J695" s="317" t="s">
        <v>1748</v>
      </c>
      <c r="K695" s="321">
        <v>2300071</v>
      </c>
      <c r="L695" s="317" t="s">
        <v>5188</v>
      </c>
      <c r="M695" s="317"/>
      <c r="N695" s="322"/>
      <c r="O695" s="322" t="s">
        <v>1748</v>
      </c>
      <c r="P695" s="324">
        <v>3</v>
      </c>
      <c r="Q695" s="326">
        <v>65</v>
      </c>
      <c r="R695" s="327">
        <v>500000</v>
      </c>
      <c r="S695" s="327">
        <v>250000</v>
      </c>
      <c r="T695" s="328">
        <v>300000</v>
      </c>
      <c r="U695" s="328" t="s">
        <v>347</v>
      </c>
      <c r="V695" s="328" t="s">
        <v>347</v>
      </c>
      <c r="W695" s="329" t="s">
        <v>377</v>
      </c>
      <c r="X695" s="329"/>
      <c r="Y695" s="329"/>
      <c r="Z695" s="325"/>
      <c r="AA695" s="329"/>
      <c r="AB695" s="329"/>
      <c r="AC695" s="329"/>
      <c r="AD695" s="329"/>
      <c r="AE695" s="329"/>
      <c r="AF695" s="329"/>
      <c r="AG695" s="325">
        <v>985000</v>
      </c>
      <c r="AH695" s="325" t="s">
        <v>6833</v>
      </c>
      <c r="AI695" s="325" t="s">
        <v>377</v>
      </c>
      <c r="AJ695" s="328">
        <v>1050000</v>
      </c>
      <c r="AK695" s="330">
        <v>1000000</v>
      </c>
    </row>
    <row r="696" spans="1:37" s="309" customFormat="1" ht="20.100000000000001" customHeight="1">
      <c r="A696" s="314">
        <v>1694</v>
      </c>
      <c r="B696" s="315">
        <v>1410051014645</v>
      </c>
      <c r="C696" s="318">
        <v>1410001002807</v>
      </c>
      <c r="D696" s="315" t="s">
        <v>6880</v>
      </c>
      <c r="E696" s="316" t="s">
        <v>1746</v>
      </c>
      <c r="F696" s="332">
        <v>2300063</v>
      </c>
      <c r="G696" s="333" t="s">
        <v>1749</v>
      </c>
      <c r="H696" s="331" t="s">
        <v>344</v>
      </c>
      <c r="I696" s="331" t="s">
        <v>1747</v>
      </c>
      <c r="J696" s="317" t="s">
        <v>1750</v>
      </c>
      <c r="K696" s="321">
        <v>2300036</v>
      </c>
      <c r="L696" s="317" t="s">
        <v>5189</v>
      </c>
      <c r="M696" s="317" t="s">
        <v>5190</v>
      </c>
      <c r="N696" s="322"/>
      <c r="O696" s="322" t="s">
        <v>1750</v>
      </c>
      <c r="P696" s="324">
        <v>2</v>
      </c>
      <c r="Q696" s="326">
        <v>40</v>
      </c>
      <c r="R696" s="327">
        <v>400000</v>
      </c>
      <c r="S696" s="327">
        <v>200000</v>
      </c>
      <c r="T696" s="328" t="s">
        <v>347</v>
      </c>
      <c r="U696" s="328" t="s">
        <v>347</v>
      </c>
      <c r="V696" s="328" t="s">
        <v>347</v>
      </c>
      <c r="W696" s="329" t="s">
        <v>347</v>
      </c>
      <c r="X696" s="329"/>
      <c r="Y696" s="329"/>
      <c r="Z696" s="325"/>
      <c r="AA696" s="329"/>
      <c r="AB696" s="329"/>
      <c r="AC696" s="329"/>
      <c r="AD696" s="329"/>
      <c r="AE696" s="329"/>
      <c r="AF696" s="329"/>
      <c r="AG696" s="325">
        <v>0</v>
      </c>
      <c r="AH696" s="325" t="s">
        <v>377</v>
      </c>
      <c r="AI696" s="325" t="s">
        <v>377</v>
      </c>
      <c r="AJ696" s="328">
        <v>600000</v>
      </c>
      <c r="AK696" s="330">
        <v>1000000</v>
      </c>
    </row>
    <row r="697" spans="1:37" s="309" customFormat="1" ht="20.100000000000001" customHeight="1">
      <c r="A697" s="314">
        <v>1695</v>
      </c>
      <c r="B697" s="315">
        <v>1410051017887</v>
      </c>
      <c r="C697" s="318">
        <v>1410001002807</v>
      </c>
      <c r="D697" s="315" t="s">
        <v>6880</v>
      </c>
      <c r="E697" s="316" t="s">
        <v>1746</v>
      </c>
      <c r="F697" s="332">
        <v>2300063</v>
      </c>
      <c r="G697" s="333" t="s">
        <v>1749</v>
      </c>
      <c r="H697" s="331" t="s">
        <v>344</v>
      </c>
      <c r="I697" s="331" t="s">
        <v>1747</v>
      </c>
      <c r="J697" s="317" t="s">
        <v>1751</v>
      </c>
      <c r="K697" s="321">
        <v>2300063</v>
      </c>
      <c r="L697" s="317" t="s">
        <v>5191</v>
      </c>
      <c r="M697" s="317"/>
      <c r="N697" s="322"/>
      <c r="O697" s="322" t="s">
        <v>1751</v>
      </c>
      <c r="P697" s="324">
        <v>3</v>
      </c>
      <c r="Q697" s="326">
        <v>118</v>
      </c>
      <c r="R697" s="327">
        <v>500000</v>
      </c>
      <c r="S697" s="327">
        <v>250000</v>
      </c>
      <c r="T697" s="328">
        <v>300000</v>
      </c>
      <c r="U697" s="328" t="s">
        <v>347</v>
      </c>
      <c r="V697" s="328">
        <v>300000</v>
      </c>
      <c r="W697" s="329" t="s">
        <v>377</v>
      </c>
      <c r="X697" s="325"/>
      <c r="Y697" s="325"/>
      <c r="Z697" s="325"/>
      <c r="AA697" s="325"/>
      <c r="AB697" s="325"/>
      <c r="AC697" s="325"/>
      <c r="AD697" s="325"/>
      <c r="AE697" s="325"/>
      <c r="AF697" s="325" t="s">
        <v>377</v>
      </c>
      <c r="AG697" s="325">
        <v>0</v>
      </c>
      <c r="AH697" s="325" t="s">
        <v>377</v>
      </c>
      <c r="AI697" s="325" t="s">
        <v>377</v>
      </c>
      <c r="AJ697" s="328">
        <v>1350000</v>
      </c>
      <c r="AK697" s="330">
        <v>1000000</v>
      </c>
    </row>
    <row r="698" spans="1:37" s="309" customFormat="1" ht="20.100000000000001" customHeight="1">
      <c r="A698" s="314">
        <v>1696</v>
      </c>
      <c r="B698" s="315">
        <v>1410051015147</v>
      </c>
      <c r="C698" s="318">
        <v>2920401000044</v>
      </c>
      <c r="D698" s="315" t="s">
        <v>6880</v>
      </c>
      <c r="E698" s="316" t="s">
        <v>1752</v>
      </c>
      <c r="F698" s="319">
        <v>6320018</v>
      </c>
      <c r="G698" s="320" t="s">
        <v>1755</v>
      </c>
      <c r="H698" s="316" t="s">
        <v>344</v>
      </c>
      <c r="I698" s="316" t="s">
        <v>1753</v>
      </c>
      <c r="J698" s="317" t="s">
        <v>1754</v>
      </c>
      <c r="K698" s="321">
        <v>2210065</v>
      </c>
      <c r="L698" s="317" t="s">
        <v>5192</v>
      </c>
      <c r="M698" s="317"/>
      <c r="N698" s="322"/>
      <c r="O698" s="334" t="s">
        <v>1754</v>
      </c>
      <c r="P698" s="324">
        <v>3</v>
      </c>
      <c r="Q698" s="326">
        <v>150</v>
      </c>
      <c r="R698" s="327">
        <v>500000</v>
      </c>
      <c r="S698" s="327">
        <v>250000</v>
      </c>
      <c r="T698" s="328">
        <v>300000</v>
      </c>
      <c r="U698" s="328" t="s">
        <v>347</v>
      </c>
      <c r="V698" s="328" t="s">
        <v>347</v>
      </c>
      <c r="W698" s="329" t="s">
        <v>377</v>
      </c>
      <c r="X698" s="325"/>
      <c r="Y698" s="325"/>
      <c r="Z698" s="325"/>
      <c r="AA698" s="325"/>
      <c r="AB698" s="325"/>
      <c r="AC698" s="325"/>
      <c r="AD698" s="325"/>
      <c r="AE698" s="325"/>
      <c r="AF698" s="325"/>
      <c r="AG698" s="325">
        <v>0</v>
      </c>
      <c r="AH698" s="325" t="s">
        <v>377</v>
      </c>
      <c r="AI698" s="325" t="s">
        <v>377</v>
      </c>
      <c r="AJ698" s="328">
        <v>1050000</v>
      </c>
      <c r="AK698" s="330">
        <v>1000000</v>
      </c>
    </row>
    <row r="699" spans="1:37" s="309" customFormat="1" ht="20.100000000000001" customHeight="1">
      <c r="A699" s="314">
        <v>1697</v>
      </c>
      <c r="B699" s="315">
        <v>1410051014157</v>
      </c>
      <c r="C699" s="318">
        <v>1410001002617</v>
      </c>
      <c r="D699" s="315" t="s">
        <v>6880</v>
      </c>
      <c r="E699" s="316" t="s">
        <v>1756</v>
      </c>
      <c r="F699" s="332">
        <v>2410002</v>
      </c>
      <c r="G699" s="333" t="s">
        <v>1759</v>
      </c>
      <c r="H699" s="331" t="s">
        <v>344</v>
      </c>
      <c r="I699" s="331" t="s">
        <v>1757</v>
      </c>
      <c r="J699" s="317" t="s">
        <v>1758</v>
      </c>
      <c r="K699" s="321">
        <v>2410002</v>
      </c>
      <c r="L699" s="317" t="s">
        <v>5193</v>
      </c>
      <c r="M699" s="317"/>
      <c r="N699" s="316"/>
      <c r="O699" s="334" t="s">
        <v>1758</v>
      </c>
      <c r="P699" s="324">
        <v>3</v>
      </c>
      <c r="Q699" s="326">
        <v>70</v>
      </c>
      <c r="R699" s="327">
        <v>500000</v>
      </c>
      <c r="S699" s="327">
        <v>250000</v>
      </c>
      <c r="T699" s="328">
        <v>300000</v>
      </c>
      <c r="U699" s="328" t="s">
        <v>347</v>
      </c>
      <c r="V699" s="328" t="s">
        <v>347</v>
      </c>
      <c r="W699" s="329" t="s">
        <v>377</v>
      </c>
      <c r="X699" s="325"/>
      <c r="Y699" s="325"/>
      <c r="Z699" s="325"/>
      <c r="AA699" s="325"/>
      <c r="AB699" s="325"/>
      <c r="AC699" s="325"/>
      <c r="AD699" s="325"/>
      <c r="AE699" s="325"/>
      <c r="AF699" s="325"/>
      <c r="AG699" s="325">
        <v>0</v>
      </c>
      <c r="AH699" s="325" t="s">
        <v>377</v>
      </c>
      <c r="AI699" s="325" t="s">
        <v>377</v>
      </c>
      <c r="AJ699" s="328">
        <v>1050000</v>
      </c>
      <c r="AK699" s="330">
        <v>1000000</v>
      </c>
    </row>
    <row r="700" spans="1:37" s="309" customFormat="1" ht="20.100000000000001" customHeight="1">
      <c r="A700" s="314">
        <v>1698</v>
      </c>
      <c r="B700" s="315">
        <v>1410051014165</v>
      </c>
      <c r="C700" s="318">
        <v>1410001002617</v>
      </c>
      <c r="D700" s="315" t="s">
        <v>6880</v>
      </c>
      <c r="E700" s="316" t="s">
        <v>1756</v>
      </c>
      <c r="F700" s="319">
        <v>2410002</v>
      </c>
      <c r="G700" s="320" t="s">
        <v>1759</v>
      </c>
      <c r="H700" s="316" t="s">
        <v>344</v>
      </c>
      <c r="I700" s="316" t="s">
        <v>1757</v>
      </c>
      <c r="J700" s="317" t="s">
        <v>1760</v>
      </c>
      <c r="K700" s="321">
        <v>2410001</v>
      </c>
      <c r="L700" s="317" t="s">
        <v>5194</v>
      </c>
      <c r="M700" s="317"/>
      <c r="N700" s="322"/>
      <c r="O700" s="322" t="s">
        <v>1760</v>
      </c>
      <c r="P700" s="324">
        <v>3</v>
      </c>
      <c r="Q700" s="326">
        <v>60</v>
      </c>
      <c r="R700" s="327">
        <v>500000</v>
      </c>
      <c r="S700" s="327">
        <v>250000</v>
      </c>
      <c r="T700" s="328">
        <v>300000</v>
      </c>
      <c r="U700" s="328" t="s">
        <v>347</v>
      </c>
      <c r="V700" s="328" t="s">
        <v>347</v>
      </c>
      <c r="W700" s="329" t="s">
        <v>377</v>
      </c>
      <c r="X700" s="325"/>
      <c r="Y700" s="325"/>
      <c r="Z700" s="325"/>
      <c r="AA700" s="325"/>
      <c r="AB700" s="325"/>
      <c r="AC700" s="325"/>
      <c r="AD700" s="325"/>
      <c r="AE700" s="325"/>
      <c r="AF700" s="325"/>
      <c r="AG700" s="325">
        <v>0</v>
      </c>
      <c r="AH700" s="325" t="s">
        <v>377</v>
      </c>
      <c r="AI700" s="325" t="s">
        <v>377</v>
      </c>
      <c r="AJ700" s="328">
        <v>1050000</v>
      </c>
      <c r="AK700" s="330">
        <v>1000000</v>
      </c>
    </row>
    <row r="701" spans="1:37" s="309" customFormat="1" ht="20.100000000000001" customHeight="1">
      <c r="A701" s="314">
        <v>1699</v>
      </c>
      <c r="B701" s="315">
        <v>1410051016806</v>
      </c>
      <c r="C701" s="318">
        <v>1311101000107</v>
      </c>
      <c r="D701" s="315" t="s">
        <v>6880</v>
      </c>
      <c r="E701" s="316" t="s">
        <v>1761</v>
      </c>
      <c r="F701" s="332">
        <v>1460082</v>
      </c>
      <c r="G701" s="333" t="s">
        <v>1762</v>
      </c>
      <c r="H701" s="331" t="s">
        <v>344</v>
      </c>
      <c r="I701" s="331" t="s">
        <v>5195</v>
      </c>
      <c r="J701" s="317" t="s">
        <v>1763</v>
      </c>
      <c r="K701" s="321">
        <v>2410022</v>
      </c>
      <c r="L701" s="317" t="s">
        <v>5196</v>
      </c>
      <c r="M701" s="317" t="s">
        <v>5197</v>
      </c>
      <c r="N701" s="334"/>
      <c r="O701" s="334" t="s">
        <v>1763</v>
      </c>
      <c r="P701" s="324">
        <v>3</v>
      </c>
      <c r="Q701" s="326">
        <v>120</v>
      </c>
      <c r="R701" s="327">
        <v>500000</v>
      </c>
      <c r="S701" s="327">
        <v>250000</v>
      </c>
      <c r="T701" s="328">
        <v>300000</v>
      </c>
      <c r="U701" s="328" t="s">
        <v>347</v>
      </c>
      <c r="V701" s="328" t="s">
        <v>347</v>
      </c>
      <c r="W701" s="329" t="s">
        <v>377</v>
      </c>
      <c r="X701" s="325"/>
      <c r="Y701" s="325"/>
      <c r="Z701" s="325"/>
      <c r="AA701" s="325"/>
      <c r="AB701" s="325"/>
      <c r="AC701" s="325"/>
      <c r="AD701" s="325"/>
      <c r="AE701" s="325"/>
      <c r="AF701" s="325"/>
      <c r="AG701" s="325">
        <v>0</v>
      </c>
      <c r="AH701" s="325" t="s">
        <v>377</v>
      </c>
      <c r="AI701" s="325" t="s">
        <v>377</v>
      </c>
      <c r="AJ701" s="328">
        <v>1050000</v>
      </c>
      <c r="AK701" s="330">
        <v>1000000</v>
      </c>
    </row>
    <row r="702" spans="1:37" s="309" customFormat="1" ht="20.100000000000001" customHeight="1">
      <c r="A702" s="314">
        <v>1700</v>
      </c>
      <c r="B702" s="315">
        <v>1410051024131</v>
      </c>
      <c r="C702" s="318">
        <v>1311101000107</v>
      </c>
      <c r="D702" s="315" t="s">
        <v>6880</v>
      </c>
      <c r="E702" s="316" t="s">
        <v>1761</v>
      </c>
      <c r="F702" s="319">
        <v>1460082</v>
      </c>
      <c r="G702" s="320" t="s">
        <v>1762</v>
      </c>
      <c r="H702" s="316" t="s">
        <v>344</v>
      </c>
      <c r="I702" s="316" t="s">
        <v>5195</v>
      </c>
      <c r="J702" s="317" t="s">
        <v>1764</v>
      </c>
      <c r="K702" s="321">
        <v>2270063</v>
      </c>
      <c r="L702" s="317" t="s">
        <v>5198</v>
      </c>
      <c r="M702" s="317"/>
      <c r="N702" s="322"/>
      <c r="O702" s="322" t="s">
        <v>1764</v>
      </c>
      <c r="P702" s="324">
        <v>2</v>
      </c>
      <c r="Q702" s="326">
        <v>50</v>
      </c>
      <c r="R702" s="327">
        <v>400000</v>
      </c>
      <c r="S702" s="327">
        <v>200000</v>
      </c>
      <c r="T702" s="328">
        <v>300000</v>
      </c>
      <c r="U702" s="328" t="s">
        <v>347</v>
      </c>
      <c r="V702" s="328" t="s">
        <v>347</v>
      </c>
      <c r="W702" s="329" t="s">
        <v>377</v>
      </c>
      <c r="X702" s="329"/>
      <c r="Y702" s="329"/>
      <c r="Z702" s="325"/>
      <c r="AA702" s="329"/>
      <c r="AB702" s="329"/>
      <c r="AC702" s="329"/>
      <c r="AD702" s="329"/>
      <c r="AE702" s="329"/>
      <c r="AF702" s="329"/>
      <c r="AG702" s="325">
        <v>99000</v>
      </c>
      <c r="AH702" s="325" t="s">
        <v>6833</v>
      </c>
      <c r="AI702" s="325" t="s">
        <v>377</v>
      </c>
      <c r="AJ702" s="328">
        <v>900000</v>
      </c>
      <c r="AK702" s="330">
        <v>1000000</v>
      </c>
    </row>
    <row r="703" spans="1:37" s="309" customFormat="1" ht="20.100000000000001" customHeight="1">
      <c r="A703" s="314">
        <v>1701</v>
      </c>
      <c r="B703" s="345">
        <v>1410051026987</v>
      </c>
      <c r="C703" s="318">
        <v>1311101000107</v>
      </c>
      <c r="D703" s="315" t="s">
        <v>6880</v>
      </c>
      <c r="E703" s="316" t="s">
        <v>1761</v>
      </c>
      <c r="F703" s="340">
        <v>1460082</v>
      </c>
      <c r="G703" s="316" t="s">
        <v>1762</v>
      </c>
      <c r="H703" s="316" t="s">
        <v>344</v>
      </c>
      <c r="I703" s="316" t="s">
        <v>5195</v>
      </c>
      <c r="J703" s="317" t="s">
        <v>1765</v>
      </c>
      <c r="K703" s="321">
        <v>2350012</v>
      </c>
      <c r="L703" s="317" t="s">
        <v>5199</v>
      </c>
      <c r="M703" s="317"/>
      <c r="N703" s="316"/>
      <c r="O703" s="334" t="s">
        <v>1765</v>
      </c>
      <c r="P703" s="324">
        <v>3</v>
      </c>
      <c r="Q703" s="316">
        <v>60</v>
      </c>
      <c r="R703" s="327">
        <v>500000</v>
      </c>
      <c r="S703" s="327">
        <v>250000</v>
      </c>
      <c r="T703" s="328">
        <v>300000</v>
      </c>
      <c r="U703" s="328" t="s">
        <v>347</v>
      </c>
      <c r="V703" s="328" t="s">
        <v>347</v>
      </c>
      <c r="W703" s="329" t="s">
        <v>377</v>
      </c>
      <c r="X703" s="316"/>
      <c r="Y703" s="316"/>
      <c r="Z703" s="325"/>
      <c r="AA703" s="316"/>
      <c r="AB703" s="316"/>
      <c r="AC703" s="316"/>
      <c r="AD703" s="316"/>
      <c r="AE703" s="316"/>
      <c r="AF703" s="316"/>
      <c r="AG703" s="325">
        <v>313000</v>
      </c>
      <c r="AH703" s="325" t="s">
        <v>6833</v>
      </c>
      <c r="AI703" s="325" t="s">
        <v>377</v>
      </c>
      <c r="AJ703" s="328">
        <v>1050000</v>
      </c>
      <c r="AK703" s="330">
        <v>1000000</v>
      </c>
    </row>
    <row r="704" spans="1:37" s="309" customFormat="1" ht="20.100000000000001" customHeight="1">
      <c r="A704" s="314">
        <v>1702</v>
      </c>
      <c r="B704" s="315">
        <v>1410051016228</v>
      </c>
      <c r="C704" s="318">
        <v>1410001003102</v>
      </c>
      <c r="D704" s="315" t="s">
        <v>6880</v>
      </c>
      <c r="E704" s="316" t="s">
        <v>1766</v>
      </c>
      <c r="F704" s="332">
        <v>2300038</v>
      </c>
      <c r="G704" s="333" t="s">
        <v>1769</v>
      </c>
      <c r="H704" s="331" t="s">
        <v>344</v>
      </c>
      <c r="I704" s="331" t="s">
        <v>1767</v>
      </c>
      <c r="J704" s="317" t="s">
        <v>1768</v>
      </c>
      <c r="K704" s="321">
        <v>2300038</v>
      </c>
      <c r="L704" s="317" t="s">
        <v>5200</v>
      </c>
      <c r="M704" s="317"/>
      <c r="N704" s="322"/>
      <c r="O704" s="322" t="s">
        <v>1768</v>
      </c>
      <c r="P704" s="324">
        <v>3</v>
      </c>
      <c r="Q704" s="335">
        <v>88</v>
      </c>
      <c r="R704" s="327">
        <v>500000</v>
      </c>
      <c r="S704" s="327">
        <v>250000</v>
      </c>
      <c r="T704" s="328">
        <v>300000</v>
      </c>
      <c r="U704" s="328" t="s">
        <v>347</v>
      </c>
      <c r="V704" s="328" t="s">
        <v>347</v>
      </c>
      <c r="W704" s="329" t="s">
        <v>377</v>
      </c>
      <c r="X704" s="336"/>
      <c r="Y704" s="336"/>
      <c r="Z704" s="325"/>
      <c r="AA704" s="336"/>
      <c r="AB704" s="336"/>
      <c r="AC704" s="336"/>
      <c r="AD704" s="336"/>
      <c r="AE704" s="336"/>
      <c r="AF704" s="336"/>
      <c r="AG704" s="325">
        <v>0</v>
      </c>
      <c r="AH704" s="325" t="s">
        <v>377</v>
      </c>
      <c r="AI704" s="325" t="s">
        <v>377</v>
      </c>
      <c r="AJ704" s="328">
        <v>1050000</v>
      </c>
      <c r="AK704" s="330">
        <v>1000000</v>
      </c>
    </row>
    <row r="705" spans="1:37" s="309" customFormat="1" ht="20.100000000000001" customHeight="1">
      <c r="A705" s="314">
        <v>1703</v>
      </c>
      <c r="B705" s="315">
        <v>1410051013720</v>
      </c>
      <c r="C705" s="318">
        <v>1410001002724</v>
      </c>
      <c r="D705" s="315" t="s">
        <v>6880</v>
      </c>
      <c r="E705" s="316" t="s">
        <v>1770</v>
      </c>
      <c r="F705" s="319">
        <v>2330016</v>
      </c>
      <c r="G705" s="320" t="s">
        <v>1773</v>
      </c>
      <c r="H705" s="316" t="s">
        <v>344</v>
      </c>
      <c r="I705" s="316" t="s">
        <v>1771</v>
      </c>
      <c r="J705" s="317" t="s">
        <v>1772</v>
      </c>
      <c r="K705" s="321">
        <v>2300051</v>
      </c>
      <c r="L705" s="317" t="s">
        <v>5201</v>
      </c>
      <c r="M705" s="317"/>
      <c r="N705" s="322"/>
      <c r="O705" s="322" t="s">
        <v>1772</v>
      </c>
      <c r="P705" s="324">
        <v>3</v>
      </c>
      <c r="Q705" s="326">
        <v>120</v>
      </c>
      <c r="R705" s="327">
        <v>500000</v>
      </c>
      <c r="S705" s="327">
        <v>250000</v>
      </c>
      <c r="T705" s="328">
        <v>300000</v>
      </c>
      <c r="U705" s="328" t="s">
        <v>347</v>
      </c>
      <c r="V705" s="328" t="s">
        <v>347</v>
      </c>
      <c r="W705" s="329" t="s">
        <v>377</v>
      </c>
      <c r="X705" s="329"/>
      <c r="Y705" s="329"/>
      <c r="Z705" s="325"/>
      <c r="AA705" s="329"/>
      <c r="AB705" s="329"/>
      <c r="AC705" s="329"/>
      <c r="AD705" s="329"/>
      <c r="AE705" s="329"/>
      <c r="AF705" s="329"/>
      <c r="AG705" s="325">
        <v>0</v>
      </c>
      <c r="AH705" s="325" t="s">
        <v>377</v>
      </c>
      <c r="AI705" s="325" t="s">
        <v>377</v>
      </c>
      <c r="AJ705" s="328">
        <v>1050000</v>
      </c>
      <c r="AK705" s="330">
        <v>1000000</v>
      </c>
    </row>
    <row r="706" spans="1:37" s="309" customFormat="1" ht="20.100000000000001" customHeight="1">
      <c r="A706" s="314">
        <v>1704</v>
      </c>
      <c r="B706" s="315">
        <v>1410051014827</v>
      </c>
      <c r="C706" s="318">
        <v>1410001002724</v>
      </c>
      <c r="D706" s="315" t="s">
        <v>6880</v>
      </c>
      <c r="E706" s="316" t="s">
        <v>1770</v>
      </c>
      <c r="F706" s="332">
        <v>2330016</v>
      </c>
      <c r="G706" s="333" t="s">
        <v>1773</v>
      </c>
      <c r="H706" s="331" t="s">
        <v>344</v>
      </c>
      <c r="I706" s="331" t="s">
        <v>1771</v>
      </c>
      <c r="J706" s="317" t="s">
        <v>1774</v>
      </c>
      <c r="K706" s="321">
        <v>2330016</v>
      </c>
      <c r="L706" s="317" t="s">
        <v>5202</v>
      </c>
      <c r="M706" s="317"/>
      <c r="N706" s="322"/>
      <c r="O706" s="322" t="s">
        <v>1774</v>
      </c>
      <c r="P706" s="324">
        <v>3</v>
      </c>
      <c r="Q706" s="326">
        <v>90</v>
      </c>
      <c r="R706" s="327">
        <v>500000</v>
      </c>
      <c r="S706" s="327">
        <v>250000</v>
      </c>
      <c r="T706" s="328">
        <v>300000</v>
      </c>
      <c r="U706" s="328" t="s">
        <v>347</v>
      </c>
      <c r="V706" s="328" t="s">
        <v>347</v>
      </c>
      <c r="W706" s="329" t="s">
        <v>377</v>
      </c>
      <c r="X706" s="329"/>
      <c r="Y706" s="329"/>
      <c r="Z706" s="325"/>
      <c r="AA706" s="329"/>
      <c r="AB706" s="329"/>
      <c r="AC706" s="329"/>
      <c r="AD706" s="329"/>
      <c r="AE706" s="329"/>
      <c r="AF706" s="329"/>
      <c r="AG706" s="325">
        <v>0</v>
      </c>
      <c r="AH706" s="325" t="s">
        <v>377</v>
      </c>
      <c r="AI706" s="325" t="s">
        <v>377</v>
      </c>
      <c r="AJ706" s="328">
        <v>1050000</v>
      </c>
      <c r="AK706" s="330">
        <v>1000000</v>
      </c>
    </row>
    <row r="707" spans="1:37" s="309" customFormat="1" ht="20.100000000000001" customHeight="1">
      <c r="A707" s="314">
        <v>1705</v>
      </c>
      <c r="B707" s="315">
        <v>1410051016608</v>
      </c>
      <c r="C707" s="318">
        <v>1410001002724</v>
      </c>
      <c r="D707" s="315" t="s">
        <v>6880</v>
      </c>
      <c r="E707" s="316" t="s">
        <v>1770</v>
      </c>
      <c r="F707" s="332">
        <v>2330016</v>
      </c>
      <c r="G707" s="333" t="s">
        <v>1773</v>
      </c>
      <c r="H707" s="331" t="s">
        <v>344</v>
      </c>
      <c r="I707" s="331" t="s">
        <v>1771</v>
      </c>
      <c r="J707" s="317" t="s">
        <v>1775</v>
      </c>
      <c r="K707" s="321">
        <v>2340054</v>
      </c>
      <c r="L707" s="317" t="s">
        <v>5203</v>
      </c>
      <c r="M707" s="317"/>
      <c r="N707" s="334"/>
      <c r="O707" s="334" t="s">
        <v>1775</v>
      </c>
      <c r="P707" s="324">
        <v>3</v>
      </c>
      <c r="Q707" s="335">
        <v>120</v>
      </c>
      <c r="R707" s="327">
        <v>500000</v>
      </c>
      <c r="S707" s="327">
        <v>250000</v>
      </c>
      <c r="T707" s="328">
        <v>300000</v>
      </c>
      <c r="U707" s="328" t="s">
        <v>347</v>
      </c>
      <c r="V707" s="328">
        <v>300000</v>
      </c>
      <c r="W707" s="329" t="s">
        <v>377</v>
      </c>
      <c r="X707" s="346"/>
      <c r="Y707" s="346"/>
      <c r="Z707" s="325"/>
      <c r="AA707" s="346"/>
      <c r="AB707" s="346"/>
      <c r="AC707" s="346"/>
      <c r="AD707" s="346"/>
      <c r="AE707" s="346"/>
      <c r="AF707" s="346" t="s">
        <v>377</v>
      </c>
      <c r="AG707" s="325">
        <v>0</v>
      </c>
      <c r="AH707" s="325" t="s">
        <v>377</v>
      </c>
      <c r="AI707" s="325" t="s">
        <v>377</v>
      </c>
      <c r="AJ707" s="328">
        <v>1350000</v>
      </c>
      <c r="AK707" s="330">
        <v>1000000</v>
      </c>
    </row>
    <row r="708" spans="1:37" s="309" customFormat="1" ht="20.100000000000001" customHeight="1">
      <c r="A708" s="314">
        <v>1706</v>
      </c>
      <c r="B708" s="315">
        <v>1410051013886</v>
      </c>
      <c r="C708" s="318">
        <v>1410001002666</v>
      </c>
      <c r="D708" s="315" t="s">
        <v>6880</v>
      </c>
      <c r="E708" s="316" t="s">
        <v>1776</v>
      </c>
      <c r="F708" s="319">
        <v>2210863</v>
      </c>
      <c r="G708" s="320" t="s">
        <v>1779</v>
      </c>
      <c r="H708" s="316" t="s">
        <v>344</v>
      </c>
      <c r="I708" s="316" t="s">
        <v>1777</v>
      </c>
      <c r="J708" s="317" t="s">
        <v>1778</v>
      </c>
      <c r="K708" s="321">
        <v>2210863</v>
      </c>
      <c r="L708" s="317" t="s">
        <v>5204</v>
      </c>
      <c r="M708" s="317"/>
      <c r="N708" s="322"/>
      <c r="O708" s="322" t="s">
        <v>1778</v>
      </c>
      <c r="P708" s="324">
        <v>3</v>
      </c>
      <c r="Q708" s="326">
        <v>120</v>
      </c>
      <c r="R708" s="327">
        <v>500000</v>
      </c>
      <c r="S708" s="327">
        <v>250000</v>
      </c>
      <c r="T708" s="328" t="s">
        <v>347</v>
      </c>
      <c r="U708" s="328" t="s">
        <v>347</v>
      </c>
      <c r="V708" s="328" t="s">
        <v>347</v>
      </c>
      <c r="W708" s="329" t="s">
        <v>347</v>
      </c>
      <c r="X708" s="329"/>
      <c r="Y708" s="329"/>
      <c r="Z708" s="325"/>
      <c r="AA708" s="329"/>
      <c r="AB708" s="329"/>
      <c r="AC708" s="329"/>
      <c r="AD708" s="329"/>
      <c r="AE708" s="329"/>
      <c r="AF708" s="329"/>
      <c r="AG708" s="325">
        <v>0</v>
      </c>
      <c r="AH708" s="325" t="s">
        <v>377</v>
      </c>
      <c r="AI708" s="325" t="s">
        <v>377</v>
      </c>
      <c r="AJ708" s="328">
        <v>750000</v>
      </c>
      <c r="AK708" s="330">
        <v>1000000</v>
      </c>
    </row>
    <row r="709" spans="1:37" s="309" customFormat="1" ht="20.100000000000001" customHeight="1">
      <c r="A709" s="314">
        <v>1707</v>
      </c>
      <c r="B709" s="315">
        <v>1410051014942</v>
      </c>
      <c r="C709" s="318">
        <v>1410001002666</v>
      </c>
      <c r="D709" s="315" t="s">
        <v>6880</v>
      </c>
      <c r="E709" s="316" t="s">
        <v>1776</v>
      </c>
      <c r="F709" s="319">
        <v>2210863</v>
      </c>
      <c r="G709" s="320" t="s">
        <v>1779</v>
      </c>
      <c r="H709" s="316" t="s">
        <v>344</v>
      </c>
      <c r="I709" s="316" t="s">
        <v>1777</v>
      </c>
      <c r="J709" s="317" t="s">
        <v>1780</v>
      </c>
      <c r="K709" s="321">
        <v>2230058</v>
      </c>
      <c r="L709" s="317" t="s">
        <v>5205</v>
      </c>
      <c r="M709" s="317"/>
      <c r="N709" s="322"/>
      <c r="O709" s="334" t="s">
        <v>1780</v>
      </c>
      <c r="P709" s="324">
        <v>3</v>
      </c>
      <c r="Q709" s="326">
        <v>80</v>
      </c>
      <c r="R709" s="327">
        <v>500000</v>
      </c>
      <c r="S709" s="327">
        <v>250000</v>
      </c>
      <c r="T709" s="328">
        <v>300000</v>
      </c>
      <c r="U709" s="328" t="s">
        <v>347</v>
      </c>
      <c r="V709" s="328" t="s">
        <v>347</v>
      </c>
      <c r="W709" s="329" t="s">
        <v>377</v>
      </c>
      <c r="X709" s="325"/>
      <c r="Y709" s="325"/>
      <c r="Z709" s="325"/>
      <c r="AA709" s="325"/>
      <c r="AB709" s="325"/>
      <c r="AC709" s="325"/>
      <c r="AD709" s="325"/>
      <c r="AE709" s="325"/>
      <c r="AF709" s="325"/>
      <c r="AG709" s="325">
        <v>907000</v>
      </c>
      <c r="AH709" s="325" t="s">
        <v>6833</v>
      </c>
      <c r="AI709" s="325" t="s">
        <v>377</v>
      </c>
      <c r="AJ709" s="328">
        <v>1050000</v>
      </c>
      <c r="AK709" s="330">
        <v>1000000</v>
      </c>
    </row>
    <row r="710" spans="1:37" s="309" customFormat="1" ht="20.100000000000001" customHeight="1">
      <c r="A710" s="314">
        <v>1708</v>
      </c>
      <c r="B710" s="315">
        <v>1410051027498</v>
      </c>
      <c r="C710" s="318">
        <v>1410051027498</v>
      </c>
      <c r="D710" s="315" t="s">
        <v>6880</v>
      </c>
      <c r="E710" s="316" t="s">
        <v>1781</v>
      </c>
      <c r="F710" s="332">
        <v>2520141</v>
      </c>
      <c r="G710" s="333" t="s">
        <v>1784</v>
      </c>
      <c r="H710" s="331" t="s">
        <v>344</v>
      </c>
      <c r="I710" s="331" t="s">
        <v>1782</v>
      </c>
      <c r="J710" s="317" t="s">
        <v>1783</v>
      </c>
      <c r="K710" s="321">
        <v>2410005</v>
      </c>
      <c r="L710" s="317" t="s">
        <v>5206</v>
      </c>
      <c r="M710" s="317"/>
      <c r="N710" s="323"/>
      <c r="O710" s="322" t="s">
        <v>1783</v>
      </c>
      <c r="P710" s="324">
        <v>3</v>
      </c>
      <c r="Q710" s="326">
        <v>78</v>
      </c>
      <c r="R710" s="327">
        <v>500000</v>
      </c>
      <c r="S710" s="327">
        <v>250000</v>
      </c>
      <c r="T710" s="328" t="s">
        <v>347</v>
      </c>
      <c r="U710" s="328" t="s">
        <v>347</v>
      </c>
      <c r="V710" s="328" t="s">
        <v>347</v>
      </c>
      <c r="W710" s="329" t="s">
        <v>347</v>
      </c>
      <c r="X710" s="325"/>
      <c r="Y710" s="325"/>
      <c r="Z710" s="325"/>
      <c r="AA710" s="325"/>
      <c r="AB710" s="325"/>
      <c r="AC710" s="325"/>
      <c r="AD710" s="325"/>
      <c r="AE710" s="325"/>
      <c r="AF710" s="325"/>
      <c r="AG710" s="325">
        <v>1000000</v>
      </c>
      <c r="AH710" s="325" t="s">
        <v>6833</v>
      </c>
      <c r="AI710" s="325" t="s">
        <v>377</v>
      </c>
      <c r="AJ710" s="328">
        <v>750000</v>
      </c>
      <c r="AK710" s="330">
        <v>1000000</v>
      </c>
    </row>
    <row r="711" spans="1:37" s="309" customFormat="1" ht="20.100000000000001" customHeight="1">
      <c r="A711" s="314">
        <v>1709</v>
      </c>
      <c r="B711" s="315">
        <v>1410051016368</v>
      </c>
      <c r="C711" s="318">
        <v>1410001003482</v>
      </c>
      <c r="D711" s="315" t="s">
        <v>6880</v>
      </c>
      <c r="E711" s="316" t="s">
        <v>1785</v>
      </c>
      <c r="F711" s="332">
        <v>2200062</v>
      </c>
      <c r="G711" s="333" t="s">
        <v>1788</v>
      </c>
      <c r="H711" s="331" t="s">
        <v>344</v>
      </c>
      <c r="I711" s="331" t="s">
        <v>1786</v>
      </c>
      <c r="J711" s="317" t="s">
        <v>1787</v>
      </c>
      <c r="K711" s="321">
        <v>2200062</v>
      </c>
      <c r="L711" s="317" t="s">
        <v>5207</v>
      </c>
      <c r="M711" s="317"/>
      <c r="N711" s="338"/>
      <c r="O711" s="334" t="s">
        <v>1787</v>
      </c>
      <c r="P711" s="324">
        <v>3</v>
      </c>
      <c r="Q711" s="335">
        <v>60</v>
      </c>
      <c r="R711" s="327">
        <v>500000</v>
      </c>
      <c r="S711" s="327">
        <v>250000</v>
      </c>
      <c r="T711" s="328" t="s">
        <v>347</v>
      </c>
      <c r="U711" s="328" t="s">
        <v>347</v>
      </c>
      <c r="V711" s="328" t="s">
        <v>347</v>
      </c>
      <c r="W711" s="329" t="s">
        <v>347</v>
      </c>
      <c r="X711" s="336"/>
      <c r="Y711" s="336"/>
      <c r="Z711" s="325"/>
      <c r="AA711" s="336"/>
      <c r="AB711" s="336"/>
      <c r="AC711" s="336"/>
      <c r="AD711" s="336"/>
      <c r="AE711" s="336"/>
      <c r="AF711" s="336"/>
      <c r="AG711" s="325">
        <v>0</v>
      </c>
      <c r="AH711" s="325" t="s">
        <v>377</v>
      </c>
      <c r="AI711" s="325" t="s">
        <v>377</v>
      </c>
      <c r="AJ711" s="328">
        <v>750000</v>
      </c>
      <c r="AK711" s="330">
        <v>1000000</v>
      </c>
    </row>
    <row r="712" spans="1:37" s="309" customFormat="1" ht="20.100000000000001" customHeight="1">
      <c r="A712" s="314">
        <v>1710</v>
      </c>
      <c r="B712" s="315">
        <v>1410051016814</v>
      </c>
      <c r="C712" s="318">
        <v>1410001003490</v>
      </c>
      <c r="D712" s="315" t="s">
        <v>6880</v>
      </c>
      <c r="E712" s="316" t="s">
        <v>1789</v>
      </c>
      <c r="F712" s="332">
        <v>2410015</v>
      </c>
      <c r="G712" s="333" t="s">
        <v>1792</v>
      </c>
      <c r="H712" s="331" t="s">
        <v>344</v>
      </c>
      <c r="I712" s="331" t="s">
        <v>1790</v>
      </c>
      <c r="J712" s="317" t="s">
        <v>1791</v>
      </c>
      <c r="K712" s="321">
        <v>2410015</v>
      </c>
      <c r="L712" s="317" t="s">
        <v>5208</v>
      </c>
      <c r="M712" s="317"/>
      <c r="N712" s="334"/>
      <c r="O712" s="334" t="s">
        <v>1791</v>
      </c>
      <c r="P712" s="324">
        <v>3</v>
      </c>
      <c r="Q712" s="335">
        <v>60</v>
      </c>
      <c r="R712" s="327">
        <v>500000</v>
      </c>
      <c r="S712" s="327">
        <v>250000</v>
      </c>
      <c r="T712" s="328">
        <v>300000</v>
      </c>
      <c r="U712" s="328" t="s">
        <v>347</v>
      </c>
      <c r="V712" s="328" t="s">
        <v>347</v>
      </c>
      <c r="W712" s="329" t="s">
        <v>377</v>
      </c>
      <c r="X712" s="346"/>
      <c r="Y712" s="346"/>
      <c r="Z712" s="325"/>
      <c r="AA712" s="346"/>
      <c r="AB712" s="346"/>
      <c r="AC712" s="346"/>
      <c r="AD712" s="346"/>
      <c r="AE712" s="346"/>
      <c r="AF712" s="346"/>
      <c r="AG712" s="325">
        <v>0</v>
      </c>
      <c r="AH712" s="325" t="s">
        <v>377</v>
      </c>
      <c r="AI712" s="325" t="s">
        <v>377</v>
      </c>
      <c r="AJ712" s="328">
        <v>1050000</v>
      </c>
      <c r="AK712" s="330">
        <v>1000000</v>
      </c>
    </row>
    <row r="713" spans="1:37" s="309" customFormat="1" ht="20.100000000000001" customHeight="1">
      <c r="A713" s="314">
        <v>1711</v>
      </c>
      <c r="B713" s="315">
        <v>1410051014785</v>
      </c>
      <c r="C713" s="318">
        <v>1410001003003</v>
      </c>
      <c r="D713" s="315" t="s">
        <v>6880</v>
      </c>
      <c r="E713" s="316" t="s">
        <v>1793</v>
      </c>
      <c r="F713" s="332">
        <v>2320041</v>
      </c>
      <c r="G713" s="333" t="s">
        <v>1796</v>
      </c>
      <c r="H713" s="331" t="s">
        <v>1417</v>
      </c>
      <c r="I713" s="331" t="s">
        <v>1794</v>
      </c>
      <c r="J713" s="317" t="s">
        <v>1795</v>
      </c>
      <c r="K713" s="321">
        <v>2320041</v>
      </c>
      <c r="L713" s="317" t="s">
        <v>5209</v>
      </c>
      <c r="M713" s="317"/>
      <c r="N713" s="322"/>
      <c r="O713" s="322" t="s">
        <v>1795</v>
      </c>
      <c r="P713" s="324">
        <v>3</v>
      </c>
      <c r="Q713" s="326">
        <v>90</v>
      </c>
      <c r="R713" s="327">
        <v>500000</v>
      </c>
      <c r="S713" s="327">
        <v>250000</v>
      </c>
      <c r="T713" s="328">
        <v>300000</v>
      </c>
      <c r="U713" s="328">
        <v>300000</v>
      </c>
      <c r="V713" s="328" t="s">
        <v>347</v>
      </c>
      <c r="W713" s="329" t="s">
        <v>377</v>
      </c>
      <c r="X713" s="329"/>
      <c r="Y713" s="329"/>
      <c r="Z713" s="325"/>
      <c r="AA713" s="329"/>
      <c r="AB713" s="329"/>
      <c r="AC713" s="329"/>
      <c r="AD713" s="329"/>
      <c r="AE713" s="329" t="s">
        <v>377</v>
      </c>
      <c r="AF713" s="329"/>
      <c r="AG713" s="325">
        <v>454000</v>
      </c>
      <c r="AH713" s="325" t="s">
        <v>6833</v>
      </c>
      <c r="AI713" s="325" t="s">
        <v>377</v>
      </c>
      <c r="AJ713" s="328">
        <v>1350000</v>
      </c>
      <c r="AK713" s="330">
        <v>1000000</v>
      </c>
    </row>
    <row r="714" spans="1:37" s="309" customFormat="1" ht="20.100000000000001" customHeight="1">
      <c r="A714" s="314">
        <v>1712</v>
      </c>
      <c r="B714" s="315">
        <v>1410051017804</v>
      </c>
      <c r="C714" s="318">
        <v>1410001003003</v>
      </c>
      <c r="D714" s="315" t="s">
        <v>6880</v>
      </c>
      <c r="E714" s="316" t="s">
        <v>1793</v>
      </c>
      <c r="F714" s="332">
        <v>2320041</v>
      </c>
      <c r="G714" s="333" t="s">
        <v>1796</v>
      </c>
      <c r="H714" s="331" t="s">
        <v>1417</v>
      </c>
      <c r="I714" s="331" t="s">
        <v>1794</v>
      </c>
      <c r="J714" s="317" t="s">
        <v>1797</v>
      </c>
      <c r="K714" s="321">
        <v>2450013</v>
      </c>
      <c r="L714" s="317" t="s">
        <v>5210</v>
      </c>
      <c r="M714" s="317"/>
      <c r="N714" s="322"/>
      <c r="O714" s="322" t="s">
        <v>1797</v>
      </c>
      <c r="P714" s="324">
        <v>3</v>
      </c>
      <c r="Q714" s="326">
        <v>220</v>
      </c>
      <c r="R714" s="327">
        <v>500000</v>
      </c>
      <c r="S714" s="327">
        <v>250000</v>
      </c>
      <c r="T714" s="328" t="s">
        <v>347</v>
      </c>
      <c r="U714" s="328" t="s">
        <v>347</v>
      </c>
      <c r="V714" s="328" t="s">
        <v>347</v>
      </c>
      <c r="W714" s="329" t="s">
        <v>347</v>
      </c>
      <c r="X714" s="329"/>
      <c r="Y714" s="329"/>
      <c r="Z714" s="325"/>
      <c r="AA714" s="329"/>
      <c r="AB714" s="329"/>
      <c r="AC714" s="329"/>
      <c r="AD714" s="329"/>
      <c r="AE714" s="329"/>
      <c r="AF714" s="329"/>
      <c r="AG714" s="325">
        <v>0</v>
      </c>
      <c r="AH714" s="325" t="s">
        <v>377</v>
      </c>
      <c r="AI714" s="325" t="s">
        <v>377</v>
      </c>
      <c r="AJ714" s="328">
        <v>750000</v>
      </c>
      <c r="AK714" s="330">
        <v>1000000</v>
      </c>
    </row>
    <row r="715" spans="1:37" s="309" customFormat="1" ht="20.100000000000001" customHeight="1">
      <c r="A715" s="314">
        <v>1713</v>
      </c>
      <c r="B715" s="315">
        <v>1410051023893</v>
      </c>
      <c r="C715" s="318">
        <v>1410001003938</v>
      </c>
      <c r="D715" s="315" t="s">
        <v>6880</v>
      </c>
      <c r="E715" s="316" t="s">
        <v>1798</v>
      </c>
      <c r="F715" s="319">
        <v>2350021</v>
      </c>
      <c r="G715" s="320" t="s">
        <v>1801</v>
      </c>
      <c r="H715" s="316" t="s">
        <v>344</v>
      </c>
      <c r="I715" s="316" t="s">
        <v>1799</v>
      </c>
      <c r="J715" s="317" t="s">
        <v>1800</v>
      </c>
      <c r="K715" s="321">
        <v>2350021</v>
      </c>
      <c r="L715" s="317" t="s">
        <v>5211</v>
      </c>
      <c r="M715" s="317"/>
      <c r="N715" s="334"/>
      <c r="O715" s="334" t="s">
        <v>1800</v>
      </c>
      <c r="P715" s="324">
        <v>3</v>
      </c>
      <c r="Q715" s="326">
        <v>110</v>
      </c>
      <c r="R715" s="327">
        <v>500000</v>
      </c>
      <c r="S715" s="327">
        <v>250000</v>
      </c>
      <c r="T715" s="328" t="s">
        <v>347</v>
      </c>
      <c r="U715" s="328" t="s">
        <v>347</v>
      </c>
      <c r="V715" s="328" t="s">
        <v>347</v>
      </c>
      <c r="W715" s="329" t="s">
        <v>347</v>
      </c>
      <c r="X715" s="329"/>
      <c r="Y715" s="329"/>
      <c r="Z715" s="325"/>
      <c r="AA715" s="329"/>
      <c r="AB715" s="329"/>
      <c r="AC715" s="329"/>
      <c r="AD715" s="329"/>
      <c r="AE715" s="329"/>
      <c r="AF715" s="329"/>
      <c r="AG715" s="325">
        <v>726000</v>
      </c>
      <c r="AH715" s="325" t="s">
        <v>6833</v>
      </c>
      <c r="AI715" s="325" t="s">
        <v>377</v>
      </c>
      <c r="AJ715" s="328">
        <v>750000</v>
      </c>
      <c r="AK715" s="330">
        <v>1000000</v>
      </c>
    </row>
    <row r="716" spans="1:37" s="309" customFormat="1" ht="20.100000000000001" customHeight="1">
      <c r="A716" s="314">
        <v>1714</v>
      </c>
      <c r="B716" s="315">
        <v>1410051015246</v>
      </c>
      <c r="C716" s="318">
        <v>1410001003474</v>
      </c>
      <c r="D716" s="315" t="s">
        <v>6880</v>
      </c>
      <c r="E716" s="316" t="s">
        <v>1802</v>
      </c>
      <c r="F716" s="319">
        <v>2270067</v>
      </c>
      <c r="G716" s="320" t="s">
        <v>1805</v>
      </c>
      <c r="H716" s="316" t="s">
        <v>344</v>
      </c>
      <c r="I716" s="316" t="s">
        <v>1803</v>
      </c>
      <c r="J716" s="317" t="s">
        <v>1804</v>
      </c>
      <c r="K716" s="321">
        <v>2250003</v>
      </c>
      <c r="L716" s="317" t="s">
        <v>5212</v>
      </c>
      <c r="M716" s="317"/>
      <c r="N716" s="322"/>
      <c r="O716" s="322" t="s">
        <v>1804</v>
      </c>
      <c r="P716" s="324">
        <v>3</v>
      </c>
      <c r="Q716" s="326">
        <v>120</v>
      </c>
      <c r="R716" s="327">
        <v>500000</v>
      </c>
      <c r="S716" s="327">
        <v>250000</v>
      </c>
      <c r="T716" s="328">
        <v>300000</v>
      </c>
      <c r="U716" s="328" t="s">
        <v>347</v>
      </c>
      <c r="V716" s="328" t="s">
        <v>347</v>
      </c>
      <c r="W716" s="329" t="s">
        <v>377</v>
      </c>
      <c r="X716" s="329"/>
      <c r="Y716" s="329"/>
      <c r="Z716" s="325"/>
      <c r="AA716" s="329"/>
      <c r="AB716" s="329"/>
      <c r="AC716" s="329"/>
      <c r="AD716" s="329"/>
      <c r="AE716" s="329"/>
      <c r="AF716" s="329"/>
      <c r="AG716" s="325">
        <v>0</v>
      </c>
      <c r="AH716" s="325" t="s">
        <v>377</v>
      </c>
      <c r="AI716" s="325" t="s">
        <v>377</v>
      </c>
      <c r="AJ716" s="328">
        <v>1050000</v>
      </c>
      <c r="AK716" s="330">
        <v>1000000</v>
      </c>
    </row>
    <row r="717" spans="1:37" s="309" customFormat="1" ht="20.100000000000001" customHeight="1">
      <c r="A717" s="314">
        <v>1715</v>
      </c>
      <c r="B717" s="315">
        <v>1410051015253</v>
      </c>
      <c r="C717" s="318">
        <v>1410001003474</v>
      </c>
      <c r="D717" s="315" t="s">
        <v>6880</v>
      </c>
      <c r="E717" s="316" t="s">
        <v>1802</v>
      </c>
      <c r="F717" s="319">
        <v>2270067</v>
      </c>
      <c r="G717" s="320" t="s">
        <v>1805</v>
      </c>
      <c r="H717" s="316" t="s">
        <v>344</v>
      </c>
      <c r="I717" s="316" t="s">
        <v>1803</v>
      </c>
      <c r="J717" s="317" t="s">
        <v>1806</v>
      </c>
      <c r="K717" s="321">
        <v>2270043</v>
      </c>
      <c r="L717" s="317" t="s">
        <v>5213</v>
      </c>
      <c r="M717" s="317" t="s">
        <v>5214</v>
      </c>
      <c r="N717" s="338"/>
      <c r="O717" s="334" t="s">
        <v>1806</v>
      </c>
      <c r="P717" s="324">
        <v>2</v>
      </c>
      <c r="Q717" s="326">
        <v>40</v>
      </c>
      <c r="R717" s="327">
        <v>400000</v>
      </c>
      <c r="S717" s="327">
        <v>200000</v>
      </c>
      <c r="T717" s="328">
        <v>300000</v>
      </c>
      <c r="U717" s="328" t="s">
        <v>347</v>
      </c>
      <c r="V717" s="328" t="s">
        <v>347</v>
      </c>
      <c r="W717" s="329" t="s">
        <v>377</v>
      </c>
      <c r="X717" s="325"/>
      <c r="Y717" s="325"/>
      <c r="Z717" s="325"/>
      <c r="AA717" s="325"/>
      <c r="AB717" s="325"/>
      <c r="AC717" s="325"/>
      <c r="AD717" s="325"/>
      <c r="AE717" s="325"/>
      <c r="AF717" s="325"/>
      <c r="AG717" s="325">
        <v>0</v>
      </c>
      <c r="AH717" s="325" t="s">
        <v>377</v>
      </c>
      <c r="AI717" s="325" t="s">
        <v>377</v>
      </c>
      <c r="AJ717" s="328">
        <v>900000</v>
      </c>
      <c r="AK717" s="330">
        <v>1000000</v>
      </c>
    </row>
    <row r="718" spans="1:37" s="309" customFormat="1" ht="20.100000000000001" customHeight="1">
      <c r="A718" s="314">
        <v>1716</v>
      </c>
      <c r="B718" s="315">
        <v>1410051015261</v>
      </c>
      <c r="C718" s="318">
        <v>1410001003474</v>
      </c>
      <c r="D718" s="315" t="s">
        <v>6880</v>
      </c>
      <c r="E718" s="316" t="s">
        <v>1802</v>
      </c>
      <c r="F718" s="319">
        <v>2270067</v>
      </c>
      <c r="G718" s="320" t="s">
        <v>1805</v>
      </c>
      <c r="H718" s="316" t="s">
        <v>344</v>
      </c>
      <c r="I718" s="316" t="s">
        <v>1803</v>
      </c>
      <c r="J718" s="317" t="s">
        <v>1807</v>
      </c>
      <c r="K718" s="321">
        <v>2270067</v>
      </c>
      <c r="L718" s="317" t="s">
        <v>5215</v>
      </c>
      <c r="M718" s="317"/>
      <c r="N718" s="334"/>
      <c r="O718" s="334" t="s">
        <v>1807</v>
      </c>
      <c r="P718" s="324">
        <v>3</v>
      </c>
      <c r="Q718" s="326">
        <v>140</v>
      </c>
      <c r="R718" s="327">
        <v>500000</v>
      </c>
      <c r="S718" s="327">
        <v>250000</v>
      </c>
      <c r="T718" s="328">
        <v>300000</v>
      </c>
      <c r="U718" s="328" t="s">
        <v>347</v>
      </c>
      <c r="V718" s="328" t="s">
        <v>347</v>
      </c>
      <c r="W718" s="329" t="s">
        <v>377</v>
      </c>
      <c r="X718" s="325"/>
      <c r="Y718" s="325"/>
      <c r="Z718" s="325"/>
      <c r="AA718" s="325"/>
      <c r="AB718" s="325"/>
      <c r="AC718" s="325"/>
      <c r="AD718" s="325"/>
      <c r="AE718" s="325"/>
      <c r="AF718" s="325"/>
      <c r="AG718" s="325">
        <v>0</v>
      </c>
      <c r="AH718" s="325" t="s">
        <v>377</v>
      </c>
      <c r="AI718" s="325" t="s">
        <v>377</v>
      </c>
      <c r="AJ718" s="328">
        <v>1050000</v>
      </c>
      <c r="AK718" s="330">
        <v>1000000</v>
      </c>
    </row>
    <row r="719" spans="1:37" s="309" customFormat="1" ht="20.100000000000001" customHeight="1">
      <c r="A719" s="314">
        <v>1717</v>
      </c>
      <c r="B719" s="315">
        <v>1410051017465</v>
      </c>
      <c r="C719" s="318">
        <v>1410001003474</v>
      </c>
      <c r="D719" s="315" t="s">
        <v>6880</v>
      </c>
      <c r="E719" s="316" t="s">
        <v>1802</v>
      </c>
      <c r="F719" s="319">
        <v>2270067</v>
      </c>
      <c r="G719" s="320" t="s">
        <v>1805</v>
      </c>
      <c r="H719" s="316" t="s">
        <v>344</v>
      </c>
      <c r="I719" s="316" t="s">
        <v>1803</v>
      </c>
      <c r="J719" s="317" t="s">
        <v>1808</v>
      </c>
      <c r="K719" s="321">
        <v>2270064</v>
      </c>
      <c r="L719" s="317" t="s">
        <v>5216</v>
      </c>
      <c r="M719" s="317"/>
      <c r="N719" s="316"/>
      <c r="O719" s="334" t="s">
        <v>1808</v>
      </c>
      <c r="P719" s="324">
        <v>3</v>
      </c>
      <c r="Q719" s="326">
        <v>80</v>
      </c>
      <c r="R719" s="327">
        <v>500000</v>
      </c>
      <c r="S719" s="327">
        <v>250000</v>
      </c>
      <c r="T719" s="328">
        <v>300000</v>
      </c>
      <c r="U719" s="328" t="s">
        <v>347</v>
      </c>
      <c r="V719" s="328" t="s">
        <v>347</v>
      </c>
      <c r="W719" s="329" t="s">
        <v>377</v>
      </c>
      <c r="X719" s="329"/>
      <c r="Y719" s="329"/>
      <c r="Z719" s="325"/>
      <c r="AA719" s="329"/>
      <c r="AB719" s="329"/>
      <c r="AC719" s="329"/>
      <c r="AD719" s="329"/>
      <c r="AE719" s="329"/>
      <c r="AF719" s="329"/>
      <c r="AG719" s="325">
        <v>0</v>
      </c>
      <c r="AH719" s="325" t="s">
        <v>377</v>
      </c>
      <c r="AI719" s="325" t="s">
        <v>377</v>
      </c>
      <c r="AJ719" s="328">
        <v>1050000</v>
      </c>
      <c r="AK719" s="330">
        <v>1000000</v>
      </c>
    </row>
    <row r="720" spans="1:37" s="309" customFormat="1" ht="20.100000000000001" customHeight="1">
      <c r="A720" s="314">
        <v>1718</v>
      </c>
      <c r="B720" s="315">
        <v>1410051017283</v>
      </c>
      <c r="C720" s="318">
        <v>1421601000059</v>
      </c>
      <c r="D720" s="315" t="s">
        <v>6880</v>
      </c>
      <c r="E720" s="316" t="s">
        <v>1809</v>
      </c>
      <c r="F720" s="319">
        <v>2520004</v>
      </c>
      <c r="G720" s="320" t="s">
        <v>1812</v>
      </c>
      <c r="H720" s="316" t="s">
        <v>344</v>
      </c>
      <c r="I720" s="316" t="s">
        <v>1810</v>
      </c>
      <c r="J720" s="317" t="s">
        <v>1811</v>
      </c>
      <c r="K720" s="321">
        <v>2260022</v>
      </c>
      <c r="L720" s="317" t="s">
        <v>5217</v>
      </c>
      <c r="M720" s="317"/>
      <c r="N720" s="323"/>
      <c r="O720" s="322" t="s">
        <v>1811</v>
      </c>
      <c r="P720" s="324">
        <v>3</v>
      </c>
      <c r="Q720" s="326">
        <v>100</v>
      </c>
      <c r="R720" s="327">
        <v>500000</v>
      </c>
      <c r="S720" s="327">
        <v>250000</v>
      </c>
      <c r="T720" s="328">
        <v>300000</v>
      </c>
      <c r="U720" s="328" t="s">
        <v>347</v>
      </c>
      <c r="V720" s="328" t="s">
        <v>347</v>
      </c>
      <c r="W720" s="329" t="s">
        <v>377</v>
      </c>
      <c r="X720" s="329"/>
      <c r="Y720" s="329"/>
      <c r="Z720" s="325"/>
      <c r="AA720" s="329"/>
      <c r="AB720" s="329"/>
      <c r="AC720" s="329"/>
      <c r="AD720" s="329"/>
      <c r="AE720" s="329"/>
      <c r="AF720" s="329"/>
      <c r="AG720" s="325">
        <v>984000</v>
      </c>
      <c r="AH720" s="325" t="s">
        <v>6833</v>
      </c>
      <c r="AI720" s="325" t="s">
        <v>377</v>
      </c>
      <c r="AJ720" s="328">
        <v>1050000</v>
      </c>
      <c r="AK720" s="330">
        <v>1000000</v>
      </c>
    </row>
    <row r="721" spans="1:37" s="309" customFormat="1" ht="20.100000000000001" customHeight="1">
      <c r="A721" s="314">
        <v>1719</v>
      </c>
      <c r="B721" s="315">
        <v>1410051017796</v>
      </c>
      <c r="C721" s="318">
        <v>1410001002716</v>
      </c>
      <c r="D721" s="315" t="s">
        <v>6880</v>
      </c>
      <c r="E721" s="316" t="s">
        <v>1813</v>
      </c>
      <c r="F721" s="332">
        <v>2450014</v>
      </c>
      <c r="G721" s="333" t="s">
        <v>1816</v>
      </c>
      <c r="H721" s="331" t="s">
        <v>344</v>
      </c>
      <c r="I721" s="331" t="s">
        <v>1814</v>
      </c>
      <c r="J721" s="317" t="s">
        <v>1815</v>
      </c>
      <c r="K721" s="321">
        <v>2450018</v>
      </c>
      <c r="L721" s="317" t="s">
        <v>5218</v>
      </c>
      <c r="M721" s="317"/>
      <c r="N721" s="322"/>
      <c r="O721" s="322" t="s">
        <v>1815</v>
      </c>
      <c r="P721" s="324">
        <v>3</v>
      </c>
      <c r="Q721" s="326">
        <v>66</v>
      </c>
      <c r="R721" s="327">
        <v>500000</v>
      </c>
      <c r="S721" s="327">
        <v>250000</v>
      </c>
      <c r="T721" s="328" t="s">
        <v>347</v>
      </c>
      <c r="U721" s="328" t="s">
        <v>347</v>
      </c>
      <c r="V721" s="328" t="s">
        <v>347</v>
      </c>
      <c r="W721" s="329" t="s">
        <v>347</v>
      </c>
      <c r="X721" s="329"/>
      <c r="Y721" s="329"/>
      <c r="Z721" s="325"/>
      <c r="AA721" s="329"/>
      <c r="AB721" s="329"/>
      <c r="AC721" s="329"/>
      <c r="AD721" s="329"/>
      <c r="AE721" s="329"/>
      <c r="AF721" s="329"/>
      <c r="AG721" s="325">
        <v>0</v>
      </c>
      <c r="AH721" s="325" t="s">
        <v>377</v>
      </c>
      <c r="AI721" s="325" t="s">
        <v>377</v>
      </c>
      <c r="AJ721" s="328">
        <v>750000</v>
      </c>
      <c r="AK721" s="330">
        <v>1000000</v>
      </c>
    </row>
    <row r="722" spans="1:37" s="309" customFormat="1" ht="20.100000000000001" customHeight="1">
      <c r="A722" s="314">
        <v>1720</v>
      </c>
      <c r="B722" s="315">
        <v>1410051017820</v>
      </c>
      <c r="C722" s="318">
        <v>1410001002716</v>
      </c>
      <c r="D722" s="315" t="s">
        <v>6880</v>
      </c>
      <c r="E722" s="316" t="s">
        <v>1813</v>
      </c>
      <c r="F722" s="349">
        <v>2450014</v>
      </c>
      <c r="G722" s="331" t="s">
        <v>1816</v>
      </c>
      <c r="H722" s="331" t="s">
        <v>344</v>
      </c>
      <c r="I722" s="331" t="s">
        <v>1814</v>
      </c>
      <c r="J722" s="317" t="s">
        <v>1817</v>
      </c>
      <c r="K722" s="321">
        <v>2450014</v>
      </c>
      <c r="L722" s="317" t="s">
        <v>5219</v>
      </c>
      <c r="M722" s="317"/>
      <c r="N722" s="338"/>
      <c r="O722" s="334" t="s">
        <v>1817</v>
      </c>
      <c r="P722" s="324">
        <v>3</v>
      </c>
      <c r="Q722" s="316">
        <v>60</v>
      </c>
      <c r="R722" s="327">
        <v>500000</v>
      </c>
      <c r="S722" s="327">
        <v>250000</v>
      </c>
      <c r="T722" s="328" t="s">
        <v>347</v>
      </c>
      <c r="U722" s="328" t="s">
        <v>347</v>
      </c>
      <c r="V722" s="328" t="s">
        <v>347</v>
      </c>
      <c r="W722" s="329" t="s">
        <v>347</v>
      </c>
      <c r="X722" s="316"/>
      <c r="Y722" s="316"/>
      <c r="Z722" s="325"/>
      <c r="AA722" s="316"/>
      <c r="AB722" s="316"/>
      <c r="AC722" s="316"/>
      <c r="AD722" s="316"/>
      <c r="AE722" s="316"/>
      <c r="AF722" s="316"/>
      <c r="AG722" s="325">
        <v>769000</v>
      </c>
      <c r="AH722" s="325" t="s">
        <v>6833</v>
      </c>
      <c r="AI722" s="325" t="s">
        <v>377</v>
      </c>
      <c r="AJ722" s="328">
        <v>750000</v>
      </c>
      <c r="AK722" s="330">
        <v>1000000</v>
      </c>
    </row>
    <row r="723" spans="1:37" s="309" customFormat="1" ht="20.100000000000001" customHeight="1">
      <c r="A723" s="314">
        <v>1721</v>
      </c>
      <c r="B723" s="315">
        <v>1410051013670</v>
      </c>
      <c r="C723" s="318">
        <v>1410001002740</v>
      </c>
      <c r="D723" s="315" t="s">
        <v>6880</v>
      </c>
      <c r="E723" s="316" t="s">
        <v>1818</v>
      </c>
      <c r="F723" s="332">
        <v>2210041</v>
      </c>
      <c r="G723" s="333" t="s">
        <v>1821</v>
      </c>
      <c r="H723" s="331" t="s">
        <v>344</v>
      </c>
      <c r="I723" s="331" t="s">
        <v>1819</v>
      </c>
      <c r="J723" s="317" t="s">
        <v>1820</v>
      </c>
      <c r="K723" s="321">
        <v>2300011</v>
      </c>
      <c r="L723" s="317" t="s">
        <v>5220</v>
      </c>
      <c r="M723" s="317"/>
      <c r="N723" s="322"/>
      <c r="O723" s="322" t="s">
        <v>1820</v>
      </c>
      <c r="P723" s="324">
        <v>3</v>
      </c>
      <c r="Q723" s="326">
        <v>60</v>
      </c>
      <c r="R723" s="327">
        <v>500000</v>
      </c>
      <c r="S723" s="327">
        <v>250000</v>
      </c>
      <c r="T723" s="328">
        <v>300000</v>
      </c>
      <c r="U723" s="328" t="s">
        <v>347</v>
      </c>
      <c r="V723" s="328" t="s">
        <v>347</v>
      </c>
      <c r="W723" s="329" t="s">
        <v>377</v>
      </c>
      <c r="X723" s="329"/>
      <c r="Y723" s="329"/>
      <c r="Z723" s="325"/>
      <c r="AA723" s="329"/>
      <c r="AB723" s="329"/>
      <c r="AC723" s="329"/>
      <c r="AD723" s="329"/>
      <c r="AE723" s="329"/>
      <c r="AF723" s="329"/>
      <c r="AG723" s="325">
        <v>643000</v>
      </c>
      <c r="AH723" s="325" t="s">
        <v>6833</v>
      </c>
      <c r="AI723" s="325" t="s">
        <v>377</v>
      </c>
      <c r="AJ723" s="328">
        <v>1050000</v>
      </c>
      <c r="AK723" s="330">
        <v>1000000</v>
      </c>
    </row>
    <row r="724" spans="1:37" s="309" customFormat="1" ht="20.100000000000001" customHeight="1">
      <c r="A724" s="314">
        <v>1722</v>
      </c>
      <c r="B724" s="315">
        <v>1410051014173</v>
      </c>
      <c r="C724" s="318">
        <v>1410001002740</v>
      </c>
      <c r="D724" s="315" t="s">
        <v>6880</v>
      </c>
      <c r="E724" s="316" t="s">
        <v>1818</v>
      </c>
      <c r="F724" s="319">
        <v>2210041</v>
      </c>
      <c r="G724" s="320" t="s">
        <v>1821</v>
      </c>
      <c r="H724" s="316" t="s">
        <v>344</v>
      </c>
      <c r="I724" s="316" t="s">
        <v>1819</v>
      </c>
      <c r="J724" s="317" t="s">
        <v>1822</v>
      </c>
      <c r="K724" s="321">
        <v>2410012</v>
      </c>
      <c r="L724" s="317" t="s">
        <v>5221</v>
      </c>
      <c r="M724" s="317"/>
      <c r="N724" s="334"/>
      <c r="O724" s="334" t="s">
        <v>1822</v>
      </c>
      <c r="P724" s="324">
        <v>3</v>
      </c>
      <c r="Q724" s="326">
        <v>90</v>
      </c>
      <c r="R724" s="327">
        <v>500000</v>
      </c>
      <c r="S724" s="327">
        <v>250000</v>
      </c>
      <c r="T724" s="328">
        <v>300000</v>
      </c>
      <c r="U724" s="328" t="s">
        <v>347</v>
      </c>
      <c r="V724" s="328" t="s">
        <v>347</v>
      </c>
      <c r="W724" s="329" t="s">
        <v>377</v>
      </c>
      <c r="X724" s="325"/>
      <c r="Y724" s="325"/>
      <c r="Z724" s="325"/>
      <c r="AA724" s="325"/>
      <c r="AB724" s="325"/>
      <c r="AC724" s="325"/>
      <c r="AD724" s="325"/>
      <c r="AE724" s="325"/>
      <c r="AF724" s="325"/>
      <c r="AG724" s="325">
        <v>1000000</v>
      </c>
      <c r="AH724" s="325" t="s">
        <v>6833</v>
      </c>
      <c r="AI724" s="325" t="s">
        <v>377</v>
      </c>
      <c r="AJ724" s="328">
        <v>1050000</v>
      </c>
      <c r="AK724" s="330">
        <v>1000000</v>
      </c>
    </row>
    <row r="725" spans="1:37" s="309" customFormat="1" ht="20.100000000000001" customHeight="1">
      <c r="A725" s="314">
        <v>1723</v>
      </c>
      <c r="B725" s="315">
        <v>1410051015378</v>
      </c>
      <c r="C725" s="318">
        <v>1410001002740</v>
      </c>
      <c r="D725" s="315" t="s">
        <v>6880</v>
      </c>
      <c r="E725" s="316" t="s">
        <v>1818</v>
      </c>
      <c r="F725" s="319">
        <v>2210041</v>
      </c>
      <c r="G725" s="320" t="s">
        <v>1821</v>
      </c>
      <c r="H725" s="316" t="s">
        <v>344</v>
      </c>
      <c r="I725" s="316" t="s">
        <v>1819</v>
      </c>
      <c r="J725" s="317" t="s">
        <v>1823</v>
      </c>
      <c r="K725" s="321">
        <v>2330013</v>
      </c>
      <c r="L725" s="317" t="s">
        <v>5222</v>
      </c>
      <c r="M725" s="317"/>
      <c r="N725" s="322"/>
      <c r="O725" s="322" t="s">
        <v>1823</v>
      </c>
      <c r="P725" s="324">
        <v>3</v>
      </c>
      <c r="Q725" s="326">
        <v>100</v>
      </c>
      <c r="R725" s="327">
        <v>500000</v>
      </c>
      <c r="S725" s="327">
        <v>250000</v>
      </c>
      <c r="T725" s="328">
        <v>300000</v>
      </c>
      <c r="U725" s="328" t="s">
        <v>347</v>
      </c>
      <c r="V725" s="328" t="s">
        <v>347</v>
      </c>
      <c r="W725" s="329" t="s">
        <v>377</v>
      </c>
      <c r="X725" s="325"/>
      <c r="Y725" s="325"/>
      <c r="Z725" s="325"/>
      <c r="AA725" s="325"/>
      <c r="AB725" s="325"/>
      <c r="AC725" s="325"/>
      <c r="AD725" s="325"/>
      <c r="AE725" s="325"/>
      <c r="AF725" s="325"/>
      <c r="AG725" s="325">
        <v>845000</v>
      </c>
      <c r="AH725" s="325" t="s">
        <v>6833</v>
      </c>
      <c r="AI725" s="325" t="s">
        <v>377</v>
      </c>
      <c r="AJ725" s="328">
        <v>1050000</v>
      </c>
      <c r="AK725" s="330">
        <v>1000000</v>
      </c>
    </row>
    <row r="726" spans="1:37" s="309" customFormat="1" ht="20.100000000000001" customHeight="1">
      <c r="A726" s="314">
        <v>1724</v>
      </c>
      <c r="B726" s="354">
        <v>1410051017986</v>
      </c>
      <c r="C726" s="318">
        <v>1410001002740</v>
      </c>
      <c r="D726" s="315" t="s">
        <v>6880</v>
      </c>
      <c r="E726" s="316" t="s">
        <v>1818</v>
      </c>
      <c r="F726" s="340">
        <v>2210041</v>
      </c>
      <c r="G726" s="316" t="s">
        <v>1821</v>
      </c>
      <c r="H726" s="316" t="s">
        <v>344</v>
      </c>
      <c r="I726" s="316" t="s">
        <v>1819</v>
      </c>
      <c r="J726" s="317" t="s">
        <v>1824</v>
      </c>
      <c r="K726" s="321">
        <v>2210041</v>
      </c>
      <c r="L726" s="317" t="s">
        <v>5223</v>
      </c>
      <c r="M726" s="317"/>
      <c r="N726" s="342"/>
      <c r="O726" s="342" t="s">
        <v>1824</v>
      </c>
      <c r="P726" s="324">
        <v>3</v>
      </c>
      <c r="Q726" s="316">
        <v>100</v>
      </c>
      <c r="R726" s="327">
        <v>500000</v>
      </c>
      <c r="S726" s="327">
        <v>250000</v>
      </c>
      <c r="T726" s="328">
        <v>300000</v>
      </c>
      <c r="U726" s="328" t="s">
        <v>347</v>
      </c>
      <c r="V726" s="328" t="s">
        <v>347</v>
      </c>
      <c r="W726" s="329" t="s">
        <v>377</v>
      </c>
      <c r="X726" s="325"/>
      <c r="Y726" s="325"/>
      <c r="Z726" s="325"/>
      <c r="AA726" s="325"/>
      <c r="AB726" s="325"/>
      <c r="AC726" s="325"/>
      <c r="AD726" s="325"/>
      <c r="AE726" s="325"/>
      <c r="AF726" s="325"/>
      <c r="AG726" s="325">
        <v>0</v>
      </c>
      <c r="AH726" s="325" t="s">
        <v>377</v>
      </c>
      <c r="AI726" s="325" t="s">
        <v>377</v>
      </c>
      <c r="AJ726" s="328">
        <v>1050000</v>
      </c>
      <c r="AK726" s="330">
        <v>1000000</v>
      </c>
    </row>
    <row r="727" spans="1:37" s="309" customFormat="1" ht="20.100000000000001" customHeight="1">
      <c r="A727" s="314">
        <v>1725</v>
      </c>
      <c r="B727" s="315">
        <v>1410051017994</v>
      </c>
      <c r="C727" s="318">
        <v>1410001002740</v>
      </c>
      <c r="D727" s="315" t="s">
        <v>6880</v>
      </c>
      <c r="E727" s="316" t="s">
        <v>1818</v>
      </c>
      <c r="F727" s="332">
        <v>2210041</v>
      </c>
      <c r="G727" s="333" t="s">
        <v>1821</v>
      </c>
      <c r="H727" s="331" t="s">
        <v>344</v>
      </c>
      <c r="I727" s="331" t="s">
        <v>1819</v>
      </c>
      <c r="J727" s="317" t="s">
        <v>1825</v>
      </c>
      <c r="K727" s="321">
        <v>2210041</v>
      </c>
      <c r="L727" s="317" t="s">
        <v>5224</v>
      </c>
      <c r="M727" s="317"/>
      <c r="N727" s="316"/>
      <c r="O727" s="334" t="s">
        <v>1825</v>
      </c>
      <c r="P727" s="324">
        <v>3</v>
      </c>
      <c r="Q727" s="326">
        <v>60</v>
      </c>
      <c r="R727" s="327">
        <v>500000</v>
      </c>
      <c r="S727" s="327">
        <v>250000</v>
      </c>
      <c r="T727" s="328">
        <v>300000</v>
      </c>
      <c r="U727" s="328" t="s">
        <v>347</v>
      </c>
      <c r="V727" s="328" t="s">
        <v>347</v>
      </c>
      <c r="W727" s="329" t="s">
        <v>377</v>
      </c>
      <c r="X727" s="329"/>
      <c r="Y727" s="329"/>
      <c r="Z727" s="325"/>
      <c r="AA727" s="329"/>
      <c r="AB727" s="329"/>
      <c r="AC727" s="329"/>
      <c r="AD727" s="329"/>
      <c r="AE727" s="329"/>
      <c r="AF727" s="329"/>
      <c r="AG727" s="325">
        <v>0</v>
      </c>
      <c r="AH727" s="325" t="s">
        <v>377</v>
      </c>
      <c r="AI727" s="325" t="s">
        <v>377</v>
      </c>
      <c r="AJ727" s="328">
        <v>1050000</v>
      </c>
      <c r="AK727" s="330">
        <v>1000000</v>
      </c>
    </row>
    <row r="728" spans="1:37" s="309" customFormat="1" ht="20.100000000000001" customHeight="1">
      <c r="A728" s="314">
        <v>1726</v>
      </c>
      <c r="B728" s="315">
        <v>1410051016442</v>
      </c>
      <c r="C728" s="318">
        <v>1410001002997</v>
      </c>
      <c r="D728" s="315" t="s">
        <v>6880</v>
      </c>
      <c r="E728" s="316" t="s">
        <v>1826</v>
      </c>
      <c r="F728" s="332">
        <v>2320035</v>
      </c>
      <c r="G728" s="333" t="s">
        <v>1829</v>
      </c>
      <c r="H728" s="331" t="s">
        <v>344</v>
      </c>
      <c r="I728" s="331" t="s">
        <v>1827</v>
      </c>
      <c r="J728" s="317" t="s">
        <v>1828</v>
      </c>
      <c r="K728" s="321">
        <v>2310822</v>
      </c>
      <c r="L728" s="317" t="s">
        <v>5225</v>
      </c>
      <c r="M728" s="317"/>
      <c r="N728" s="322"/>
      <c r="O728" s="322" t="s">
        <v>1828</v>
      </c>
      <c r="P728" s="324">
        <v>3</v>
      </c>
      <c r="Q728" s="326">
        <v>112</v>
      </c>
      <c r="R728" s="327">
        <v>500000</v>
      </c>
      <c r="S728" s="327">
        <v>250000</v>
      </c>
      <c r="T728" s="328" t="s">
        <v>347</v>
      </c>
      <c r="U728" s="328" t="s">
        <v>347</v>
      </c>
      <c r="V728" s="328" t="s">
        <v>347</v>
      </c>
      <c r="W728" s="329" t="s">
        <v>347</v>
      </c>
      <c r="X728" s="325"/>
      <c r="Y728" s="325"/>
      <c r="Z728" s="325"/>
      <c r="AA728" s="325"/>
      <c r="AB728" s="325"/>
      <c r="AC728" s="325"/>
      <c r="AD728" s="325"/>
      <c r="AE728" s="325"/>
      <c r="AF728" s="325"/>
      <c r="AG728" s="325">
        <v>0</v>
      </c>
      <c r="AH728" s="325" t="s">
        <v>377</v>
      </c>
      <c r="AI728" s="325" t="s">
        <v>377</v>
      </c>
      <c r="AJ728" s="328">
        <v>750000</v>
      </c>
      <c r="AK728" s="330">
        <v>1000000</v>
      </c>
    </row>
    <row r="729" spans="1:37" s="309" customFormat="1" ht="20.100000000000001" customHeight="1">
      <c r="A729" s="314">
        <v>1727</v>
      </c>
      <c r="B729" s="315">
        <v>1410051016673</v>
      </c>
      <c r="C729" s="318">
        <v>1410001002997</v>
      </c>
      <c r="D729" s="315" t="s">
        <v>6880</v>
      </c>
      <c r="E729" s="316" t="s">
        <v>1826</v>
      </c>
      <c r="F729" s="332">
        <v>2320035</v>
      </c>
      <c r="G729" s="333" t="s">
        <v>1829</v>
      </c>
      <c r="H729" s="331" t="s">
        <v>344</v>
      </c>
      <c r="I729" s="331" t="s">
        <v>1827</v>
      </c>
      <c r="J729" s="317" t="s">
        <v>1830</v>
      </c>
      <c r="K729" s="321">
        <v>2340054</v>
      </c>
      <c r="L729" s="317" t="s">
        <v>5226</v>
      </c>
      <c r="M729" s="317"/>
      <c r="N729" s="334"/>
      <c r="O729" s="334" t="s">
        <v>1830</v>
      </c>
      <c r="P729" s="324">
        <v>3</v>
      </c>
      <c r="Q729" s="326">
        <v>90</v>
      </c>
      <c r="R729" s="327">
        <v>500000</v>
      </c>
      <c r="S729" s="327">
        <v>250000</v>
      </c>
      <c r="T729" s="328">
        <v>300000</v>
      </c>
      <c r="U729" s="328" t="s">
        <v>347</v>
      </c>
      <c r="V729" s="328" t="s">
        <v>347</v>
      </c>
      <c r="W729" s="329" t="s">
        <v>377</v>
      </c>
      <c r="X729" s="325"/>
      <c r="Y729" s="325"/>
      <c r="Z729" s="325"/>
      <c r="AA729" s="325"/>
      <c r="AB729" s="325"/>
      <c r="AC729" s="325"/>
      <c r="AD729" s="325"/>
      <c r="AE729" s="325"/>
      <c r="AF729" s="325"/>
      <c r="AG729" s="325">
        <v>0</v>
      </c>
      <c r="AH729" s="325" t="s">
        <v>377</v>
      </c>
      <c r="AI729" s="325" t="s">
        <v>377</v>
      </c>
      <c r="AJ729" s="328">
        <v>1050000</v>
      </c>
      <c r="AK729" s="330">
        <v>1000000</v>
      </c>
    </row>
    <row r="730" spans="1:37" s="309" customFormat="1" ht="20.100000000000001" customHeight="1">
      <c r="A730" s="314">
        <v>1728</v>
      </c>
      <c r="B730" s="315">
        <v>1410051018059</v>
      </c>
      <c r="C730" s="318">
        <v>1410001002997</v>
      </c>
      <c r="D730" s="315" t="s">
        <v>6880</v>
      </c>
      <c r="E730" s="316" t="s">
        <v>1826</v>
      </c>
      <c r="F730" s="332">
        <v>2320035</v>
      </c>
      <c r="G730" s="333" t="s">
        <v>1829</v>
      </c>
      <c r="H730" s="331" t="s">
        <v>344</v>
      </c>
      <c r="I730" s="331" t="s">
        <v>1827</v>
      </c>
      <c r="J730" s="317" t="s">
        <v>1831</v>
      </c>
      <c r="K730" s="321">
        <v>2320035</v>
      </c>
      <c r="L730" s="317" t="s">
        <v>5227</v>
      </c>
      <c r="M730" s="317"/>
      <c r="N730" s="316"/>
      <c r="O730" s="334" t="s">
        <v>1831</v>
      </c>
      <c r="P730" s="324">
        <v>3</v>
      </c>
      <c r="Q730" s="326">
        <v>147</v>
      </c>
      <c r="R730" s="327">
        <v>500000</v>
      </c>
      <c r="S730" s="327">
        <v>250000</v>
      </c>
      <c r="T730" s="328" t="s">
        <v>347</v>
      </c>
      <c r="U730" s="328" t="s">
        <v>347</v>
      </c>
      <c r="V730" s="328" t="s">
        <v>347</v>
      </c>
      <c r="W730" s="329" t="s">
        <v>347</v>
      </c>
      <c r="X730" s="329"/>
      <c r="Y730" s="329"/>
      <c r="Z730" s="325"/>
      <c r="AA730" s="329"/>
      <c r="AB730" s="329"/>
      <c r="AC730" s="329"/>
      <c r="AD730" s="329"/>
      <c r="AE730" s="329"/>
      <c r="AF730" s="329"/>
      <c r="AG730" s="325">
        <v>0</v>
      </c>
      <c r="AH730" s="325" t="s">
        <v>377</v>
      </c>
      <c r="AI730" s="325" t="s">
        <v>377</v>
      </c>
      <c r="AJ730" s="328">
        <v>750000</v>
      </c>
      <c r="AK730" s="330">
        <v>1000000</v>
      </c>
    </row>
    <row r="731" spans="1:37" s="309" customFormat="1" ht="20.100000000000001" customHeight="1">
      <c r="A731" s="314">
        <v>1729</v>
      </c>
      <c r="B731" s="315">
        <v>1410051015162</v>
      </c>
      <c r="C731" s="318">
        <v>4020301000034</v>
      </c>
      <c r="D731" s="315" t="s">
        <v>6880</v>
      </c>
      <c r="E731" s="316" t="s">
        <v>1832</v>
      </c>
      <c r="F731" s="319">
        <v>2320017</v>
      </c>
      <c r="G731" s="320" t="s">
        <v>1835</v>
      </c>
      <c r="H731" s="316" t="s">
        <v>344</v>
      </c>
      <c r="I731" s="316" t="s">
        <v>1833</v>
      </c>
      <c r="J731" s="317" t="s">
        <v>1834</v>
      </c>
      <c r="K731" s="321">
        <v>2320017</v>
      </c>
      <c r="L731" s="317" t="s">
        <v>5228</v>
      </c>
      <c r="M731" s="317"/>
      <c r="N731" s="322"/>
      <c r="O731" s="334" t="s">
        <v>1834</v>
      </c>
      <c r="P731" s="324">
        <v>3</v>
      </c>
      <c r="Q731" s="326">
        <v>75</v>
      </c>
      <c r="R731" s="327">
        <v>500000</v>
      </c>
      <c r="S731" s="327">
        <v>250000</v>
      </c>
      <c r="T731" s="328">
        <v>300000</v>
      </c>
      <c r="U731" s="328" t="s">
        <v>347</v>
      </c>
      <c r="V731" s="328" t="s">
        <v>347</v>
      </c>
      <c r="W731" s="329" t="s">
        <v>377</v>
      </c>
      <c r="X731" s="325"/>
      <c r="Y731" s="325"/>
      <c r="Z731" s="325"/>
      <c r="AA731" s="325"/>
      <c r="AB731" s="325"/>
      <c r="AC731" s="325"/>
      <c r="AD731" s="325"/>
      <c r="AE731" s="325"/>
      <c r="AF731" s="325"/>
      <c r="AG731" s="325">
        <v>0</v>
      </c>
      <c r="AH731" s="325" t="s">
        <v>377</v>
      </c>
      <c r="AI731" s="325" t="s">
        <v>377</v>
      </c>
      <c r="AJ731" s="328">
        <v>1050000</v>
      </c>
      <c r="AK731" s="330">
        <v>1000000</v>
      </c>
    </row>
    <row r="732" spans="1:37" s="309" customFormat="1" ht="20.100000000000001" customHeight="1">
      <c r="A732" s="314">
        <v>1730</v>
      </c>
      <c r="B732" s="315">
        <v>1410051025278</v>
      </c>
      <c r="C732" s="318">
        <v>2710001001496</v>
      </c>
      <c r="D732" s="315" t="s">
        <v>6880</v>
      </c>
      <c r="E732" s="316" t="s">
        <v>1836</v>
      </c>
      <c r="F732" s="332">
        <v>5590033</v>
      </c>
      <c r="G732" s="333" t="s">
        <v>1838</v>
      </c>
      <c r="H732" s="331" t="s">
        <v>344</v>
      </c>
      <c r="I732" s="331" t="s">
        <v>5229</v>
      </c>
      <c r="J732" s="317" t="s">
        <v>1837</v>
      </c>
      <c r="K732" s="321">
        <v>2460036</v>
      </c>
      <c r="L732" s="317" t="s">
        <v>5230</v>
      </c>
      <c r="M732" s="317"/>
      <c r="N732" s="316"/>
      <c r="O732" s="365" t="s">
        <v>1837</v>
      </c>
      <c r="P732" s="324">
        <v>3</v>
      </c>
      <c r="Q732" s="326">
        <v>67</v>
      </c>
      <c r="R732" s="327">
        <v>500000</v>
      </c>
      <c r="S732" s="327">
        <v>250000</v>
      </c>
      <c r="T732" s="328" t="s">
        <v>347</v>
      </c>
      <c r="U732" s="328" t="s">
        <v>347</v>
      </c>
      <c r="V732" s="328" t="s">
        <v>347</v>
      </c>
      <c r="W732" s="329" t="s">
        <v>347</v>
      </c>
      <c r="X732" s="325"/>
      <c r="Y732" s="325"/>
      <c r="Z732" s="325"/>
      <c r="AA732" s="325"/>
      <c r="AB732" s="325"/>
      <c r="AC732" s="325"/>
      <c r="AD732" s="325"/>
      <c r="AE732" s="325"/>
      <c r="AF732" s="325"/>
      <c r="AG732" s="325">
        <v>0</v>
      </c>
      <c r="AH732" s="325" t="s">
        <v>377</v>
      </c>
      <c r="AI732" s="325" t="s">
        <v>377</v>
      </c>
      <c r="AJ732" s="328">
        <v>750000</v>
      </c>
      <c r="AK732" s="330">
        <v>1000000</v>
      </c>
    </row>
    <row r="733" spans="1:37" s="309" customFormat="1" ht="20.100000000000001" customHeight="1">
      <c r="A733" s="314">
        <v>1731</v>
      </c>
      <c r="B733" s="315">
        <v>1410051016731</v>
      </c>
      <c r="C733" s="318">
        <v>1120201000036</v>
      </c>
      <c r="D733" s="315" t="s">
        <v>6880</v>
      </c>
      <c r="E733" s="361" t="s">
        <v>3238</v>
      </c>
      <c r="F733" s="332">
        <v>3600103</v>
      </c>
      <c r="G733" s="333" t="s">
        <v>2099</v>
      </c>
      <c r="H733" s="331" t="s">
        <v>344</v>
      </c>
      <c r="I733" s="331" t="s">
        <v>2097</v>
      </c>
      <c r="J733" s="317" t="s">
        <v>2098</v>
      </c>
      <c r="K733" s="321">
        <v>2400021</v>
      </c>
      <c r="L733" s="317" t="s">
        <v>5231</v>
      </c>
      <c r="M733" s="317"/>
      <c r="N733" s="346"/>
      <c r="O733" s="322" t="s">
        <v>2098</v>
      </c>
      <c r="P733" s="324">
        <v>3</v>
      </c>
      <c r="Q733" s="326">
        <v>100</v>
      </c>
      <c r="R733" s="327">
        <v>500000</v>
      </c>
      <c r="S733" s="327">
        <v>250000</v>
      </c>
      <c r="T733" s="328" t="s">
        <v>347</v>
      </c>
      <c r="U733" s="328" t="s">
        <v>347</v>
      </c>
      <c r="V733" s="328" t="s">
        <v>347</v>
      </c>
      <c r="W733" s="329" t="s">
        <v>347</v>
      </c>
      <c r="X733" s="325"/>
      <c r="Y733" s="325"/>
      <c r="Z733" s="325"/>
      <c r="AA733" s="325"/>
      <c r="AB733" s="325"/>
      <c r="AC733" s="325"/>
      <c r="AD733" s="325"/>
      <c r="AE733" s="325"/>
      <c r="AF733" s="325"/>
      <c r="AG733" s="325">
        <v>0</v>
      </c>
      <c r="AH733" s="325" t="s">
        <v>377</v>
      </c>
      <c r="AI733" s="325" t="s">
        <v>377</v>
      </c>
      <c r="AJ733" s="328">
        <v>750000</v>
      </c>
      <c r="AK733" s="330">
        <v>1000000</v>
      </c>
    </row>
    <row r="734" spans="1:37" s="309" customFormat="1" ht="20.100000000000001" customHeight="1">
      <c r="A734" s="314">
        <v>1732</v>
      </c>
      <c r="B734" s="315">
        <v>1410051013977</v>
      </c>
      <c r="C734" s="318">
        <v>520101000096</v>
      </c>
      <c r="D734" s="315" t="s">
        <v>6880</v>
      </c>
      <c r="E734" s="316" t="s">
        <v>1839</v>
      </c>
      <c r="F734" s="319">
        <v>110945</v>
      </c>
      <c r="G734" s="320" t="s">
        <v>1842</v>
      </c>
      <c r="H734" s="316" t="s">
        <v>344</v>
      </c>
      <c r="I734" s="316" t="s">
        <v>1840</v>
      </c>
      <c r="J734" s="317" t="s">
        <v>1841</v>
      </c>
      <c r="K734" s="321">
        <v>2320066</v>
      </c>
      <c r="L734" s="317" t="s">
        <v>5232</v>
      </c>
      <c r="M734" s="317"/>
      <c r="N734" s="316"/>
      <c r="O734" s="334" t="s">
        <v>1841</v>
      </c>
      <c r="P734" s="324">
        <v>3</v>
      </c>
      <c r="Q734" s="326">
        <v>75</v>
      </c>
      <c r="R734" s="327">
        <v>500000</v>
      </c>
      <c r="S734" s="327">
        <v>250000</v>
      </c>
      <c r="T734" s="328">
        <v>300000</v>
      </c>
      <c r="U734" s="328" t="s">
        <v>347</v>
      </c>
      <c r="V734" s="328" t="s">
        <v>347</v>
      </c>
      <c r="W734" s="329" t="s">
        <v>377</v>
      </c>
      <c r="X734" s="329"/>
      <c r="Y734" s="329"/>
      <c r="Z734" s="325"/>
      <c r="AA734" s="329"/>
      <c r="AB734" s="329"/>
      <c r="AC734" s="329"/>
      <c r="AD734" s="329"/>
      <c r="AE734" s="329"/>
      <c r="AF734" s="329"/>
      <c r="AG734" s="325">
        <v>0</v>
      </c>
      <c r="AH734" s="325" t="s">
        <v>377</v>
      </c>
      <c r="AI734" s="325" t="s">
        <v>377</v>
      </c>
      <c r="AJ734" s="328">
        <v>1050000</v>
      </c>
      <c r="AK734" s="330">
        <v>1000000</v>
      </c>
    </row>
    <row r="735" spans="1:37" s="309" customFormat="1" ht="20.100000000000001" customHeight="1">
      <c r="A735" s="314">
        <v>1733</v>
      </c>
      <c r="B735" s="315">
        <v>1410051014959</v>
      </c>
      <c r="C735" s="318">
        <v>1410001002757</v>
      </c>
      <c r="D735" s="315" t="s">
        <v>6880</v>
      </c>
      <c r="E735" s="316" t="s">
        <v>1843</v>
      </c>
      <c r="F735" s="319">
        <v>2230058</v>
      </c>
      <c r="G735" s="320" t="s">
        <v>1846</v>
      </c>
      <c r="H735" s="316" t="s">
        <v>344</v>
      </c>
      <c r="I735" s="316" t="s">
        <v>1844</v>
      </c>
      <c r="J735" s="317" t="s">
        <v>1845</v>
      </c>
      <c r="K735" s="321">
        <v>2230066</v>
      </c>
      <c r="L735" s="317" t="s">
        <v>5233</v>
      </c>
      <c r="M735" s="317"/>
      <c r="N735" s="322"/>
      <c r="O735" s="322" t="s">
        <v>1845</v>
      </c>
      <c r="P735" s="324">
        <v>3</v>
      </c>
      <c r="Q735" s="326">
        <v>75</v>
      </c>
      <c r="R735" s="327">
        <v>500000</v>
      </c>
      <c r="S735" s="327">
        <v>250000</v>
      </c>
      <c r="T735" s="328">
        <v>300000</v>
      </c>
      <c r="U735" s="328" t="s">
        <v>347</v>
      </c>
      <c r="V735" s="328" t="s">
        <v>347</v>
      </c>
      <c r="W735" s="329" t="s">
        <v>377</v>
      </c>
      <c r="X735" s="329"/>
      <c r="Y735" s="329"/>
      <c r="Z735" s="325"/>
      <c r="AA735" s="329"/>
      <c r="AB735" s="329"/>
      <c r="AC735" s="329"/>
      <c r="AD735" s="329"/>
      <c r="AE735" s="329"/>
      <c r="AF735" s="329"/>
      <c r="AG735" s="325">
        <v>0</v>
      </c>
      <c r="AH735" s="325" t="s">
        <v>377</v>
      </c>
      <c r="AI735" s="325" t="s">
        <v>377</v>
      </c>
      <c r="AJ735" s="328">
        <v>1050000</v>
      </c>
      <c r="AK735" s="330">
        <v>1000000</v>
      </c>
    </row>
    <row r="736" spans="1:37" s="309" customFormat="1" ht="20.100000000000001" customHeight="1">
      <c r="A736" s="314">
        <v>1734</v>
      </c>
      <c r="B736" s="315">
        <v>1410051014371</v>
      </c>
      <c r="C736" s="318">
        <v>1410001002526</v>
      </c>
      <c r="D736" s="315" t="s">
        <v>6880</v>
      </c>
      <c r="E736" s="316" t="s">
        <v>1847</v>
      </c>
      <c r="F736" s="332">
        <v>2260014</v>
      </c>
      <c r="G736" s="333" t="s">
        <v>1850</v>
      </c>
      <c r="H736" s="331" t="s">
        <v>344</v>
      </c>
      <c r="I736" s="331" t="s">
        <v>1848</v>
      </c>
      <c r="J736" s="317" t="s">
        <v>1849</v>
      </c>
      <c r="K736" s="321">
        <v>2260014</v>
      </c>
      <c r="L736" s="317" t="s">
        <v>5234</v>
      </c>
      <c r="M736" s="317"/>
      <c r="N736" s="334"/>
      <c r="O736" s="334" t="s">
        <v>1849</v>
      </c>
      <c r="P736" s="324">
        <v>3</v>
      </c>
      <c r="Q736" s="326">
        <v>66</v>
      </c>
      <c r="R736" s="327">
        <v>500000</v>
      </c>
      <c r="S736" s="327">
        <v>250000</v>
      </c>
      <c r="T736" s="328">
        <v>300000</v>
      </c>
      <c r="U736" s="328" t="s">
        <v>347</v>
      </c>
      <c r="V736" s="328" t="s">
        <v>347</v>
      </c>
      <c r="W736" s="329" t="s">
        <v>377</v>
      </c>
      <c r="X736" s="325"/>
      <c r="Y736" s="325"/>
      <c r="Z736" s="325"/>
      <c r="AA736" s="325"/>
      <c r="AB736" s="325"/>
      <c r="AC736" s="325"/>
      <c r="AD736" s="325"/>
      <c r="AE736" s="325"/>
      <c r="AF736" s="325"/>
      <c r="AG736" s="325">
        <v>0</v>
      </c>
      <c r="AH736" s="325" t="s">
        <v>377</v>
      </c>
      <c r="AI736" s="325" t="s">
        <v>377</v>
      </c>
      <c r="AJ736" s="328">
        <v>1050000</v>
      </c>
      <c r="AK736" s="330">
        <v>1000000</v>
      </c>
    </row>
    <row r="737" spans="1:37" s="309" customFormat="1" ht="20.100000000000001" customHeight="1">
      <c r="A737" s="314">
        <v>1735</v>
      </c>
      <c r="B737" s="315">
        <v>1410051014462</v>
      </c>
      <c r="C737" s="318">
        <v>1410001002526</v>
      </c>
      <c r="D737" s="315" t="s">
        <v>6880</v>
      </c>
      <c r="E737" s="316" t="s">
        <v>1847</v>
      </c>
      <c r="F737" s="332">
        <v>2260014</v>
      </c>
      <c r="G737" s="333" t="s">
        <v>1850</v>
      </c>
      <c r="H737" s="331" t="s">
        <v>344</v>
      </c>
      <c r="I737" s="331" t="s">
        <v>1848</v>
      </c>
      <c r="J737" s="317" t="s">
        <v>1851</v>
      </c>
      <c r="K737" s="321">
        <v>2250003</v>
      </c>
      <c r="L737" s="317" t="s">
        <v>5235</v>
      </c>
      <c r="M737" s="317" t="s">
        <v>5236</v>
      </c>
      <c r="N737" s="322"/>
      <c r="O737" s="322" t="s">
        <v>1851</v>
      </c>
      <c r="P737" s="324">
        <v>2</v>
      </c>
      <c r="Q737" s="326">
        <v>50</v>
      </c>
      <c r="R737" s="327">
        <v>400000</v>
      </c>
      <c r="S737" s="327">
        <v>200000</v>
      </c>
      <c r="T737" s="328" t="s">
        <v>347</v>
      </c>
      <c r="U737" s="328" t="s">
        <v>347</v>
      </c>
      <c r="V737" s="328" t="s">
        <v>347</v>
      </c>
      <c r="W737" s="329" t="s">
        <v>347</v>
      </c>
      <c r="X737" s="329"/>
      <c r="Y737" s="329"/>
      <c r="Z737" s="325"/>
      <c r="AA737" s="329"/>
      <c r="AB737" s="329"/>
      <c r="AC737" s="329"/>
      <c r="AD737" s="329"/>
      <c r="AE737" s="329"/>
      <c r="AF737" s="329"/>
      <c r="AG737" s="325">
        <v>0</v>
      </c>
      <c r="AH737" s="325" t="s">
        <v>377</v>
      </c>
      <c r="AI737" s="325" t="s">
        <v>377</v>
      </c>
      <c r="AJ737" s="328">
        <v>600000</v>
      </c>
      <c r="AK737" s="330">
        <v>1000000</v>
      </c>
    </row>
    <row r="738" spans="1:37" s="309" customFormat="1" ht="20.100000000000001" customHeight="1">
      <c r="A738" s="314">
        <v>1736</v>
      </c>
      <c r="B738" s="345">
        <v>1410051014215</v>
      </c>
      <c r="C738" s="345">
        <v>1410001002526</v>
      </c>
      <c r="D738" s="345" t="s">
        <v>4363</v>
      </c>
      <c r="E738" s="316" t="s">
        <v>1847</v>
      </c>
      <c r="F738" s="340">
        <v>2260014</v>
      </c>
      <c r="G738" s="316" t="s">
        <v>1850</v>
      </c>
      <c r="H738" s="316" t="s">
        <v>344</v>
      </c>
      <c r="I738" s="316" t="s">
        <v>1848</v>
      </c>
      <c r="J738" s="316" t="s">
        <v>1852</v>
      </c>
      <c r="K738" s="340" t="s">
        <v>3103</v>
      </c>
      <c r="L738" s="334" t="s">
        <v>5237</v>
      </c>
      <c r="M738" s="334" t="s">
        <v>5238</v>
      </c>
      <c r="N738" s="316"/>
      <c r="O738" s="334" t="s">
        <v>1852</v>
      </c>
      <c r="P738" s="324">
        <v>2</v>
      </c>
      <c r="Q738" s="316">
        <v>35</v>
      </c>
      <c r="R738" s="327">
        <v>400000</v>
      </c>
      <c r="S738" s="327">
        <v>200000</v>
      </c>
      <c r="T738" s="328" t="s">
        <v>347</v>
      </c>
      <c r="U738" s="328" t="s">
        <v>347</v>
      </c>
      <c r="V738" s="328" t="s">
        <v>347</v>
      </c>
      <c r="W738" s="329" t="s">
        <v>347</v>
      </c>
      <c r="X738" s="316"/>
      <c r="Y738" s="316"/>
      <c r="Z738" s="325"/>
      <c r="AA738" s="316"/>
      <c r="AB738" s="316"/>
      <c r="AC738" s="316"/>
      <c r="AD738" s="316"/>
      <c r="AE738" s="316"/>
      <c r="AF738" s="316"/>
      <c r="AG738" s="325">
        <v>0</v>
      </c>
      <c r="AH738" s="325" t="s">
        <v>377</v>
      </c>
      <c r="AI738" s="325" t="s">
        <v>377</v>
      </c>
      <c r="AJ738" s="328">
        <v>600000</v>
      </c>
      <c r="AK738" s="330">
        <v>1000000</v>
      </c>
    </row>
    <row r="739" spans="1:37" s="309" customFormat="1" ht="20.100000000000001" customHeight="1">
      <c r="A739" s="314">
        <v>1737</v>
      </c>
      <c r="B739" s="354">
        <v>1410051018018</v>
      </c>
      <c r="C739" s="318">
        <v>1413001000128</v>
      </c>
      <c r="D739" s="315" t="s">
        <v>6880</v>
      </c>
      <c r="E739" s="316" t="s">
        <v>1853</v>
      </c>
      <c r="F739" s="332">
        <v>2100001</v>
      </c>
      <c r="G739" s="333" t="s">
        <v>1856</v>
      </c>
      <c r="H739" s="331" t="s">
        <v>344</v>
      </c>
      <c r="I739" s="331" t="s">
        <v>1854</v>
      </c>
      <c r="J739" s="317" t="s">
        <v>1855</v>
      </c>
      <c r="K739" s="321">
        <v>2210065</v>
      </c>
      <c r="L739" s="317" t="s">
        <v>5239</v>
      </c>
      <c r="M739" s="317"/>
      <c r="N739" s="337"/>
      <c r="O739" s="342" t="s">
        <v>1855</v>
      </c>
      <c r="P739" s="324">
        <v>3</v>
      </c>
      <c r="Q739" s="326">
        <v>90</v>
      </c>
      <c r="R739" s="327">
        <v>500000</v>
      </c>
      <c r="S739" s="327">
        <v>250000</v>
      </c>
      <c r="T739" s="328">
        <v>300000</v>
      </c>
      <c r="U739" s="328" t="s">
        <v>347</v>
      </c>
      <c r="V739" s="328" t="s">
        <v>347</v>
      </c>
      <c r="W739" s="329" t="s">
        <v>377</v>
      </c>
      <c r="X739" s="325"/>
      <c r="Y739" s="325"/>
      <c r="Z739" s="325"/>
      <c r="AA739" s="325"/>
      <c r="AB739" s="325"/>
      <c r="AC739" s="325"/>
      <c r="AD739" s="325"/>
      <c r="AE739" s="325"/>
      <c r="AF739" s="325"/>
      <c r="AG739" s="325">
        <v>0</v>
      </c>
      <c r="AH739" s="325" t="s">
        <v>377</v>
      </c>
      <c r="AI739" s="325" t="s">
        <v>377</v>
      </c>
      <c r="AJ739" s="328">
        <v>1050000</v>
      </c>
      <c r="AK739" s="330">
        <v>1000000</v>
      </c>
    </row>
    <row r="740" spans="1:37" s="309" customFormat="1" ht="20.100000000000001" customHeight="1">
      <c r="A740" s="314">
        <v>1738</v>
      </c>
      <c r="B740" s="315">
        <v>1410051019909</v>
      </c>
      <c r="C740" s="318">
        <v>1410001003680</v>
      </c>
      <c r="D740" s="315" t="s">
        <v>6880</v>
      </c>
      <c r="E740" s="316" t="s">
        <v>1857</v>
      </c>
      <c r="F740" s="332">
        <v>2320064</v>
      </c>
      <c r="G740" s="333" t="s">
        <v>1860</v>
      </c>
      <c r="H740" s="331" t="s">
        <v>344</v>
      </c>
      <c r="I740" s="331" t="s">
        <v>1858</v>
      </c>
      <c r="J740" s="317" t="s">
        <v>1859</v>
      </c>
      <c r="K740" s="321">
        <v>2320064</v>
      </c>
      <c r="L740" s="317" t="s">
        <v>5240</v>
      </c>
      <c r="M740" s="317"/>
      <c r="N740" s="323"/>
      <c r="O740" s="322" t="s">
        <v>1859</v>
      </c>
      <c r="P740" s="324">
        <v>3</v>
      </c>
      <c r="Q740" s="326">
        <v>90</v>
      </c>
      <c r="R740" s="327">
        <v>500000</v>
      </c>
      <c r="S740" s="327">
        <v>250000</v>
      </c>
      <c r="T740" s="328" t="s">
        <v>347</v>
      </c>
      <c r="U740" s="328" t="s">
        <v>347</v>
      </c>
      <c r="V740" s="328" t="s">
        <v>347</v>
      </c>
      <c r="W740" s="329" t="s">
        <v>347</v>
      </c>
      <c r="X740" s="329"/>
      <c r="Y740" s="329"/>
      <c r="Z740" s="325"/>
      <c r="AA740" s="329"/>
      <c r="AB740" s="329"/>
      <c r="AC740" s="329"/>
      <c r="AD740" s="329"/>
      <c r="AE740" s="329"/>
      <c r="AF740" s="329"/>
      <c r="AG740" s="325">
        <v>0</v>
      </c>
      <c r="AH740" s="325" t="s">
        <v>377</v>
      </c>
      <c r="AI740" s="325" t="s">
        <v>377</v>
      </c>
      <c r="AJ740" s="328">
        <v>750000</v>
      </c>
      <c r="AK740" s="330">
        <v>1000000</v>
      </c>
    </row>
    <row r="741" spans="1:37" s="309" customFormat="1" ht="20.100000000000001" customHeight="1">
      <c r="A741" s="314">
        <v>1739</v>
      </c>
      <c r="B741" s="315">
        <v>1410051014512</v>
      </c>
      <c r="C741" s="318">
        <v>1410001002609</v>
      </c>
      <c r="D741" s="315" t="s">
        <v>6880</v>
      </c>
      <c r="E741" s="316" t="s">
        <v>1861</v>
      </c>
      <c r="F741" s="332">
        <v>2320066</v>
      </c>
      <c r="G741" s="333" t="s">
        <v>1864</v>
      </c>
      <c r="H741" s="331" t="s">
        <v>344</v>
      </c>
      <c r="I741" s="331" t="s">
        <v>1862</v>
      </c>
      <c r="J741" s="317" t="s">
        <v>1863</v>
      </c>
      <c r="K741" s="321">
        <v>2440812</v>
      </c>
      <c r="L741" s="317" t="s">
        <v>5241</v>
      </c>
      <c r="M741" s="317"/>
      <c r="N741" s="322"/>
      <c r="O741" s="322" t="s">
        <v>1863</v>
      </c>
      <c r="P741" s="324">
        <v>3</v>
      </c>
      <c r="Q741" s="326">
        <v>60</v>
      </c>
      <c r="R741" s="327">
        <v>500000</v>
      </c>
      <c r="S741" s="327">
        <v>250000</v>
      </c>
      <c r="T741" s="328" t="s">
        <v>347</v>
      </c>
      <c r="U741" s="328" t="s">
        <v>347</v>
      </c>
      <c r="V741" s="328" t="s">
        <v>347</v>
      </c>
      <c r="W741" s="329" t="s">
        <v>347</v>
      </c>
      <c r="X741" s="329"/>
      <c r="Y741" s="329"/>
      <c r="Z741" s="325"/>
      <c r="AA741" s="329"/>
      <c r="AB741" s="329"/>
      <c r="AC741" s="329"/>
      <c r="AD741" s="329"/>
      <c r="AE741" s="329"/>
      <c r="AF741" s="329"/>
      <c r="AG741" s="325">
        <v>528000</v>
      </c>
      <c r="AH741" s="325" t="s">
        <v>6833</v>
      </c>
      <c r="AI741" s="325" t="s">
        <v>377</v>
      </c>
      <c r="AJ741" s="328">
        <v>750000</v>
      </c>
      <c r="AK741" s="330">
        <v>1000000</v>
      </c>
    </row>
    <row r="742" spans="1:37" s="309" customFormat="1" ht="20.100000000000001" customHeight="1">
      <c r="A742" s="314">
        <v>1740</v>
      </c>
      <c r="B742" s="315">
        <v>1410051016574</v>
      </c>
      <c r="C742" s="318">
        <v>1410001002609</v>
      </c>
      <c r="D742" s="315" t="s">
        <v>6880</v>
      </c>
      <c r="E742" s="316" t="s">
        <v>1861</v>
      </c>
      <c r="F742" s="332">
        <v>2320066</v>
      </c>
      <c r="G742" s="333" t="s">
        <v>1864</v>
      </c>
      <c r="H742" s="331" t="s">
        <v>344</v>
      </c>
      <c r="I742" s="331" t="s">
        <v>1862</v>
      </c>
      <c r="J742" s="317" t="s">
        <v>1865</v>
      </c>
      <c r="K742" s="321">
        <v>2320066</v>
      </c>
      <c r="L742" s="317" t="s">
        <v>5242</v>
      </c>
      <c r="M742" s="317"/>
      <c r="N742" s="322"/>
      <c r="O742" s="322" t="s">
        <v>1865</v>
      </c>
      <c r="P742" s="324">
        <v>3</v>
      </c>
      <c r="Q742" s="335">
        <v>99</v>
      </c>
      <c r="R742" s="327">
        <v>500000</v>
      </c>
      <c r="S742" s="327">
        <v>250000</v>
      </c>
      <c r="T742" s="328">
        <v>300000</v>
      </c>
      <c r="U742" s="328" t="s">
        <v>347</v>
      </c>
      <c r="V742" s="328" t="s">
        <v>347</v>
      </c>
      <c r="W742" s="329" t="s">
        <v>377</v>
      </c>
      <c r="X742" s="336"/>
      <c r="Y742" s="336"/>
      <c r="Z742" s="325"/>
      <c r="AA742" s="336"/>
      <c r="AB742" s="336"/>
      <c r="AC742" s="336"/>
      <c r="AD742" s="336"/>
      <c r="AE742" s="336"/>
      <c r="AF742" s="336"/>
      <c r="AG742" s="325">
        <v>0</v>
      </c>
      <c r="AH742" s="325" t="s">
        <v>377</v>
      </c>
      <c r="AI742" s="325" t="s">
        <v>377</v>
      </c>
      <c r="AJ742" s="328">
        <v>1050000</v>
      </c>
      <c r="AK742" s="330">
        <v>1000000</v>
      </c>
    </row>
    <row r="743" spans="1:37" s="309" customFormat="1" ht="20.100000000000001" customHeight="1">
      <c r="A743" s="314">
        <v>1741</v>
      </c>
      <c r="B743" s="315">
        <v>1410051019602</v>
      </c>
      <c r="C743" s="318">
        <v>4446201000032</v>
      </c>
      <c r="D743" s="315" t="s">
        <v>6880</v>
      </c>
      <c r="E743" s="316" t="s">
        <v>1866</v>
      </c>
      <c r="F743" s="319">
        <v>8794521</v>
      </c>
      <c r="G743" s="320" t="s">
        <v>1869</v>
      </c>
      <c r="H743" s="316" t="s">
        <v>344</v>
      </c>
      <c r="I743" s="316" t="s">
        <v>1867</v>
      </c>
      <c r="J743" s="317" t="s">
        <v>1868</v>
      </c>
      <c r="K743" s="321">
        <v>2410815</v>
      </c>
      <c r="L743" s="317" t="s">
        <v>5243</v>
      </c>
      <c r="M743" s="317"/>
      <c r="N743" s="322"/>
      <c r="O743" s="322" t="s">
        <v>1868</v>
      </c>
      <c r="P743" s="324">
        <v>3</v>
      </c>
      <c r="Q743" s="326">
        <v>100</v>
      </c>
      <c r="R743" s="327">
        <v>500000</v>
      </c>
      <c r="S743" s="327">
        <v>250000</v>
      </c>
      <c r="T743" s="328">
        <v>300000</v>
      </c>
      <c r="U743" s="328" t="s">
        <v>347</v>
      </c>
      <c r="V743" s="328" t="s">
        <v>347</v>
      </c>
      <c r="W743" s="329" t="s">
        <v>377</v>
      </c>
      <c r="X743" s="329"/>
      <c r="Y743" s="329"/>
      <c r="Z743" s="325" t="s">
        <v>377</v>
      </c>
      <c r="AA743" s="329"/>
      <c r="AB743" s="329"/>
      <c r="AC743" s="329"/>
      <c r="AD743" s="329"/>
      <c r="AE743" s="329"/>
      <c r="AF743" s="329"/>
      <c r="AG743" s="325">
        <v>0</v>
      </c>
      <c r="AH743" s="325" t="s">
        <v>377</v>
      </c>
      <c r="AI743" s="325" t="s">
        <v>377</v>
      </c>
      <c r="AJ743" s="328">
        <v>1050000</v>
      </c>
      <c r="AK743" s="330">
        <v>1000000</v>
      </c>
    </row>
    <row r="744" spans="1:37" s="309" customFormat="1" ht="20.100000000000001" customHeight="1">
      <c r="A744" s="314">
        <v>1742</v>
      </c>
      <c r="B744" s="315">
        <v>1410051017929</v>
      </c>
      <c r="C744" s="318">
        <v>2820601000101</v>
      </c>
      <c r="D744" s="315" t="s">
        <v>6880</v>
      </c>
      <c r="E744" s="316" t="s">
        <v>1870</v>
      </c>
      <c r="F744" s="340">
        <v>6590095</v>
      </c>
      <c r="G744" s="316" t="s">
        <v>1873</v>
      </c>
      <c r="H744" s="316" t="s">
        <v>344</v>
      </c>
      <c r="I744" s="316" t="s">
        <v>1871</v>
      </c>
      <c r="J744" s="317" t="s">
        <v>1872</v>
      </c>
      <c r="K744" s="321">
        <v>2300001</v>
      </c>
      <c r="L744" s="317" t="s">
        <v>5244</v>
      </c>
      <c r="M744" s="317"/>
      <c r="N744" s="338"/>
      <c r="O744" s="334" t="s">
        <v>1872</v>
      </c>
      <c r="P744" s="324">
        <v>3</v>
      </c>
      <c r="Q744" s="316">
        <v>120</v>
      </c>
      <c r="R744" s="327">
        <v>500000</v>
      </c>
      <c r="S744" s="327">
        <v>250000</v>
      </c>
      <c r="T744" s="328">
        <v>300000</v>
      </c>
      <c r="U744" s="328" t="s">
        <v>347</v>
      </c>
      <c r="V744" s="328" t="s">
        <v>347</v>
      </c>
      <c r="W744" s="329" t="s">
        <v>377</v>
      </c>
      <c r="X744" s="316"/>
      <c r="Y744" s="316"/>
      <c r="Z744" s="325"/>
      <c r="AA744" s="316"/>
      <c r="AB744" s="316"/>
      <c r="AC744" s="316"/>
      <c r="AD744" s="316"/>
      <c r="AE744" s="316"/>
      <c r="AF744" s="316"/>
      <c r="AG744" s="325">
        <v>0</v>
      </c>
      <c r="AH744" s="325" t="s">
        <v>377</v>
      </c>
      <c r="AI744" s="325" t="s">
        <v>377</v>
      </c>
      <c r="AJ744" s="328">
        <v>1050000</v>
      </c>
      <c r="AK744" s="330">
        <v>1000000</v>
      </c>
    </row>
    <row r="745" spans="1:37" s="309" customFormat="1" ht="20.100000000000001" customHeight="1">
      <c r="A745" s="314">
        <v>1743</v>
      </c>
      <c r="B745" s="315">
        <v>1410051018240</v>
      </c>
      <c r="C745" s="318">
        <v>2820601000101</v>
      </c>
      <c r="D745" s="315" t="s">
        <v>6880</v>
      </c>
      <c r="E745" s="316" t="s">
        <v>1870</v>
      </c>
      <c r="F745" s="332">
        <v>6590095</v>
      </c>
      <c r="G745" s="333" t="s">
        <v>1873</v>
      </c>
      <c r="H745" s="331" t="s">
        <v>344</v>
      </c>
      <c r="I745" s="331" t="s">
        <v>1871</v>
      </c>
      <c r="J745" s="317" t="s">
        <v>1874</v>
      </c>
      <c r="K745" s="321">
        <v>2230062</v>
      </c>
      <c r="L745" s="317" t="s">
        <v>5245</v>
      </c>
      <c r="M745" s="317"/>
      <c r="N745" s="316"/>
      <c r="O745" s="334" t="s">
        <v>1874</v>
      </c>
      <c r="P745" s="324">
        <v>3</v>
      </c>
      <c r="Q745" s="326">
        <v>124</v>
      </c>
      <c r="R745" s="327">
        <v>500000</v>
      </c>
      <c r="S745" s="327">
        <v>250000</v>
      </c>
      <c r="T745" s="328">
        <v>300000</v>
      </c>
      <c r="U745" s="328" t="s">
        <v>347</v>
      </c>
      <c r="V745" s="328" t="s">
        <v>347</v>
      </c>
      <c r="W745" s="329" t="s">
        <v>377</v>
      </c>
      <c r="X745" s="329"/>
      <c r="Y745" s="329"/>
      <c r="Z745" s="325"/>
      <c r="AA745" s="329"/>
      <c r="AB745" s="329"/>
      <c r="AC745" s="329"/>
      <c r="AD745" s="329"/>
      <c r="AE745" s="329"/>
      <c r="AF745" s="329"/>
      <c r="AG745" s="325">
        <v>1000000</v>
      </c>
      <c r="AH745" s="325" t="s">
        <v>6833</v>
      </c>
      <c r="AI745" s="325" t="s">
        <v>377</v>
      </c>
      <c r="AJ745" s="328">
        <v>1050000</v>
      </c>
      <c r="AK745" s="330">
        <v>1000000</v>
      </c>
    </row>
    <row r="746" spans="1:37" s="309" customFormat="1" ht="20.100000000000001" customHeight="1">
      <c r="A746" s="314">
        <v>1744</v>
      </c>
      <c r="B746" s="315">
        <v>1410051018406</v>
      </c>
      <c r="C746" s="318">
        <v>2820601000101</v>
      </c>
      <c r="D746" s="315" t="s">
        <v>6880</v>
      </c>
      <c r="E746" s="316" t="s">
        <v>1870</v>
      </c>
      <c r="F746" s="332">
        <v>6590095</v>
      </c>
      <c r="G746" s="333" t="s">
        <v>1873</v>
      </c>
      <c r="H746" s="331" t="s">
        <v>344</v>
      </c>
      <c r="I746" s="331" t="s">
        <v>1871</v>
      </c>
      <c r="J746" s="317" t="s">
        <v>1875</v>
      </c>
      <c r="K746" s="321">
        <v>2240065</v>
      </c>
      <c r="L746" s="317" t="s">
        <v>5246</v>
      </c>
      <c r="M746" s="317"/>
      <c r="N746" s="334"/>
      <c r="O746" s="334" t="s">
        <v>1875</v>
      </c>
      <c r="P746" s="324">
        <v>3</v>
      </c>
      <c r="Q746" s="326">
        <v>60</v>
      </c>
      <c r="R746" s="327">
        <v>500000</v>
      </c>
      <c r="S746" s="327">
        <v>250000</v>
      </c>
      <c r="T746" s="328">
        <v>300000</v>
      </c>
      <c r="U746" s="328" t="s">
        <v>347</v>
      </c>
      <c r="V746" s="328" t="s">
        <v>347</v>
      </c>
      <c r="W746" s="329" t="s">
        <v>377</v>
      </c>
      <c r="X746" s="325"/>
      <c r="Y746" s="325"/>
      <c r="Z746" s="325"/>
      <c r="AA746" s="325"/>
      <c r="AB746" s="325"/>
      <c r="AC746" s="325"/>
      <c r="AD746" s="325"/>
      <c r="AE746" s="325"/>
      <c r="AF746" s="325"/>
      <c r="AG746" s="325">
        <v>1000000</v>
      </c>
      <c r="AH746" s="325" t="s">
        <v>6833</v>
      </c>
      <c r="AI746" s="325" t="s">
        <v>377</v>
      </c>
      <c r="AJ746" s="328">
        <v>1050000</v>
      </c>
      <c r="AK746" s="330">
        <v>1000000</v>
      </c>
    </row>
    <row r="747" spans="1:37" s="309" customFormat="1" ht="20.100000000000001" customHeight="1">
      <c r="A747" s="314">
        <v>1745</v>
      </c>
      <c r="B747" s="315">
        <v>1410051016541</v>
      </c>
      <c r="C747" s="318">
        <v>1410001002914</v>
      </c>
      <c r="D747" s="315" t="s">
        <v>6880</v>
      </c>
      <c r="E747" s="316" t="s">
        <v>1876</v>
      </c>
      <c r="F747" s="332">
        <v>2320024</v>
      </c>
      <c r="G747" s="333" t="s">
        <v>1879</v>
      </c>
      <c r="H747" s="331" t="s">
        <v>344</v>
      </c>
      <c r="I747" s="331" t="s">
        <v>1877</v>
      </c>
      <c r="J747" s="317" t="s">
        <v>1878</v>
      </c>
      <c r="K747" s="321">
        <v>2320024</v>
      </c>
      <c r="L747" s="317" t="s">
        <v>5247</v>
      </c>
      <c r="M747" s="317"/>
      <c r="N747" s="322"/>
      <c r="O747" s="322" t="s">
        <v>1878</v>
      </c>
      <c r="P747" s="324">
        <v>3</v>
      </c>
      <c r="Q747" s="335">
        <v>90</v>
      </c>
      <c r="R747" s="327">
        <v>500000</v>
      </c>
      <c r="S747" s="327">
        <v>250000</v>
      </c>
      <c r="T747" s="328">
        <v>300000</v>
      </c>
      <c r="U747" s="328" t="s">
        <v>347</v>
      </c>
      <c r="V747" s="328" t="s">
        <v>347</v>
      </c>
      <c r="W747" s="329" t="s">
        <v>377</v>
      </c>
      <c r="X747" s="336"/>
      <c r="Y747" s="336"/>
      <c r="Z747" s="325"/>
      <c r="AA747" s="336"/>
      <c r="AB747" s="336"/>
      <c r="AC747" s="336"/>
      <c r="AD747" s="336"/>
      <c r="AE747" s="336"/>
      <c r="AF747" s="336"/>
      <c r="AG747" s="325">
        <v>1000000</v>
      </c>
      <c r="AH747" s="325" t="s">
        <v>6833</v>
      </c>
      <c r="AI747" s="325" t="s">
        <v>377</v>
      </c>
      <c r="AJ747" s="328">
        <v>1050000</v>
      </c>
      <c r="AK747" s="330">
        <v>1000000</v>
      </c>
    </row>
    <row r="748" spans="1:37" s="309" customFormat="1" ht="20.100000000000001" customHeight="1">
      <c r="A748" s="314">
        <v>1746</v>
      </c>
      <c r="B748" s="315">
        <v>1410051024503</v>
      </c>
      <c r="C748" s="318">
        <v>1410001002914</v>
      </c>
      <c r="D748" s="315" t="s">
        <v>6880</v>
      </c>
      <c r="E748" s="316" t="s">
        <v>1876</v>
      </c>
      <c r="F748" s="319">
        <v>2320024</v>
      </c>
      <c r="G748" s="320" t="s">
        <v>1879</v>
      </c>
      <c r="H748" s="316" t="s">
        <v>344</v>
      </c>
      <c r="I748" s="316" t="s">
        <v>1877</v>
      </c>
      <c r="J748" s="317" t="s">
        <v>1880</v>
      </c>
      <c r="K748" s="321">
        <v>2340054</v>
      </c>
      <c r="L748" s="317" t="s">
        <v>5248</v>
      </c>
      <c r="M748" s="317"/>
      <c r="N748" s="322"/>
      <c r="O748" s="322" t="s">
        <v>1880</v>
      </c>
      <c r="P748" s="324">
        <v>3</v>
      </c>
      <c r="Q748" s="326">
        <v>118</v>
      </c>
      <c r="R748" s="327">
        <v>500000</v>
      </c>
      <c r="S748" s="327">
        <v>250000</v>
      </c>
      <c r="T748" s="328" t="s">
        <v>347</v>
      </c>
      <c r="U748" s="328" t="s">
        <v>347</v>
      </c>
      <c r="V748" s="328" t="s">
        <v>347</v>
      </c>
      <c r="W748" s="329" t="s">
        <v>347</v>
      </c>
      <c r="X748" s="325"/>
      <c r="Y748" s="325"/>
      <c r="Z748" s="325"/>
      <c r="AA748" s="325"/>
      <c r="AB748" s="325"/>
      <c r="AC748" s="325"/>
      <c r="AD748" s="325"/>
      <c r="AE748" s="325"/>
      <c r="AF748" s="325"/>
      <c r="AG748" s="325">
        <v>1000000</v>
      </c>
      <c r="AH748" s="325" t="s">
        <v>6833</v>
      </c>
      <c r="AI748" s="325" t="s">
        <v>377</v>
      </c>
      <c r="AJ748" s="328">
        <v>750000</v>
      </c>
      <c r="AK748" s="330">
        <v>1000000</v>
      </c>
    </row>
    <row r="749" spans="1:37" s="309" customFormat="1" ht="20.100000000000001" customHeight="1">
      <c r="A749" s="314">
        <v>1747</v>
      </c>
      <c r="B749" s="315">
        <v>1410051014181</v>
      </c>
      <c r="C749" s="318">
        <v>1410001002559</v>
      </c>
      <c r="D749" s="315" t="s">
        <v>6880</v>
      </c>
      <c r="E749" s="316" t="s">
        <v>1881</v>
      </c>
      <c r="F749" s="319">
        <v>2360045</v>
      </c>
      <c r="G749" s="320" t="s">
        <v>1883</v>
      </c>
      <c r="H749" s="316" t="s">
        <v>344</v>
      </c>
      <c r="I749" s="316" t="s">
        <v>5249</v>
      </c>
      <c r="J749" s="317" t="s">
        <v>1882</v>
      </c>
      <c r="K749" s="321">
        <v>2410821</v>
      </c>
      <c r="L749" s="317" t="s">
        <v>5250</v>
      </c>
      <c r="M749" s="317" t="s">
        <v>5251</v>
      </c>
      <c r="N749" s="334"/>
      <c r="O749" s="334" t="s">
        <v>1882</v>
      </c>
      <c r="P749" s="324">
        <v>3</v>
      </c>
      <c r="Q749" s="326">
        <v>90</v>
      </c>
      <c r="R749" s="327">
        <v>500000</v>
      </c>
      <c r="S749" s="327">
        <v>250000</v>
      </c>
      <c r="T749" s="328">
        <v>300000</v>
      </c>
      <c r="U749" s="328" t="s">
        <v>347</v>
      </c>
      <c r="V749" s="328" t="s">
        <v>347</v>
      </c>
      <c r="W749" s="329" t="s">
        <v>377</v>
      </c>
      <c r="X749" s="325"/>
      <c r="Y749" s="325"/>
      <c r="Z749" s="325" t="s">
        <v>377</v>
      </c>
      <c r="AA749" s="325"/>
      <c r="AB749" s="325"/>
      <c r="AC749" s="325"/>
      <c r="AD749" s="325"/>
      <c r="AE749" s="325"/>
      <c r="AF749" s="325"/>
      <c r="AG749" s="325">
        <v>809000</v>
      </c>
      <c r="AH749" s="325" t="s">
        <v>6833</v>
      </c>
      <c r="AI749" s="325" t="s">
        <v>377</v>
      </c>
      <c r="AJ749" s="328">
        <v>1050000</v>
      </c>
      <c r="AK749" s="330">
        <v>1000000</v>
      </c>
    </row>
    <row r="750" spans="1:37" s="309" customFormat="1" ht="20.100000000000001" customHeight="1">
      <c r="A750" s="314">
        <v>1748</v>
      </c>
      <c r="B750" s="315">
        <v>1410051015568</v>
      </c>
      <c r="C750" s="318">
        <v>1410001002559</v>
      </c>
      <c r="D750" s="315" t="s">
        <v>6880</v>
      </c>
      <c r="E750" s="316" t="s">
        <v>1881</v>
      </c>
      <c r="F750" s="319">
        <v>2360045</v>
      </c>
      <c r="G750" s="320" t="s">
        <v>1883</v>
      </c>
      <c r="H750" s="316" t="s">
        <v>344</v>
      </c>
      <c r="I750" s="316" t="s">
        <v>5249</v>
      </c>
      <c r="J750" s="317" t="s">
        <v>1884</v>
      </c>
      <c r="K750" s="321">
        <v>2360045</v>
      </c>
      <c r="L750" s="317" t="s">
        <v>5252</v>
      </c>
      <c r="M750" s="317"/>
      <c r="N750" s="338"/>
      <c r="O750" s="334" t="s">
        <v>1884</v>
      </c>
      <c r="P750" s="324">
        <v>3</v>
      </c>
      <c r="Q750" s="326">
        <v>100</v>
      </c>
      <c r="R750" s="327">
        <v>500000</v>
      </c>
      <c r="S750" s="327">
        <v>250000</v>
      </c>
      <c r="T750" s="328">
        <v>300000</v>
      </c>
      <c r="U750" s="328" t="s">
        <v>347</v>
      </c>
      <c r="V750" s="328" t="s">
        <v>347</v>
      </c>
      <c r="W750" s="329" t="s">
        <v>377</v>
      </c>
      <c r="X750" s="329"/>
      <c r="Y750" s="329"/>
      <c r="Z750" s="325"/>
      <c r="AA750" s="329"/>
      <c r="AB750" s="329"/>
      <c r="AC750" s="329"/>
      <c r="AD750" s="329"/>
      <c r="AE750" s="329"/>
      <c r="AF750" s="329"/>
      <c r="AG750" s="325">
        <v>594000</v>
      </c>
      <c r="AH750" s="325" t="s">
        <v>6833</v>
      </c>
      <c r="AI750" s="325" t="s">
        <v>377</v>
      </c>
      <c r="AJ750" s="328">
        <v>1050000</v>
      </c>
      <c r="AK750" s="330">
        <v>1000000</v>
      </c>
    </row>
    <row r="751" spans="1:37" s="309" customFormat="1" ht="20.100000000000001" customHeight="1">
      <c r="A751" s="314">
        <v>1749</v>
      </c>
      <c r="B751" s="315">
        <v>1410051016582</v>
      </c>
      <c r="C751" s="318">
        <v>1410001002559</v>
      </c>
      <c r="D751" s="315" t="s">
        <v>6880</v>
      </c>
      <c r="E751" s="316" t="s">
        <v>1881</v>
      </c>
      <c r="F751" s="332">
        <v>2360045</v>
      </c>
      <c r="G751" s="333" t="s">
        <v>1883</v>
      </c>
      <c r="H751" s="331" t="s">
        <v>344</v>
      </c>
      <c r="I751" s="331" t="s">
        <v>5249</v>
      </c>
      <c r="J751" s="317" t="s">
        <v>1885</v>
      </c>
      <c r="K751" s="321">
        <v>2320008</v>
      </c>
      <c r="L751" s="317" t="s">
        <v>5253</v>
      </c>
      <c r="M751" s="317"/>
      <c r="N751" s="322"/>
      <c r="O751" s="322" t="s">
        <v>1885</v>
      </c>
      <c r="P751" s="324">
        <v>2</v>
      </c>
      <c r="Q751" s="335">
        <v>54</v>
      </c>
      <c r="R751" s="327">
        <v>400000</v>
      </c>
      <c r="S751" s="327">
        <v>200000</v>
      </c>
      <c r="T751" s="328">
        <v>300000</v>
      </c>
      <c r="U751" s="328" t="s">
        <v>347</v>
      </c>
      <c r="V751" s="328" t="s">
        <v>347</v>
      </c>
      <c r="W751" s="329" t="s">
        <v>377</v>
      </c>
      <c r="X751" s="336"/>
      <c r="Y751" s="336"/>
      <c r="Z751" s="325" t="s">
        <v>377</v>
      </c>
      <c r="AA751" s="336"/>
      <c r="AB751" s="336"/>
      <c r="AC751" s="336"/>
      <c r="AD751" s="336"/>
      <c r="AE751" s="336"/>
      <c r="AF751" s="336"/>
      <c r="AG751" s="325">
        <v>433000</v>
      </c>
      <c r="AH751" s="325" t="s">
        <v>6833</v>
      </c>
      <c r="AI751" s="325" t="s">
        <v>377</v>
      </c>
      <c r="AJ751" s="328">
        <v>900000</v>
      </c>
      <c r="AK751" s="330">
        <v>1000000</v>
      </c>
    </row>
    <row r="752" spans="1:37" s="309" customFormat="1" ht="20.100000000000001" customHeight="1">
      <c r="A752" s="314">
        <v>1750</v>
      </c>
      <c r="B752" s="315">
        <v>1410051017879</v>
      </c>
      <c r="C752" s="318">
        <v>1020501000142</v>
      </c>
      <c r="D752" s="315" t="s">
        <v>6880</v>
      </c>
      <c r="E752" s="316" t="s">
        <v>1886</v>
      </c>
      <c r="F752" s="332">
        <v>3730016</v>
      </c>
      <c r="G752" s="333" t="s">
        <v>1889</v>
      </c>
      <c r="H752" s="331" t="s">
        <v>344</v>
      </c>
      <c r="I752" s="331" t="s">
        <v>1887</v>
      </c>
      <c r="J752" s="317" t="s">
        <v>1888</v>
      </c>
      <c r="K752" s="321">
        <v>2300074</v>
      </c>
      <c r="L752" s="317" t="s">
        <v>5254</v>
      </c>
      <c r="M752" s="317"/>
      <c r="N752" s="323"/>
      <c r="O752" s="322" t="s">
        <v>1888</v>
      </c>
      <c r="P752" s="324">
        <v>3</v>
      </c>
      <c r="Q752" s="326">
        <v>60</v>
      </c>
      <c r="R752" s="327">
        <v>500000</v>
      </c>
      <c r="S752" s="327">
        <v>250000</v>
      </c>
      <c r="T752" s="328" t="s">
        <v>347</v>
      </c>
      <c r="U752" s="328" t="s">
        <v>347</v>
      </c>
      <c r="V752" s="328" t="s">
        <v>347</v>
      </c>
      <c r="W752" s="329" t="s">
        <v>347</v>
      </c>
      <c r="X752" s="325"/>
      <c r="Y752" s="325"/>
      <c r="Z752" s="325"/>
      <c r="AA752" s="325"/>
      <c r="AB752" s="325"/>
      <c r="AC752" s="325"/>
      <c r="AD752" s="325"/>
      <c r="AE752" s="325"/>
      <c r="AF752" s="325"/>
      <c r="AG752" s="325">
        <v>0</v>
      </c>
      <c r="AH752" s="325" t="s">
        <v>377</v>
      </c>
      <c r="AI752" s="325" t="s">
        <v>377</v>
      </c>
      <c r="AJ752" s="328">
        <v>750000</v>
      </c>
      <c r="AK752" s="330">
        <v>1000000</v>
      </c>
    </row>
    <row r="753" spans="1:37" s="309" customFormat="1" ht="20.100000000000001" customHeight="1">
      <c r="A753" s="314">
        <v>1751</v>
      </c>
      <c r="B753" s="315">
        <v>1410051019461</v>
      </c>
      <c r="C753" s="318">
        <v>1020501000142</v>
      </c>
      <c r="D753" s="315" t="s">
        <v>6880</v>
      </c>
      <c r="E753" s="316" t="s">
        <v>1886</v>
      </c>
      <c r="F753" s="332">
        <v>3730016</v>
      </c>
      <c r="G753" s="333" t="s">
        <v>1889</v>
      </c>
      <c r="H753" s="331" t="s">
        <v>344</v>
      </c>
      <c r="I753" s="331" t="s">
        <v>1887</v>
      </c>
      <c r="J753" s="317" t="s">
        <v>1890</v>
      </c>
      <c r="K753" s="321">
        <v>2300074</v>
      </c>
      <c r="L753" s="317" t="s">
        <v>5255</v>
      </c>
      <c r="M753" s="317"/>
      <c r="N753" s="316"/>
      <c r="O753" s="334" t="s">
        <v>1890</v>
      </c>
      <c r="P753" s="324">
        <v>3</v>
      </c>
      <c r="Q753" s="326">
        <v>60</v>
      </c>
      <c r="R753" s="327">
        <v>500000</v>
      </c>
      <c r="S753" s="327">
        <v>250000</v>
      </c>
      <c r="T753" s="328" t="s">
        <v>347</v>
      </c>
      <c r="U753" s="328" t="s">
        <v>347</v>
      </c>
      <c r="V753" s="328" t="s">
        <v>347</v>
      </c>
      <c r="W753" s="329" t="s">
        <v>347</v>
      </c>
      <c r="X753" s="329"/>
      <c r="Y753" s="329"/>
      <c r="Z753" s="325"/>
      <c r="AA753" s="329"/>
      <c r="AB753" s="329"/>
      <c r="AC753" s="329"/>
      <c r="AD753" s="329"/>
      <c r="AE753" s="329"/>
      <c r="AF753" s="329"/>
      <c r="AG753" s="325">
        <v>0</v>
      </c>
      <c r="AH753" s="325" t="s">
        <v>377</v>
      </c>
      <c r="AI753" s="325" t="s">
        <v>377</v>
      </c>
      <c r="AJ753" s="328">
        <v>750000</v>
      </c>
      <c r="AK753" s="330">
        <v>1000000</v>
      </c>
    </row>
    <row r="754" spans="1:37" s="309" customFormat="1" ht="20.100000000000001" customHeight="1">
      <c r="A754" s="314">
        <v>1752</v>
      </c>
      <c r="B754" s="315">
        <v>1410051017747</v>
      </c>
      <c r="C754" s="318">
        <v>1410001003565</v>
      </c>
      <c r="D754" s="315" t="s">
        <v>6880</v>
      </c>
      <c r="E754" s="316" t="s">
        <v>1891</v>
      </c>
      <c r="F754" s="319">
        <v>2470003</v>
      </c>
      <c r="G754" s="320" t="s">
        <v>1894</v>
      </c>
      <c r="H754" s="316" t="s">
        <v>344</v>
      </c>
      <c r="I754" s="316" t="s">
        <v>1892</v>
      </c>
      <c r="J754" s="317" t="s">
        <v>1893</v>
      </c>
      <c r="K754" s="321">
        <v>2470003</v>
      </c>
      <c r="L754" s="317" t="s">
        <v>5256</v>
      </c>
      <c r="M754" s="317"/>
      <c r="N754" s="322"/>
      <c r="O754" s="322" t="s">
        <v>1893</v>
      </c>
      <c r="P754" s="324">
        <v>3</v>
      </c>
      <c r="Q754" s="326">
        <v>128</v>
      </c>
      <c r="R754" s="327">
        <v>500000</v>
      </c>
      <c r="S754" s="327">
        <v>250000</v>
      </c>
      <c r="T754" s="328">
        <v>300000</v>
      </c>
      <c r="U754" s="328" t="s">
        <v>347</v>
      </c>
      <c r="V754" s="328">
        <v>300000</v>
      </c>
      <c r="W754" s="329" t="s">
        <v>377</v>
      </c>
      <c r="X754" s="329"/>
      <c r="Y754" s="329"/>
      <c r="Z754" s="325"/>
      <c r="AA754" s="329"/>
      <c r="AB754" s="329"/>
      <c r="AC754" s="329"/>
      <c r="AD754" s="329"/>
      <c r="AE754" s="329"/>
      <c r="AF754" s="329" t="s">
        <v>377</v>
      </c>
      <c r="AG754" s="325">
        <v>0</v>
      </c>
      <c r="AH754" s="325" t="s">
        <v>377</v>
      </c>
      <c r="AI754" s="325" t="s">
        <v>377</v>
      </c>
      <c r="AJ754" s="328">
        <v>1350000</v>
      </c>
      <c r="AK754" s="330">
        <v>1000000</v>
      </c>
    </row>
    <row r="755" spans="1:37" s="309" customFormat="1" ht="20.100000000000001" customHeight="1">
      <c r="A755" s="314">
        <v>1753</v>
      </c>
      <c r="B755" s="315">
        <v>1410051014934</v>
      </c>
      <c r="C755" s="318">
        <v>1410001002898</v>
      </c>
      <c r="D755" s="315" t="s">
        <v>6880</v>
      </c>
      <c r="E755" s="316" t="s">
        <v>1895</v>
      </c>
      <c r="F755" s="319">
        <v>2220026</v>
      </c>
      <c r="G755" s="320" t="s">
        <v>1898</v>
      </c>
      <c r="H755" s="316" t="s">
        <v>344</v>
      </c>
      <c r="I755" s="316" t="s">
        <v>1896</v>
      </c>
      <c r="J755" s="317" t="s">
        <v>1897</v>
      </c>
      <c r="K755" s="321">
        <v>2220026</v>
      </c>
      <c r="L755" s="317" t="s">
        <v>5257</v>
      </c>
      <c r="M755" s="317"/>
      <c r="N755" s="322"/>
      <c r="O755" s="334" t="s">
        <v>1897</v>
      </c>
      <c r="P755" s="324">
        <v>3</v>
      </c>
      <c r="Q755" s="326">
        <v>120</v>
      </c>
      <c r="R755" s="327">
        <v>500000</v>
      </c>
      <c r="S755" s="327">
        <v>250000</v>
      </c>
      <c r="T755" s="328" t="s">
        <v>347</v>
      </c>
      <c r="U755" s="328" t="s">
        <v>347</v>
      </c>
      <c r="V755" s="328" t="s">
        <v>347</v>
      </c>
      <c r="W755" s="329" t="s">
        <v>347</v>
      </c>
      <c r="X755" s="325"/>
      <c r="Y755" s="325"/>
      <c r="Z755" s="325"/>
      <c r="AA755" s="325"/>
      <c r="AB755" s="325"/>
      <c r="AC755" s="325"/>
      <c r="AD755" s="325"/>
      <c r="AE755" s="325"/>
      <c r="AF755" s="325"/>
      <c r="AG755" s="325">
        <v>0</v>
      </c>
      <c r="AH755" s="325" t="s">
        <v>377</v>
      </c>
      <c r="AI755" s="325" t="s">
        <v>377</v>
      </c>
      <c r="AJ755" s="328">
        <v>750000</v>
      </c>
      <c r="AK755" s="330">
        <v>1000000</v>
      </c>
    </row>
    <row r="756" spans="1:37" s="309" customFormat="1" ht="20.100000000000001" customHeight="1">
      <c r="A756" s="314">
        <v>1754</v>
      </c>
      <c r="B756" s="315">
        <v>1410051015071</v>
      </c>
      <c r="C756" s="318">
        <v>1410001002898</v>
      </c>
      <c r="D756" s="315" t="s">
        <v>6880</v>
      </c>
      <c r="E756" s="316" t="s">
        <v>1895</v>
      </c>
      <c r="F756" s="319">
        <v>2220026</v>
      </c>
      <c r="G756" s="320" t="s">
        <v>1898</v>
      </c>
      <c r="H756" s="316" t="s">
        <v>344</v>
      </c>
      <c r="I756" s="316" t="s">
        <v>1896</v>
      </c>
      <c r="J756" s="317" t="s">
        <v>1899</v>
      </c>
      <c r="K756" s="321">
        <v>2240015</v>
      </c>
      <c r="L756" s="317" t="s">
        <v>5258</v>
      </c>
      <c r="M756" s="317"/>
      <c r="N756" s="322"/>
      <c r="O756" s="322" t="s">
        <v>1899</v>
      </c>
      <c r="P756" s="324">
        <v>3</v>
      </c>
      <c r="Q756" s="326">
        <v>60</v>
      </c>
      <c r="R756" s="327">
        <v>500000</v>
      </c>
      <c r="S756" s="327">
        <v>250000</v>
      </c>
      <c r="T756" s="328" t="s">
        <v>347</v>
      </c>
      <c r="U756" s="328" t="s">
        <v>347</v>
      </c>
      <c r="V756" s="328" t="s">
        <v>347</v>
      </c>
      <c r="W756" s="329" t="s">
        <v>347</v>
      </c>
      <c r="X756" s="329"/>
      <c r="Y756" s="329"/>
      <c r="Z756" s="325"/>
      <c r="AA756" s="329"/>
      <c r="AB756" s="329"/>
      <c r="AC756" s="329"/>
      <c r="AD756" s="329"/>
      <c r="AE756" s="329"/>
      <c r="AF756" s="329"/>
      <c r="AG756" s="325">
        <v>0</v>
      </c>
      <c r="AH756" s="325" t="s">
        <v>377</v>
      </c>
      <c r="AI756" s="325" t="s">
        <v>377</v>
      </c>
      <c r="AJ756" s="328">
        <v>750000</v>
      </c>
      <c r="AK756" s="330">
        <v>1000000</v>
      </c>
    </row>
    <row r="757" spans="1:37" s="309" customFormat="1" ht="20.100000000000001" customHeight="1">
      <c r="A757" s="314">
        <v>1755</v>
      </c>
      <c r="B757" s="315">
        <v>1410051014926</v>
      </c>
      <c r="C757" s="347">
        <v>1410001002898</v>
      </c>
      <c r="D757" s="345" t="s">
        <v>4363</v>
      </c>
      <c r="E757" s="316" t="s">
        <v>1895</v>
      </c>
      <c r="F757" s="332">
        <v>2220026</v>
      </c>
      <c r="G757" s="333" t="s">
        <v>1898</v>
      </c>
      <c r="H757" s="331" t="s">
        <v>344</v>
      </c>
      <c r="I757" s="331" t="s">
        <v>1896</v>
      </c>
      <c r="J757" s="331" t="s">
        <v>1900</v>
      </c>
      <c r="K757" s="325" t="s">
        <v>5259</v>
      </c>
      <c r="L757" s="324" t="s">
        <v>5260</v>
      </c>
      <c r="M757" s="348"/>
      <c r="N757" s="322"/>
      <c r="O757" s="322" t="s">
        <v>1900</v>
      </c>
      <c r="P757" s="324">
        <v>2</v>
      </c>
      <c r="Q757" s="326">
        <v>46</v>
      </c>
      <c r="R757" s="327">
        <v>400000</v>
      </c>
      <c r="S757" s="327">
        <v>200000</v>
      </c>
      <c r="T757" s="328" t="s">
        <v>347</v>
      </c>
      <c r="U757" s="328" t="s">
        <v>347</v>
      </c>
      <c r="V757" s="328" t="s">
        <v>347</v>
      </c>
      <c r="W757" s="329" t="s">
        <v>347</v>
      </c>
      <c r="X757" s="329"/>
      <c r="Y757" s="329"/>
      <c r="Z757" s="325"/>
      <c r="AA757" s="329"/>
      <c r="AB757" s="329"/>
      <c r="AC757" s="329"/>
      <c r="AD757" s="329"/>
      <c r="AE757" s="329"/>
      <c r="AF757" s="329"/>
      <c r="AG757" s="325">
        <v>0</v>
      </c>
      <c r="AH757" s="325" t="s">
        <v>377</v>
      </c>
      <c r="AI757" s="325" t="s">
        <v>377</v>
      </c>
      <c r="AJ757" s="328">
        <v>600000</v>
      </c>
      <c r="AK757" s="330">
        <v>1000000</v>
      </c>
    </row>
    <row r="758" spans="1:37" s="309" customFormat="1" ht="20.100000000000001" customHeight="1">
      <c r="A758" s="314">
        <v>1756</v>
      </c>
      <c r="B758" s="315">
        <v>1410051013761</v>
      </c>
      <c r="C758" s="318">
        <v>520101000070</v>
      </c>
      <c r="D758" s="315" t="s">
        <v>6880</v>
      </c>
      <c r="E758" s="316" t="s">
        <v>1901</v>
      </c>
      <c r="F758" s="319">
        <v>110949</v>
      </c>
      <c r="G758" s="320" t="s">
        <v>1904</v>
      </c>
      <c r="H758" s="316" t="s">
        <v>344</v>
      </c>
      <c r="I758" s="316" t="s">
        <v>1902</v>
      </c>
      <c r="J758" s="317" t="s">
        <v>1903</v>
      </c>
      <c r="K758" s="321">
        <v>2300051</v>
      </c>
      <c r="L758" s="317" t="s">
        <v>5261</v>
      </c>
      <c r="M758" s="317"/>
      <c r="N758" s="322"/>
      <c r="O758" s="322" t="s">
        <v>1903</v>
      </c>
      <c r="P758" s="324">
        <v>3</v>
      </c>
      <c r="Q758" s="326">
        <v>120</v>
      </c>
      <c r="R758" s="327">
        <v>500000</v>
      </c>
      <c r="S758" s="327">
        <v>250000</v>
      </c>
      <c r="T758" s="328" t="s">
        <v>347</v>
      </c>
      <c r="U758" s="328" t="s">
        <v>347</v>
      </c>
      <c r="V758" s="328" t="s">
        <v>347</v>
      </c>
      <c r="W758" s="329" t="s">
        <v>347</v>
      </c>
      <c r="X758" s="329"/>
      <c r="Y758" s="329"/>
      <c r="Z758" s="325"/>
      <c r="AA758" s="329"/>
      <c r="AB758" s="329"/>
      <c r="AC758" s="329"/>
      <c r="AD758" s="329"/>
      <c r="AE758" s="329"/>
      <c r="AF758" s="329"/>
      <c r="AG758" s="325">
        <v>1000000</v>
      </c>
      <c r="AH758" s="325" t="s">
        <v>6833</v>
      </c>
      <c r="AI758" s="325" t="s">
        <v>377</v>
      </c>
      <c r="AJ758" s="328">
        <v>750000</v>
      </c>
      <c r="AK758" s="330">
        <v>1000000</v>
      </c>
    </row>
    <row r="759" spans="1:37" s="309" customFormat="1" ht="20.100000000000001" customHeight="1">
      <c r="A759" s="314">
        <v>1757</v>
      </c>
      <c r="B759" s="315">
        <v>1410051018497</v>
      </c>
      <c r="C759" s="318">
        <v>1410001003524</v>
      </c>
      <c r="D759" s="315" t="s">
        <v>6880</v>
      </c>
      <c r="E759" s="316" t="s">
        <v>1905</v>
      </c>
      <c r="F759" s="332">
        <v>2450009</v>
      </c>
      <c r="G759" s="333" t="s">
        <v>1908</v>
      </c>
      <c r="H759" s="331" t="s">
        <v>344</v>
      </c>
      <c r="I759" s="331" t="s">
        <v>1906</v>
      </c>
      <c r="J759" s="317" t="s">
        <v>1907</v>
      </c>
      <c r="K759" s="321">
        <v>2450009</v>
      </c>
      <c r="L759" s="317" t="s">
        <v>5262</v>
      </c>
      <c r="M759" s="317"/>
      <c r="N759" s="334"/>
      <c r="O759" s="334" t="s">
        <v>1907</v>
      </c>
      <c r="P759" s="324">
        <v>3</v>
      </c>
      <c r="Q759" s="326">
        <v>122</v>
      </c>
      <c r="R759" s="327">
        <v>500000</v>
      </c>
      <c r="S759" s="327">
        <v>250000</v>
      </c>
      <c r="T759" s="328" t="s">
        <v>347</v>
      </c>
      <c r="U759" s="328" t="s">
        <v>347</v>
      </c>
      <c r="V759" s="328" t="s">
        <v>347</v>
      </c>
      <c r="W759" s="329" t="s">
        <v>347</v>
      </c>
      <c r="X759" s="325"/>
      <c r="Y759" s="325"/>
      <c r="Z759" s="325"/>
      <c r="AA759" s="325"/>
      <c r="AB759" s="325"/>
      <c r="AC759" s="325"/>
      <c r="AD759" s="325"/>
      <c r="AE759" s="325"/>
      <c r="AF759" s="325"/>
      <c r="AG759" s="325">
        <v>0</v>
      </c>
      <c r="AH759" s="325" t="s">
        <v>377</v>
      </c>
      <c r="AI759" s="325" t="s">
        <v>377</v>
      </c>
      <c r="AJ759" s="328">
        <v>750000</v>
      </c>
      <c r="AK759" s="330">
        <v>1000000</v>
      </c>
    </row>
    <row r="760" spans="1:37" s="309" customFormat="1" ht="20.100000000000001" customHeight="1">
      <c r="A760" s="314">
        <v>1758</v>
      </c>
      <c r="B760" s="315">
        <v>1410051014546</v>
      </c>
      <c r="C760" s="318">
        <v>1320901000027</v>
      </c>
      <c r="D760" s="315" t="s">
        <v>6880</v>
      </c>
      <c r="E760" s="316" t="s">
        <v>1909</v>
      </c>
      <c r="F760" s="332">
        <v>1940002</v>
      </c>
      <c r="G760" s="333" t="s">
        <v>1912</v>
      </c>
      <c r="H760" s="331" t="s">
        <v>344</v>
      </c>
      <c r="I760" s="331" t="s">
        <v>1910</v>
      </c>
      <c r="J760" s="317" t="s">
        <v>1911</v>
      </c>
      <c r="K760" s="321">
        <v>2440801</v>
      </c>
      <c r="L760" s="317" t="s">
        <v>5263</v>
      </c>
      <c r="M760" s="317"/>
      <c r="N760" s="322"/>
      <c r="O760" s="322" t="s">
        <v>1911</v>
      </c>
      <c r="P760" s="324">
        <v>3</v>
      </c>
      <c r="Q760" s="326">
        <v>70</v>
      </c>
      <c r="R760" s="327">
        <v>500000</v>
      </c>
      <c r="S760" s="327">
        <v>250000</v>
      </c>
      <c r="T760" s="328">
        <v>300000</v>
      </c>
      <c r="U760" s="328" t="s">
        <v>347</v>
      </c>
      <c r="V760" s="328" t="s">
        <v>347</v>
      </c>
      <c r="W760" s="329" t="s">
        <v>377</v>
      </c>
      <c r="X760" s="329"/>
      <c r="Y760" s="329"/>
      <c r="Z760" s="325"/>
      <c r="AA760" s="329"/>
      <c r="AB760" s="329"/>
      <c r="AC760" s="329"/>
      <c r="AD760" s="329"/>
      <c r="AE760" s="329"/>
      <c r="AF760" s="329"/>
      <c r="AG760" s="325">
        <v>723000</v>
      </c>
      <c r="AH760" s="325" t="s">
        <v>6833</v>
      </c>
      <c r="AI760" s="325" t="s">
        <v>377</v>
      </c>
      <c r="AJ760" s="328">
        <v>1050000</v>
      </c>
      <c r="AK760" s="330">
        <v>1000000</v>
      </c>
    </row>
    <row r="761" spans="1:37" s="309" customFormat="1" ht="20.100000000000001" customHeight="1">
      <c r="A761" s="314">
        <v>1759</v>
      </c>
      <c r="B761" s="315">
        <v>1410051014322</v>
      </c>
      <c r="C761" s="318">
        <v>1410001002708</v>
      </c>
      <c r="D761" s="315" t="s">
        <v>6880</v>
      </c>
      <c r="E761" s="316" t="s">
        <v>1913</v>
      </c>
      <c r="F761" s="332">
        <v>2260013</v>
      </c>
      <c r="G761" s="333" t="s">
        <v>1916</v>
      </c>
      <c r="H761" s="331" t="s">
        <v>344</v>
      </c>
      <c r="I761" s="331" t="s">
        <v>1914</v>
      </c>
      <c r="J761" s="317" t="s">
        <v>1915</v>
      </c>
      <c r="K761" s="321">
        <v>2260013</v>
      </c>
      <c r="L761" s="317" t="s">
        <v>5264</v>
      </c>
      <c r="M761" s="317"/>
      <c r="N761" s="334"/>
      <c r="O761" s="334" t="s">
        <v>1915</v>
      </c>
      <c r="P761" s="324">
        <v>3</v>
      </c>
      <c r="Q761" s="326">
        <v>130</v>
      </c>
      <c r="R761" s="327">
        <v>500000</v>
      </c>
      <c r="S761" s="327">
        <v>250000</v>
      </c>
      <c r="T761" s="328">
        <v>300000</v>
      </c>
      <c r="U761" s="328" t="s">
        <v>347</v>
      </c>
      <c r="V761" s="328" t="s">
        <v>347</v>
      </c>
      <c r="W761" s="329" t="s">
        <v>377</v>
      </c>
      <c r="X761" s="325"/>
      <c r="Y761" s="325"/>
      <c r="Z761" s="325"/>
      <c r="AA761" s="325"/>
      <c r="AB761" s="325"/>
      <c r="AC761" s="325"/>
      <c r="AD761" s="325"/>
      <c r="AE761" s="325"/>
      <c r="AF761" s="325"/>
      <c r="AG761" s="325">
        <v>0</v>
      </c>
      <c r="AH761" s="325" t="s">
        <v>377</v>
      </c>
      <c r="AI761" s="325" t="s">
        <v>377</v>
      </c>
      <c r="AJ761" s="328">
        <v>1050000</v>
      </c>
      <c r="AK761" s="330">
        <v>1000000</v>
      </c>
    </row>
    <row r="762" spans="1:37" s="309" customFormat="1" ht="20.100000000000001" customHeight="1">
      <c r="A762" s="314">
        <v>1760</v>
      </c>
      <c r="B762" s="315">
        <v>1410051015006</v>
      </c>
      <c r="C762" s="318">
        <v>1410001002708</v>
      </c>
      <c r="D762" s="315" t="s">
        <v>6880</v>
      </c>
      <c r="E762" s="316" t="s">
        <v>1913</v>
      </c>
      <c r="F762" s="319">
        <v>2260013</v>
      </c>
      <c r="G762" s="320" t="s">
        <v>1916</v>
      </c>
      <c r="H762" s="316" t="s">
        <v>344</v>
      </c>
      <c r="I762" s="316" t="s">
        <v>1914</v>
      </c>
      <c r="J762" s="317" t="s">
        <v>1917</v>
      </c>
      <c r="K762" s="321">
        <v>2260014</v>
      </c>
      <c r="L762" s="317" t="s">
        <v>5265</v>
      </c>
      <c r="M762" s="317"/>
      <c r="N762" s="322"/>
      <c r="O762" s="334" t="s">
        <v>1917</v>
      </c>
      <c r="P762" s="324">
        <v>3</v>
      </c>
      <c r="Q762" s="326">
        <v>126</v>
      </c>
      <c r="R762" s="327">
        <v>500000</v>
      </c>
      <c r="S762" s="327">
        <v>250000</v>
      </c>
      <c r="T762" s="328">
        <v>300000</v>
      </c>
      <c r="U762" s="328" t="s">
        <v>347</v>
      </c>
      <c r="V762" s="328" t="s">
        <v>347</v>
      </c>
      <c r="W762" s="329" t="s">
        <v>377</v>
      </c>
      <c r="X762" s="325"/>
      <c r="Y762" s="325"/>
      <c r="Z762" s="325"/>
      <c r="AA762" s="325"/>
      <c r="AB762" s="325"/>
      <c r="AC762" s="325"/>
      <c r="AD762" s="325"/>
      <c r="AE762" s="325"/>
      <c r="AF762" s="325"/>
      <c r="AG762" s="325">
        <v>0</v>
      </c>
      <c r="AH762" s="325" t="s">
        <v>377</v>
      </c>
      <c r="AI762" s="325" t="s">
        <v>377</v>
      </c>
      <c r="AJ762" s="328">
        <v>1050000</v>
      </c>
      <c r="AK762" s="330">
        <v>1000000</v>
      </c>
    </row>
    <row r="763" spans="1:37" s="309" customFormat="1" ht="20.100000000000001" customHeight="1">
      <c r="A763" s="314">
        <v>1761</v>
      </c>
      <c r="B763" s="315">
        <v>1410051017358</v>
      </c>
      <c r="C763" s="318">
        <v>1410001003540</v>
      </c>
      <c r="D763" s="315" t="s">
        <v>6880</v>
      </c>
      <c r="E763" s="316" t="s">
        <v>1918</v>
      </c>
      <c r="F763" s="319">
        <v>2260021</v>
      </c>
      <c r="G763" s="320" t="s">
        <v>1921</v>
      </c>
      <c r="H763" s="316" t="s">
        <v>344</v>
      </c>
      <c r="I763" s="316" t="s">
        <v>1919</v>
      </c>
      <c r="J763" s="317" t="s">
        <v>1920</v>
      </c>
      <c r="K763" s="321">
        <v>2260025</v>
      </c>
      <c r="L763" s="317" t="s">
        <v>5266</v>
      </c>
      <c r="M763" s="317"/>
      <c r="N763" s="338"/>
      <c r="O763" s="334" t="s">
        <v>1920</v>
      </c>
      <c r="P763" s="324">
        <v>3</v>
      </c>
      <c r="Q763" s="326">
        <v>60</v>
      </c>
      <c r="R763" s="327">
        <v>500000</v>
      </c>
      <c r="S763" s="327">
        <v>250000</v>
      </c>
      <c r="T763" s="328">
        <v>300000</v>
      </c>
      <c r="U763" s="328" t="s">
        <v>347</v>
      </c>
      <c r="V763" s="328" t="s">
        <v>347</v>
      </c>
      <c r="W763" s="329" t="s">
        <v>377</v>
      </c>
      <c r="X763" s="325"/>
      <c r="Y763" s="325"/>
      <c r="Z763" s="325"/>
      <c r="AA763" s="325"/>
      <c r="AB763" s="325"/>
      <c r="AC763" s="325"/>
      <c r="AD763" s="325"/>
      <c r="AE763" s="325"/>
      <c r="AF763" s="325"/>
      <c r="AG763" s="325">
        <v>220000</v>
      </c>
      <c r="AH763" s="325" t="s">
        <v>6833</v>
      </c>
      <c r="AI763" s="325" t="s">
        <v>377</v>
      </c>
      <c r="AJ763" s="328">
        <v>1050000</v>
      </c>
      <c r="AK763" s="330">
        <v>1000000</v>
      </c>
    </row>
    <row r="764" spans="1:37" s="309" customFormat="1" ht="20.100000000000001" customHeight="1">
      <c r="A764" s="314">
        <v>1762</v>
      </c>
      <c r="B764" s="315">
        <v>1410051015311</v>
      </c>
      <c r="C764" s="318">
        <v>1410001003292</v>
      </c>
      <c r="D764" s="315" t="s">
        <v>6880</v>
      </c>
      <c r="E764" s="316" t="s">
        <v>1922</v>
      </c>
      <c r="F764" s="319">
        <v>2450016</v>
      </c>
      <c r="G764" s="320" t="s">
        <v>1925</v>
      </c>
      <c r="H764" s="316" t="s">
        <v>344</v>
      </c>
      <c r="I764" s="316" t="s">
        <v>1923</v>
      </c>
      <c r="J764" s="317" t="s">
        <v>1924</v>
      </c>
      <c r="K764" s="321">
        <v>2450016</v>
      </c>
      <c r="L764" s="317" t="s">
        <v>5267</v>
      </c>
      <c r="M764" s="317"/>
      <c r="N764" s="322"/>
      <c r="O764" s="322" t="s">
        <v>1924</v>
      </c>
      <c r="P764" s="324">
        <v>3</v>
      </c>
      <c r="Q764" s="326">
        <v>120</v>
      </c>
      <c r="R764" s="327">
        <v>500000</v>
      </c>
      <c r="S764" s="327">
        <v>250000</v>
      </c>
      <c r="T764" s="328">
        <v>300000</v>
      </c>
      <c r="U764" s="328" t="s">
        <v>347</v>
      </c>
      <c r="V764" s="328" t="s">
        <v>347</v>
      </c>
      <c r="W764" s="329" t="s">
        <v>377</v>
      </c>
      <c r="X764" s="325"/>
      <c r="Y764" s="325"/>
      <c r="Z764" s="325"/>
      <c r="AA764" s="325"/>
      <c r="AB764" s="325"/>
      <c r="AC764" s="325"/>
      <c r="AD764" s="325"/>
      <c r="AE764" s="325"/>
      <c r="AF764" s="325"/>
      <c r="AG764" s="325">
        <v>988000</v>
      </c>
      <c r="AH764" s="325" t="s">
        <v>6833</v>
      </c>
      <c r="AI764" s="325" t="s">
        <v>377</v>
      </c>
      <c r="AJ764" s="328">
        <v>1050000</v>
      </c>
      <c r="AK764" s="330">
        <v>1000000</v>
      </c>
    </row>
    <row r="765" spans="1:37" s="309" customFormat="1" ht="20.100000000000001" customHeight="1">
      <c r="A765" s="314">
        <v>1763</v>
      </c>
      <c r="B765" s="315">
        <v>1410051017523</v>
      </c>
      <c r="C765" s="318">
        <v>1410001003292</v>
      </c>
      <c r="D765" s="315" t="s">
        <v>6880</v>
      </c>
      <c r="E765" s="316" t="s">
        <v>1922</v>
      </c>
      <c r="F765" s="319">
        <v>2450016</v>
      </c>
      <c r="G765" s="320" t="s">
        <v>1925</v>
      </c>
      <c r="H765" s="316" t="s">
        <v>344</v>
      </c>
      <c r="I765" s="316" t="s">
        <v>1923</v>
      </c>
      <c r="J765" s="317" t="s">
        <v>1926</v>
      </c>
      <c r="K765" s="321">
        <v>2240034</v>
      </c>
      <c r="L765" s="317" t="s">
        <v>5268</v>
      </c>
      <c r="M765" s="317"/>
      <c r="N765" s="338"/>
      <c r="O765" s="334" t="s">
        <v>1926</v>
      </c>
      <c r="P765" s="324">
        <v>3</v>
      </c>
      <c r="Q765" s="326">
        <v>98</v>
      </c>
      <c r="R765" s="327">
        <v>500000</v>
      </c>
      <c r="S765" s="327">
        <v>250000</v>
      </c>
      <c r="T765" s="328">
        <v>300000</v>
      </c>
      <c r="U765" s="328" t="s">
        <v>347</v>
      </c>
      <c r="V765" s="328" t="s">
        <v>347</v>
      </c>
      <c r="W765" s="329" t="s">
        <v>377</v>
      </c>
      <c r="X765" s="329"/>
      <c r="Y765" s="329"/>
      <c r="Z765" s="325"/>
      <c r="AA765" s="329"/>
      <c r="AB765" s="329"/>
      <c r="AC765" s="329"/>
      <c r="AD765" s="329"/>
      <c r="AE765" s="329"/>
      <c r="AF765" s="329"/>
      <c r="AG765" s="325">
        <v>0</v>
      </c>
      <c r="AH765" s="325" t="s">
        <v>377</v>
      </c>
      <c r="AI765" s="325" t="s">
        <v>377</v>
      </c>
      <c r="AJ765" s="328">
        <v>1050000</v>
      </c>
      <c r="AK765" s="330">
        <v>1000000</v>
      </c>
    </row>
    <row r="766" spans="1:37" s="309" customFormat="1" ht="20.100000000000001" customHeight="1">
      <c r="A766" s="314">
        <v>1764</v>
      </c>
      <c r="B766" s="354">
        <v>1410051018000</v>
      </c>
      <c r="C766" s="318">
        <v>1410001003292</v>
      </c>
      <c r="D766" s="315" t="s">
        <v>6880</v>
      </c>
      <c r="E766" s="316" t="s">
        <v>1922</v>
      </c>
      <c r="F766" s="332">
        <v>2450016</v>
      </c>
      <c r="G766" s="333" t="s">
        <v>1925</v>
      </c>
      <c r="H766" s="331" t="s">
        <v>344</v>
      </c>
      <c r="I766" s="350" t="s">
        <v>1923</v>
      </c>
      <c r="J766" s="317" t="s">
        <v>1927</v>
      </c>
      <c r="K766" s="321">
        <v>2210055</v>
      </c>
      <c r="L766" s="317" t="s">
        <v>5269</v>
      </c>
      <c r="M766" s="317" t="s">
        <v>5270</v>
      </c>
      <c r="N766" s="342"/>
      <c r="O766" s="342" t="s">
        <v>1927</v>
      </c>
      <c r="P766" s="324">
        <v>3</v>
      </c>
      <c r="Q766" s="326">
        <v>90</v>
      </c>
      <c r="R766" s="327">
        <v>500000</v>
      </c>
      <c r="S766" s="327">
        <v>250000</v>
      </c>
      <c r="T766" s="328">
        <v>300000</v>
      </c>
      <c r="U766" s="328" t="s">
        <v>347</v>
      </c>
      <c r="V766" s="328" t="s">
        <v>347</v>
      </c>
      <c r="W766" s="329" t="s">
        <v>377</v>
      </c>
      <c r="X766" s="325"/>
      <c r="Y766" s="325"/>
      <c r="Z766" s="325"/>
      <c r="AA766" s="325"/>
      <c r="AB766" s="325"/>
      <c r="AC766" s="325"/>
      <c r="AD766" s="325"/>
      <c r="AE766" s="325"/>
      <c r="AF766" s="325"/>
      <c r="AG766" s="325">
        <v>946000</v>
      </c>
      <c r="AH766" s="325" t="s">
        <v>6833</v>
      </c>
      <c r="AI766" s="325" t="s">
        <v>377</v>
      </c>
      <c r="AJ766" s="328">
        <v>1050000</v>
      </c>
      <c r="AK766" s="330">
        <v>1000000</v>
      </c>
    </row>
    <row r="767" spans="1:37" s="309" customFormat="1" ht="20.100000000000001" customHeight="1">
      <c r="A767" s="314">
        <v>1765</v>
      </c>
      <c r="B767" s="315">
        <v>1410051018398</v>
      </c>
      <c r="C767" s="318">
        <v>1410001003292</v>
      </c>
      <c r="D767" s="315" t="s">
        <v>6880</v>
      </c>
      <c r="E767" s="316" t="s">
        <v>1922</v>
      </c>
      <c r="F767" s="332">
        <v>2450016</v>
      </c>
      <c r="G767" s="333" t="s">
        <v>1925</v>
      </c>
      <c r="H767" s="331" t="s">
        <v>344</v>
      </c>
      <c r="I767" s="331" t="s">
        <v>1923</v>
      </c>
      <c r="J767" s="317" t="s">
        <v>1928</v>
      </c>
      <c r="K767" s="321">
        <v>2240029</v>
      </c>
      <c r="L767" s="317" t="s">
        <v>5271</v>
      </c>
      <c r="M767" s="317"/>
      <c r="N767" s="334"/>
      <c r="O767" s="334" t="s">
        <v>1928</v>
      </c>
      <c r="P767" s="324">
        <v>3</v>
      </c>
      <c r="Q767" s="326">
        <v>137</v>
      </c>
      <c r="R767" s="327">
        <v>500000</v>
      </c>
      <c r="S767" s="327">
        <v>250000</v>
      </c>
      <c r="T767" s="328">
        <v>300000</v>
      </c>
      <c r="U767" s="328" t="s">
        <v>347</v>
      </c>
      <c r="V767" s="328" t="s">
        <v>347</v>
      </c>
      <c r="W767" s="329" t="s">
        <v>377</v>
      </c>
      <c r="X767" s="325"/>
      <c r="Y767" s="325"/>
      <c r="Z767" s="325"/>
      <c r="AA767" s="325"/>
      <c r="AB767" s="325"/>
      <c r="AC767" s="325"/>
      <c r="AD767" s="325"/>
      <c r="AE767" s="325"/>
      <c r="AF767" s="325"/>
      <c r="AG767" s="325">
        <v>1000000</v>
      </c>
      <c r="AH767" s="325" t="s">
        <v>6833</v>
      </c>
      <c r="AI767" s="325" t="s">
        <v>377</v>
      </c>
      <c r="AJ767" s="328">
        <v>1050000</v>
      </c>
      <c r="AK767" s="330">
        <v>1000000</v>
      </c>
    </row>
    <row r="768" spans="1:37" s="309" customFormat="1" ht="20.100000000000001" customHeight="1">
      <c r="A768" s="314">
        <v>1766</v>
      </c>
      <c r="B768" s="345">
        <v>1410051025831</v>
      </c>
      <c r="C768" s="318">
        <v>1420301000054</v>
      </c>
      <c r="D768" s="315" t="s">
        <v>6880</v>
      </c>
      <c r="E768" s="361" t="s">
        <v>5272</v>
      </c>
      <c r="F768" s="332">
        <v>2540013</v>
      </c>
      <c r="G768" s="331" t="s">
        <v>1931</v>
      </c>
      <c r="H768" s="350" t="s">
        <v>344</v>
      </c>
      <c r="I768" s="350" t="s">
        <v>1929</v>
      </c>
      <c r="J768" s="317" t="s">
        <v>1930</v>
      </c>
      <c r="K768" s="321">
        <v>2250014</v>
      </c>
      <c r="L768" s="317" t="s">
        <v>5273</v>
      </c>
      <c r="M768" s="317"/>
      <c r="N768" s="343"/>
      <c r="O768" s="344" t="s">
        <v>1930</v>
      </c>
      <c r="P768" s="324">
        <v>3</v>
      </c>
      <c r="Q768" s="316">
        <v>98</v>
      </c>
      <c r="R768" s="327">
        <v>500000</v>
      </c>
      <c r="S768" s="327">
        <v>250000</v>
      </c>
      <c r="T768" s="328" t="s">
        <v>347</v>
      </c>
      <c r="U768" s="328" t="s">
        <v>347</v>
      </c>
      <c r="V768" s="328" t="s">
        <v>347</v>
      </c>
      <c r="W768" s="329" t="s">
        <v>347</v>
      </c>
      <c r="X768" s="316"/>
      <c r="Y768" s="316"/>
      <c r="Z768" s="325"/>
      <c r="AA768" s="316"/>
      <c r="AB768" s="316"/>
      <c r="AC768" s="316"/>
      <c r="AD768" s="316"/>
      <c r="AE768" s="316"/>
      <c r="AF768" s="316"/>
      <c r="AG768" s="325">
        <v>550000</v>
      </c>
      <c r="AH768" s="325" t="s">
        <v>6833</v>
      </c>
      <c r="AI768" s="325" t="s">
        <v>377</v>
      </c>
      <c r="AJ768" s="328">
        <v>750000</v>
      </c>
      <c r="AK768" s="330">
        <v>1000000</v>
      </c>
    </row>
    <row r="769" spans="1:37" s="309" customFormat="1" ht="20.100000000000001" customHeight="1">
      <c r="A769" s="314">
        <v>1767</v>
      </c>
      <c r="B769" s="315">
        <v>1410051015527</v>
      </c>
      <c r="C769" s="318">
        <v>1410001003011</v>
      </c>
      <c r="D769" s="315" t="s">
        <v>6880</v>
      </c>
      <c r="E769" s="316" t="s">
        <v>1932</v>
      </c>
      <c r="F769" s="319">
        <v>2360051</v>
      </c>
      <c r="G769" s="320" t="s">
        <v>1935</v>
      </c>
      <c r="H769" s="316" t="s">
        <v>344</v>
      </c>
      <c r="I769" s="316" t="s">
        <v>1933</v>
      </c>
      <c r="J769" s="317" t="s">
        <v>1934</v>
      </c>
      <c r="K769" s="321">
        <v>2360051</v>
      </c>
      <c r="L769" s="317" t="s">
        <v>5274</v>
      </c>
      <c r="M769" s="317"/>
      <c r="N769" s="338"/>
      <c r="O769" s="334" t="s">
        <v>1934</v>
      </c>
      <c r="P769" s="324">
        <v>3</v>
      </c>
      <c r="Q769" s="326">
        <v>90</v>
      </c>
      <c r="R769" s="327">
        <v>500000</v>
      </c>
      <c r="S769" s="327">
        <v>250000</v>
      </c>
      <c r="T769" s="328">
        <v>300000</v>
      </c>
      <c r="U769" s="328" t="s">
        <v>347</v>
      </c>
      <c r="V769" s="328" t="s">
        <v>347</v>
      </c>
      <c r="W769" s="329" t="s">
        <v>377</v>
      </c>
      <c r="X769" s="325"/>
      <c r="Y769" s="325"/>
      <c r="Z769" s="325"/>
      <c r="AA769" s="325"/>
      <c r="AB769" s="325"/>
      <c r="AC769" s="325"/>
      <c r="AD769" s="325"/>
      <c r="AE769" s="325"/>
      <c r="AF769" s="325"/>
      <c r="AG769" s="325">
        <v>0</v>
      </c>
      <c r="AH769" s="325" t="s">
        <v>377</v>
      </c>
      <c r="AI769" s="325" t="s">
        <v>377</v>
      </c>
      <c r="AJ769" s="328">
        <v>1050000</v>
      </c>
      <c r="AK769" s="330">
        <v>1000000</v>
      </c>
    </row>
    <row r="770" spans="1:37" s="309" customFormat="1" ht="20.100000000000001" customHeight="1">
      <c r="A770" s="314">
        <v>1768</v>
      </c>
      <c r="B770" s="315">
        <v>1410051017739</v>
      </c>
      <c r="C770" s="318">
        <v>1410003000189</v>
      </c>
      <c r="D770" s="315" t="s">
        <v>6880</v>
      </c>
      <c r="E770" s="316" t="s">
        <v>1936</v>
      </c>
      <c r="F770" s="319">
        <v>2470014</v>
      </c>
      <c r="G770" s="320" t="s">
        <v>1940</v>
      </c>
      <c r="H770" s="316" t="s">
        <v>1937</v>
      </c>
      <c r="I770" s="316" t="s">
        <v>1938</v>
      </c>
      <c r="J770" s="317" t="s">
        <v>1939</v>
      </c>
      <c r="K770" s="321">
        <v>2470014</v>
      </c>
      <c r="L770" s="317" t="s">
        <v>5275</v>
      </c>
      <c r="M770" s="317"/>
      <c r="N770" s="322"/>
      <c r="O770" s="322" t="s">
        <v>1939</v>
      </c>
      <c r="P770" s="324">
        <v>3</v>
      </c>
      <c r="Q770" s="326">
        <v>200</v>
      </c>
      <c r="R770" s="327">
        <v>500000</v>
      </c>
      <c r="S770" s="327">
        <v>250000</v>
      </c>
      <c r="T770" s="328">
        <v>300000</v>
      </c>
      <c r="U770" s="328" t="s">
        <v>347</v>
      </c>
      <c r="V770" s="328" t="s">
        <v>347</v>
      </c>
      <c r="W770" s="329" t="s">
        <v>377</v>
      </c>
      <c r="X770" s="329"/>
      <c r="Y770" s="329"/>
      <c r="Z770" s="325"/>
      <c r="AA770" s="329"/>
      <c r="AB770" s="329"/>
      <c r="AC770" s="329"/>
      <c r="AD770" s="329"/>
      <c r="AE770" s="329"/>
      <c r="AF770" s="329"/>
      <c r="AG770" s="325">
        <v>0</v>
      </c>
      <c r="AH770" s="325" t="s">
        <v>377</v>
      </c>
      <c r="AI770" s="325" t="s">
        <v>377</v>
      </c>
      <c r="AJ770" s="328">
        <v>1050000</v>
      </c>
      <c r="AK770" s="330">
        <v>1000000</v>
      </c>
    </row>
    <row r="771" spans="1:37" s="309" customFormat="1" ht="20.100000000000001" customHeight="1">
      <c r="A771" s="314">
        <v>1769</v>
      </c>
      <c r="B771" s="315">
        <v>1410051014777</v>
      </c>
      <c r="C771" s="318">
        <v>1410003000197</v>
      </c>
      <c r="D771" s="315" t="s">
        <v>6880</v>
      </c>
      <c r="E771" s="316" t="s">
        <v>1941</v>
      </c>
      <c r="F771" s="332">
        <v>2320006</v>
      </c>
      <c r="G771" s="333" t="s">
        <v>1944</v>
      </c>
      <c r="H771" s="331" t="s">
        <v>1937</v>
      </c>
      <c r="I771" s="331" t="s">
        <v>1942</v>
      </c>
      <c r="J771" s="317" t="s">
        <v>1943</v>
      </c>
      <c r="K771" s="321">
        <v>2320006</v>
      </c>
      <c r="L771" s="317" t="s">
        <v>5276</v>
      </c>
      <c r="M771" s="317"/>
      <c r="N771" s="316"/>
      <c r="O771" s="316" t="s">
        <v>1943</v>
      </c>
      <c r="P771" s="324">
        <v>3</v>
      </c>
      <c r="Q771" s="326">
        <v>80</v>
      </c>
      <c r="R771" s="327">
        <v>500000</v>
      </c>
      <c r="S771" s="327">
        <v>250000</v>
      </c>
      <c r="T771" s="328">
        <v>300000</v>
      </c>
      <c r="U771" s="328" t="s">
        <v>347</v>
      </c>
      <c r="V771" s="328" t="s">
        <v>347</v>
      </c>
      <c r="W771" s="329" t="s">
        <v>377</v>
      </c>
      <c r="X771" s="329"/>
      <c r="Y771" s="329"/>
      <c r="Z771" s="325"/>
      <c r="AA771" s="329"/>
      <c r="AB771" s="329"/>
      <c r="AC771" s="329"/>
      <c r="AD771" s="329"/>
      <c r="AE771" s="329"/>
      <c r="AF771" s="329"/>
      <c r="AG771" s="325">
        <v>717000</v>
      </c>
      <c r="AH771" s="325" t="s">
        <v>6833</v>
      </c>
      <c r="AI771" s="325" t="s">
        <v>377</v>
      </c>
      <c r="AJ771" s="328">
        <v>1050000</v>
      </c>
      <c r="AK771" s="330">
        <v>1000000</v>
      </c>
    </row>
    <row r="772" spans="1:37" s="309" customFormat="1" ht="20.100000000000001" customHeight="1">
      <c r="A772" s="314">
        <v>1770</v>
      </c>
      <c r="B772" s="315">
        <v>1410051014223</v>
      </c>
      <c r="C772" s="318">
        <v>1410003000171</v>
      </c>
      <c r="D772" s="315" t="s">
        <v>6880</v>
      </c>
      <c r="E772" s="316" t="s">
        <v>1945</v>
      </c>
      <c r="F772" s="332">
        <v>2350016</v>
      </c>
      <c r="G772" s="333" t="s">
        <v>1948</v>
      </c>
      <c r="H772" s="331" t="s">
        <v>1937</v>
      </c>
      <c r="I772" s="331" t="s">
        <v>1946</v>
      </c>
      <c r="J772" s="317" t="s">
        <v>1947</v>
      </c>
      <c r="K772" s="321">
        <v>2350016</v>
      </c>
      <c r="L772" s="317" t="s">
        <v>5277</v>
      </c>
      <c r="M772" s="317"/>
      <c r="N772" s="334"/>
      <c r="O772" s="334" t="s">
        <v>1947</v>
      </c>
      <c r="P772" s="324">
        <v>3</v>
      </c>
      <c r="Q772" s="326">
        <v>70</v>
      </c>
      <c r="R772" s="327">
        <v>500000</v>
      </c>
      <c r="S772" s="327">
        <v>250000</v>
      </c>
      <c r="T772" s="328" t="s">
        <v>347</v>
      </c>
      <c r="U772" s="328" t="s">
        <v>347</v>
      </c>
      <c r="V772" s="328" t="s">
        <v>347</v>
      </c>
      <c r="W772" s="329" t="s">
        <v>347</v>
      </c>
      <c r="X772" s="329"/>
      <c r="Y772" s="329"/>
      <c r="Z772" s="325"/>
      <c r="AA772" s="329"/>
      <c r="AB772" s="329"/>
      <c r="AC772" s="329"/>
      <c r="AD772" s="329"/>
      <c r="AE772" s="329"/>
      <c r="AF772" s="329"/>
      <c r="AG772" s="325">
        <v>0</v>
      </c>
      <c r="AH772" s="325" t="s">
        <v>377</v>
      </c>
      <c r="AI772" s="325" t="s">
        <v>377</v>
      </c>
      <c r="AJ772" s="328">
        <v>750000</v>
      </c>
      <c r="AK772" s="330">
        <v>1000000</v>
      </c>
    </row>
    <row r="773" spans="1:37" s="309" customFormat="1" ht="20.100000000000001" customHeight="1">
      <c r="A773" s="314">
        <v>1771</v>
      </c>
      <c r="B773" s="315">
        <v>1410051014264</v>
      </c>
      <c r="C773" s="318">
        <v>1410003000163</v>
      </c>
      <c r="D773" s="315" t="s">
        <v>6880</v>
      </c>
      <c r="E773" s="316" t="s">
        <v>1949</v>
      </c>
      <c r="F773" s="332">
        <v>2210011</v>
      </c>
      <c r="G773" s="333" t="s">
        <v>1953</v>
      </c>
      <c r="H773" s="331" t="s">
        <v>1950</v>
      </c>
      <c r="I773" s="331" t="s">
        <v>1951</v>
      </c>
      <c r="J773" s="317" t="s">
        <v>1952</v>
      </c>
      <c r="K773" s="321">
        <v>2220011</v>
      </c>
      <c r="L773" s="317" t="s">
        <v>5278</v>
      </c>
      <c r="M773" s="317"/>
      <c r="N773" s="322"/>
      <c r="O773" s="322" t="s">
        <v>1952</v>
      </c>
      <c r="P773" s="324">
        <v>3</v>
      </c>
      <c r="Q773" s="326">
        <v>106</v>
      </c>
      <c r="R773" s="327">
        <v>500000</v>
      </c>
      <c r="S773" s="327">
        <v>250000</v>
      </c>
      <c r="T773" s="328" t="s">
        <v>347</v>
      </c>
      <c r="U773" s="328" t="s">
        <v>347</v>
      </c>
      <c r="V773" s="328" t="s">
        <v>347</v>
      </c>
      <c r="W773" s="329" t="s">
        <v>347</v>
      </c>
      <c r="X773" s="329"/>
      <c r="Y773" s="329"/>
      <c r="Z773" s="325"/>
      <c r="AA773" s="329"/>
      <c r="AB773" s="329"/>
      <c r="AC773" s="329"/>
      <c r="AD773" s="329"/>
      <c r="AE773" s="329"/>
      <c r="AF773" s="329"/>
      <c r="AG773" s="325">
        <v>0</v>
      </c>
      <c r="AH773" s="325" t="s">
        <v>377</v>
      </c>
      <c r="AI773" s="325" t="s">
        <v>377</v>
      </c>
      <c r="AJ773" s="328">
        <v>750000</v>
      </c>
      <c r="AK773" s="330">
        <v>1000000</v>
      </c>
    </row>
    <row r="774" spans="1:37" s="309" customFormat="1" ht="20.100000000000001" customHeight="1">
      <c r="A774" s="314">
        <v>1772</v>
      </c>
      <c r="B774" s="315">
        <v>1410051014694</v>
      </c>
      <c r="C774" s="318">
        <v>1410003000205</v>
      </c>
      <c r="D774" s="315" t="s">
        <v>6880</v>
      </c>
      <c r="E774" s="316" t="s">
        <v>1954</v>
      </c>
      <c r="F774" s="332">
        <v>2200061</v>
      </c>
      <c r="G774" s="333" t="s">
        <v>1957</v>
      </c>
      <c r="H774" s="331" t="s">
        <v>1937</v>
      </c>
      <c r="I774" s="331" t="s">
        <v>5279</v>
      </c>
      <c r="J774" s="317" t="s">
        <v>1956</v>
      </c>
      <c r="K774" s="321">
        <v>2200061</v>
      </c>
      <c r="L774" s="317" t="s">
        <v>5280</v>
      </c>
      <c r="M774" s="317"/>
      <c r="N774" s="322"/>
      <c r="O774" s="322" t="s">
        <v>1956</v>
      </c>
      <c r="P774" s="324">
        <v>3</v>
      </c>
      <c r="Q774" s="326">
        <v>78</v>
      </c>
      <c r="R774" s="327">
        <v>500000</v>
      </c>
      <c r="S774" s="327">
        <v>250000</v>
      </c>
      <c r="T774" s="328" t="s">
        <v>347</v>
      </c>
      <c r="U774" s="328" t="s">
        <v>347</v>
      </c>
      <c r="V774" s="328" t="s">
        <v>347</v>
      </c>
      <c r="W774" s="329" t="s">
        <v>347</v>
      </c>
      <c r="X774" s="325"/>
      <c r="Y774" s="325"/>
      <c r="Z774" s="325"/>
      <c r="AA774" s="325"/>
      <c r="AB774" s="325"/>
      <c r="AC774" s="325"/>
      <c r="AD774" s="325"/>
      <c r="AE774" s="325"/>
      <c r="AF774" s="325"/>
      <c r="AG774" s="325">
        <v>577000</v>
      </c>
      <c r="AH774" s="325" t="s">
        <v>6833</v>
      </c>
      <c r="AI774" s="325" t="s">
        <v>377</v>
      </c>
      <c r="AJ774" s="328">
        <v>750000</v>
      </c>
      <c r="AK774" s="330">
        <v>1000000</v>
      </c>
    </row>
    <row r="775" spans="1:37" s="309" customFormat="1" ht="20.100000000000001" customHeight="1">
      <c r="A775" s="314">
        <v>1773</v>
      </c>
      <c r="B775" s="315">
        <v>1410051017952</v>
      </c>
      <c r="C775" s="318">
        <v>2310008000342</v>
      </c>
      <c r="D775" s="315" t="s">
        <v>6880</v>
      </c>
      <c r="E775" s="316" t="s">
        <v>5281</v>
      </c>
      <c r="F775" s="332">
        <v>4650093</v>
      </c>
      <c r="G775" s="333" t="s">
        <v>1963</v>
      </c>
      <c r="H775" s="331" t="s">
        <v>355</v>
      </c>
      <c r="I775" s="331" t="s">
        <v>1961</v>
      </c>
      <c r="J775" s="317" t="s">
        <v>1962</v>
      </c>
      <c r="K775" s="321">
        <v>2210841</v>
      </c>
      <c r="L775" s="317" t="s">
        <v>5282</v>
      </c>
      <c r="M775" s="317"/>
      <c r="N775" s="322"/>
      <c r="O775" s="322" t="s">
        <v>1962</v>
      </c>
      <c r="P775" s="324">
        <v>3</v>
      </c>
      <c r="Q775" s="326">
        <v>79</v>
      </c>
      <c r="R775" s="327">
        <v>500000</v>
      </c>
      <c r="S775" s="327">
        <v>250000</v>
      </c>
      <c r="T775" s="328" t="s">
        <v>347</v>
      </c>
      <c r="U775" s="328" t="s">
        <v>347</v>
      </c>
      <c r="V775" s="328" t="s">
        <v>347</v>
      </c>
      <c r="W775" s="329" t="s">
        <v>347</v>
      </c>
      <c r="X775" s="329"/>
      <c r="Y775" s="329"/>
      <c r="Z775" s="325"/>
      <c r="AA775" s="329"/>
      <c r="AB775" s="329"/>
      <c r="AC775" s="329"/>
      <c r="AD775" s="329"/>
      <c r="AE775" s="329"/>
      <c r="AF775" s="329"/>
      <c r="AG775" s="325">
        <v>0</v>
      </c>
      <c r="AH775" s="325" t="s">
        <v>377</v>
      </c>
      <c r="AI775" s="325" t="s">
        <v>377</v>
      </c>
      <c r="AJ775" s="328">
        <v>750000</v>
      </c>
      <c r="AK775" s="330">
        <v>1000000</v>
      </c>
    </row>
    <row r="776" spans="1:37" s="309" customFormat="1" ht="20.100000000000001" customHeight="1">
      <c r="A776" s="314">
        <v>1774</v>
      </c>
      <c r="B776" s="315">
        <v>1410051018026</v>
      </c>
      <c r="C776" s="318">
        <v>2310008000342</v>
      </c>
      <c r="D776" s="315" t="s">
        <v>6880</v>
      </c>
      <c r="E776" s="316" t="s">
        <v>5281</v>
      </c>
      <c r="F776" s="332">
        <v>4650093</v>
      </c>
      <c r="G776" s="333" t="s">
        <v>1963</v>
      </c>
      <c r="H776" s="331" t="s">
        <v>355</v>
      </c>
      <c r="I776" s="331" t="s">
        <v>1961</v>
      </c>
      <c r="J776" s="317" t="s">
        <v>1964</v>
      </c>
      <c r="K776" s="321">
        <v>2210833</v>
      </c>
      <c r="L776" s="317" t="s">
        <v>5283</v>
      </c>
      <c r="M776" s="317"/>
      <c r="N776" s="322"/>
      <c r="O776" s="322" t="s">
        <v>1964</v>
      </c>
      <c r="P776" s="324">
        <v>3</v>
      </c>
      <c r="Q776" s="326">
        <v>60</v>
      </c>
      <c r="R776" s="327">
        <v>500000</v>
      </c>
      <c r="S776" s="327">
        <v>250000</v>
      </c>
      <c r="T776" s="328" t="s">
        <v>347</v>
      </c>
      <c r="U776" s="328" t="s">
        <v>347</v>
      </c>
      <c r="V776" s="328" t="s">
        <v>347</v>
      </c>
      <c r="W776" s="329" t="s">
        <v>347</v>
      </c>
      <c r="X776" s="329"/>
      <c r="Y776" s="329"/>
      <c r="Z776" s="325"/>
      <c r="AA776" s="329"/>
      <c r="AB776" s="329"/>
      <c r="AC776" s="329"/>
      <c r="AD776" s="329"/>
      <c r="AE776" s="329"/>
      <c r="AF776" s="329"/>
      <c r="AG776" s="325">
        <v>0</v>
      </c>
      <c r="AH776" s="325" t="s">
        <v>377</v>
      </c>
      <c r="AI776" s="325" t="s">
        <v>377</v>
      </c>
      <c r="AJ776" s="328">
        <v>750000</v>
      </c>
      <c r="AK776" s="330">
        <v>1000000</v>
      </c>
    </row>
    <row r="777" spans="1:37" s="309" customFormat="1" ht="20.100000000000001" customHeight="1">
      <c r="A777" s="314">
        <v>1775</v>
      </c>
      <c r="B777" s="315">
        <v>1410051018166</v>
      </c>
      <c r="C777" s="318">
        <v>2310008000342</v>
      </c>
      <c r="D777" s="315" t="s">
        <v>6880</v>
      </c>
      <c r="E777" s="316" t="s">
        <v>5281</v>
      </c>
      <c r="F777" s="332">
        <v>4650093</v>
      </c>
      <c r="G777" s="333" t="s">
        <v>1963</v>
      </c>
      <c r="H777" s="331" t="s">
        <v>355</v>
      </c>
      <c r="I777" s="331" t="s">
        <v>1961</v>
      </c>
      <c r="J777" s="317" t="s">
        <v>1965</v>
      </c>
      <c r="K777" s="321">
        <v>2360042</v>
      </c>
      <c r="L777" s="317" t="s">
        <v>5284</v>
      </c>
      <c r="M777" s="317"/>
      <c r="N777" s="322"/>
      <c r="O777" s="322" t="s">
        <v>1965</v>
      </c>
      <c r="P777" s="324">
        <v>3</v>
      </c>
      <c r="Q777" s="326">
        <v>79</v>
      </c>
      <c r="R777" s="327">
        <v>500000</v>
      </c>
      <c r="S777" s="327">
        <v>250000</v>
      </c>
      <c r="T777" s="328" t="s">
        <v>347</v>
      </c>
      <c r="U777" s="328" t="s">
        <v>347</v>
      </c>
      <c r="V777" s="328" t="s">
        <v>347</v>
      </c>
      <c r="W777" s="329" t="s">
        <v>347</v>
      </c>
      <c r="X777" s="329"/>
      <c r="Y777" s="329"/>
      <c r="Z777" s="325"/>
      <c r="AA777" s="329"/>
      <c r="AB777" s="329"/>
      <c r="AC777" s="329"/>
      <c r="AD777" s="329"/>
      <c r="AE777" s="329"/>
      <c r="AF777" s="329"/>
      <c r="AG777" s="325">
        <v>0</v>
      </c>
      <c r="AH777" s="325" t="s">
        <v>377</v>
      </c>
      <c r="AI777" s="325" t="s">
        <v>377</v>
      </c>
      <c r="AJ777" s="328">
        <v>750000</v>
      </c>
      <c r="AK777" s="330">
        <v>1000000</v>
      </c>
    </row>
    <row r="778" spans="1:37" s="309" customFormat="1" ht="20.100000000000001" customHeight="1">
      <c r="A778" s="314">
        <v>1776</v>
      </c>
      <c r="B778" s="354">
        <v>1410051018174</v>
      </c>
      <c r="C778" s="318">
        <v>2310008000342</v>
      </c>
      <c r="D778" s="315" t="s">
        <v>6880</v>
      </c>
      <c r="E778" s="316" t="s">
        <v>5281</v>
      </c>
      <c r="F778" s="349">
        <v>4650093</v>
      </c>
      <c r="G778" s="331" t="s">
        <v>1963</v>
      </c>
      <c r="H778" s="331" t="s">
        <v>355</v>
      </c>
      <c r="I778" s="331" t="s">
        <v>1961</v>
      </c>
      <c r="J778" s="317" t="s">
        <v>1966</v>
      </c>
      <c r="K778" s="321">
        <v>2360053</v>
      </c>
      <c r="L778" s="317" t="s">
        <v>5285</v>
      </c>
      <c r="M778" s="317" t="s">
        <v>5286</v>
      </c>
      <c r="N778" s="342"/>
      <c r="O778" s="342" t="s">
        <v>1966</v>
      </c>
      <c r="P778" s="324">
        <v>3</v>
      </c>
      <c r="Q778" s="316">
        <v>60</v>
      </c>
      <c r="R778" s="327">
        <v>500000</v>
      </c>
      <c r="S778" s="327">
        <v>250000</v>
      </c>
      <c r="T778" s="328" t="s">
        <v>347</v>
      </c>
      <c r="U778" s="328" t="s">
        <v>347</v>
      </c>
      <c r="V778" s="328" t="s">
        <v>347</v>
      </c>
      <c r="W778" s="329" t="s">
        <v>347</v>
      </c>
      <c r="X778" s="325"/>
      <c r="Y778" s="325"/>
      <c r="Z778" s="325"/>
      <c r="AA778" s="325"/>
      <c r="AB778" s="325"/>
      <c r="AC778" s="325"/>
      <c r="AD778" s="325"/>
      <c r="AE778" s="325"/>
      <c r="AF778" s="325"/>
      <c r="AG778" s="325">
        <v>0</v>
      </c>
      <c r="AH778" s="325" t="s">
        <v>377</v>
      </c>
      <c r="AI778" s="325" t="s">
        <v>377</v>
      </c>
      <c r="AJ778" s="328">
        <v>750000</v>
      </c>
      <c r="AK778" s="330">
        <v>1000000</v>
      </c>
    </row>
    <row r="779" spans="1:37" s="309" customFormat="1" ht="20.100000000000001" customHeight="1">
      <c r="A779" s="314">
        <v>1777</v>
      </c>
      <c r="B779" s="315">
        <v>1410051019339</v>
      </c>
      <c r="C779" s="318">
        <v>2310008000342</v>
      </c>
      <c r="D779" s="315" t="s">
        <v>6880</v>
      </c>
      <c r="E779" s="316" t="s">
        <v>5281</v>
      </c>
      <c r="F779" s="349">
        <v>4650093</v>
      </c>
      <c r="G779" s="331" t="s">
        <v>1963</v>
      </c>
      <c r="H779" s="331" t="s">
        <v>355</v>
      </c>
      <c r="I779" s="331" t="s">
        <v>1961</v>
      </c>
      <c r="J779" s="317" t="s">
        <v>1967</v>
      </c>
      <c r="K779" s="321">
        <v>2320061</v>
      </c>
      <c r="L779" s="317" t="s">
        <v>5287</v>
      </c>
      <c r="M779" s="317"/>
      <c r="N779" s="338"/>
      <c r="O779" s="334" t="s">
        <v>1967</v>
      </c>
      <c r="P779" s="324">
        <v>3</v>
      </c>
      <c r="Q779" s="316">
        <v>70</v>
      </c>
      <c r="R779" s="327">
        <v>500000</v>
      </c>
      <c r="S779" s="327">
        <v>250000</v>
      </c>
      <c r="T779" s="328" t="s">
        <v>347</v>
      </c>
      <c r="U779" s="328" t="s">
        <v>347</v>
      </c>
      <c r="V779" s="328" t="s">
        <v>347</v>
      </c>
      <c r="W779" s="329" t="s">
        <v>347</v>
      </c>
      <c r="X779" s="316"/>
      <c r="Y779" s="316"/>
      <c r="Z779" s="325"/>
      <c r="AA779" s="316"/>
      <c r="AB779" s="316"/>
      <c r="AC779" s="316"/>
      <c r="AD779" s="316"/>
      <c r="AE779" s="316"/>
      <c r="AF779" s="316"/>
      <c r="AG779" s="325">
        <v>0</v>
      </c>
      <c r="AH779" s="325" t="s">
        <v>377</v>
      </c>
      <c r="AI779" s="325" t="s">
        <v>377</v>
      </c>
      <c r="AJ779" s="328">
        <v>750000</v>
      </c>
      <c r="AK779" s="330">
        <v>1000000</v>
      </c>
    </row>
    <row r="780" spans="1:37" s="309" customFormat="1" ht="20.100000000000001" customHeight="1">
      <c r="A780" s="314">
        <v>1778</v>
      </c>
      <c r="B780" s="315">
        <v>1410051019511</v>
      </c>
      <c r="C780" s="318">
        <v>2310008000342</v>
      </c>
      <c r="D780" s="315" t="s">
        <v>6880</v>
      </c>
      <c r="E780" s="316" t="s">
        <v>5281</v>
      </c>
      <c r="F780" s="332">
        <v>4650093</v>
      </c>
      <c r="G780" s="333" t="s">
        <v>1963</v>
      </c>
      <c r="H780" s="331" t="s">
        <v>355</v>
      </c>
      <c r="I780" s="331" t="s">
        <v>1961</v>
      </c>
      <c r="J780" s="317" t="s">
        <v>1968</v>
      </c>
      <c r="K780" s="321">
        <v>2210862</v>
      </c>
      <c r="L780" s="317" t="s">
        <v>5288</v>
      </c>
      <c r="M780" s="317"/>
      <c r="N780" s="334"/>
      <c r="O780" s="334" t="s">
        <v>1968</v>
      </c>
      <c r="P780" s="324">
        <v>3</v>
      </c>
      <c r="Q780" s="326">
        <v>78</v>
      </c>
      <c r="R780" s="327">
        <v>500000</v>
      </c>
      <c r="S780" s="327">
        <v>250000</v>
      </c>
      <c r="T780" s="328" t="s">
        <v>347</v>
      </c>
      <c r="U780" s="328" t="s">
        <v>347</v>
      </c>
      <c r="V780" s="328" t="s">
        <v>347</v>
      </c>
      <c r="W780" s="329" t="s">
        <v>347</v>
      </c>
      <c r="X780" s="325"/>
      <c r="Y780" s="325"/>
      <c r="Z780" s="325"/>
      <c r="AA780" s="325"/>
      <c r="AB780" s="325"/>
      <c r="AC780" s="325"/>
      <c r="AD780" s="325"/>
      <c r="AE780" s="325"/>
      <c r="AF780" s="325"/>
      <c r="AG780" s="325">
        <v>0</v>
      </c>
      <c r="AH780" s="325" t="s">
        <v>377</v>
      </c>
      <c r="AI780" s="325" t="s">
        <v>377</v>
      </c>
      <c r="AJ780" s="328">
        <v>750000</v>
      </c>
      <c r="AK780" s="330">
        <v>1000000</v>
      </c>
    </row>
    <row r="781" spans="1:37" s="309" customFormat="1" ht="20.100000000000001" customHeight="1">
      <c r="A781" s="314">
        <v>1779</v>
      </c>
      <c r="B781" s="315">
        <v>1410051017176</v>
      </c>
      <c r="C781" s="318">
        <v>1410008000952</v>
      </c>
      <c r="D781" s="315" t="s">
        <v>6880</v>
      </c>
      <c r="E781" s="316" t="s">
        <v>1971</v>
      </c>
      <c r="F781" s="332">
        <v>2220001</v>
      </c>
      <c r="G781" s="333" t="s">
        <v>1974</v>
      </c>
      <c r="H781" s="331" t="s">
        <v>355</v>
      </c>
      <c r="I781" s="331" t="s">
        <v>1972</v>
      </c>
      <c r="J781" s="317" t="s">
        <v>1973</v>
      </c>
      <c r="K781" s="321">
        <v>2220111</v>
      </c>
      <c r="L781" s="317" t="s">
        <v>5289</v>
      </c>
      <c r="M781" s="317"/>
      <c r="N781" s="334"/>
      <c r="O781" s="334" t="s">
        <v>1973</v>
      </c>
      <c r="P781" s="324">
        <v>3</v>
      </c>
      <c r="Q781" s="326">
        <v>90</v>
      </c>
      <c r="R781" s="327">
        <v>500000</v>
      </c>
      <c r="S781" s="327">
        <v>250000</v>
      </c>
      <c r="T781" s="328">
        <v>300000</v>
      </c>
      <c r="U781" s="328" t="s">
        <v>347</v>
      </c>
      <c r="V781" s="328" t="s">
        <v>347</v>
      </c>
      <c r="W781" s="329" t="s">
        <v>377</v>
      </c>
      <c r="X781" s="325"/>
      <c r="Y781" s="325"/>
      <c r="Z781" s="325"/>
      <c r="AA781" s="325"/>
      <c r="AB781" s="325"/>
      <c r="AC781" s="325"/>
      <c r="AD781" s="325"/>
      <c r="AE781" s="325"/>
      <c r="AF781" s="325"/>
      <c r="AG781" s="325">
        <v>0</v>
      </c>
      <c r="AH781" s="325" t="s">
        <v>377</v>
      </c>
      <c r="AI781" s="325" t="s">
        <v>377</v>
      </c>
      <c r="AJ781" s="328">
        <v>1050000</v>
      </c>
      <c r="AK781" s="330">
        <v>1000000</v>
      </c>
    </row>
    <row r="782" spans="1:37" s="309" customFormat="1" ht="20.100000000000001" customHeight="1">
      <c r="A782" s="314">
        <v>1780</v>
      </c>
      <c r="B782" s="315">
        <v>1410051025039</v>
      </c>
      <c r="C782" s="318">
        <v>1310208000168</v>
      </c>
      <c r="D782" s="315" t="s">
        <v>6880</v>
      </c>
      <c r="E782" s="316" t="s">
        <v>1975</v>
      </c>
      <c r="F782" s="332">
        <v>1030022</v>
      </c>
      <c r="G782" s="333" t="s">
        <v>1978</v>
      </c>
      <c r="H782" s="331" t="s">
        <v>425</v>
      </c>
      <c r="I782" s="331" t="s">
        <v>1976</v>
      </c>
      <c r="J782" s="317" t="s">
        <v>1977</v>
      </c>
      <c r="K782" s="321">
        <v>2200022</v>
      </c>
      <c r="L782" s="317" t="s">
        <v>5290</v>
      </c>
      <c r="M782" s="317"/>
      <c r="N782" s="316"/>
      <c r="O782" s="334" t="s">
        <v>1977</v>
      </c>
      <c r="P782" s="324">
        <v>2</v>
      </c>
      <c r="Q782" s="326">
        <v>58</v>
      </c>
      <c r="R782" s="327">
        <v>400000</v>
      </c>
      <c r="S782" s="327">
        <v>200000</v>
      </c>
      <c r="T782" s="328" t="s">
        <v>347</v>
      </c>
      <c r="U782" s="328" t="s">
        <v>347</v>
      </c>
      <c r="V782" s="328" t="s">
        <v>347</v>
      </c>
      <c r="W782" s="329" t="s">
        <v>347</v>
      </c>
      <c r="X782" s="329"/>
      <c r="Y782" s="329"/>
      <c r="Z782" s="325"/>
      <c r="AA782" s="329"/>
      <c r="AB782" s="329"/>
      <c r="AC782" s="329"/>
      <c r="AD782" s="329"/>
      <c r="AE782" s="329"/>
      <c r="AF782" s="329"/>
      <c r="AG782" s="325">
        <v>0</v>
      </c>
      <c r="AH782" s="325" t="s">
        <v>377</v>
      </c>
      <c r="AI782" s="325" t="s">
        <v>377</v>
      </c>
      <c r="AJ782" s="328">
        <v>600000</v>
      </c>
      <c r="AK782" s="330">
        <v>1000000</v>
      </c>
    </row>
    <row r="783" spans="1:37" s="309" customFormat="1" ht="20.100000000000001" customHeight="1">
      <c r="A783" s="314">
        <v>1781</v>
      </c>
      <c r="B783" s="315">
        <v>1410051023463</v>
      </c>
      <c r="C783" s="318">
        <v>1410004001251</v>
      </c>
      <c r="D783" s="315" t="s">
        <v>6880</v>
      </c>
      <c r="E783" s="361" t="s">
        <v>3236</v>
      </c>
      <c r="F783" s="332">
        <v>2350045</v>
      </c>
      <c r="G783" s="333" t="s">
        <v>376</v>
      </c>
      <c r="H783" s="331" t="s">
        <v>344</v>
      </c>
      <c r="I783" s="331" t="s">
        <v>374</v>
      </c>
      <c r="J783" s="317" t="s">
        <v>375</v>
      </c>
      <c r="K783" s="321">
        <v>2350045</v>
      </c>
      <c r="L783" s="317" t="s">
        <v>5291</v>
      </c>
      <c r="M783" s="317"/>
      <c r="N783" s="316"/>
      <c r="O783" s="334" t="s">
        <v>375</v>
      </c>
      <c r="P783" s="324">
        <v>2</v>
      </c>
      <c r="Q783" s="326">
        <v>57</v>
      </c>
      <c r="R783" s="327">
        <v>400000</v>
      </c>
      <c r="S783" s="327">
        <v>200000</v>
      </c>
      <c r="T783" s="328">
        <v>300000</v>
      </c>
      <c r="U783" s="328" t="s">
        <v>347</v>
      </c>
      <c r="V783" s="328" t="s">
        <v>347</v>
      </c>
      <c r="W783" s="329" t="s">
        <v>347</v>
      </c>
      <c r="X783" s="329"/>
      <c r="Y783" s="329"/>
      <c r="Z783" s="325" t="s">
        <v>377</v>
      </c>
      <c r="AA783" s="329"/>
      <c r="AB783" s="329"/>
      <c r="AC783" s="329"/>
      <c r="AD783" s="329"/>
      <c r="AE783" s="329"/>
      <c r="AF783" s="329"/>
      <c r="AG783" s="325">
        <v>0</v>
      </c>
      <c r="AH783" s="325" t="s">
        <v>377</v>
      </c>
      <c r="AI783" s="325" t="s">
        <v>377</v>
      </c>
      <c r="AJ783" s="328">
        <v>900000</v>
      </c>
      <c r="AK783" s="330">
        <v>1000000</v>
      </c>
    </row>
    <row r="784" spans="1:37" s="309" customFormat="1" ht="20.100000000000001" customHeight="1">
      <c r="A784" s="314">
        <v>1782</v>
      </c>
      <c r="B784" s="315">
        <v>1410051024669</v>
      </c>
      <c r="C784" s="318">
        <v>1410004001236</v>
      </c>
      <c r="D784" s="315" t="s">
        <v>6880</v>
      </c>
      <c r="E784" s="316" t="s">
        <v>1979</v>
      </c>
      <c r="F784" s="319">
        <v>2320064</v>
      </c>
      <c r="G784" s="320" t="s">
        <v>1982</v>
      </c>
      <c r="H784" s="316" t="s">
        <v>344</v>
      </c>
      <c r="I784" s="316" t="s">
        <v>1980</v>
      </c>
      <c r="J784" s="317" t="s">
        <v>1981</v>
      </c>
      <c r="K784" s="321">
        <v>2320064</v>
      </c>
      <c r="L784" s="317" t="s">
        <v>5292</v>
      </c>
      <c r="M784" s="317"/>
      <c r="N784" s="334"/>
      <c r="O784" s="334" t="s">
        <v>1981</v>
      </c>
      <c r="P784" s="324">
        <v>2</v>
      </c>
      <c r="Q784" s="326">
        <v>47</v>
      </c>
      <c r="R784" s="327">
        <v>400000</v>
      </c>
      <c r="S784" s="327">
        <v>200000</v>
      </c>
      <c r="T784" s="328" t="s">
        <v>347</v>
      </c>
      <c r="U784" s="328" t="s">
        <v>347</v>
      </c>
      <c r="V784" s="328" t="s">
        <v>347</v>
      </c>
      <c r="W784" s="329" t="s">
        <v>347</v>
      </c>
      <c r="X784" s="329"/>
      <c r="Y784" s="329"/>
      <c r="Z784" s="325"/>
      <c r="AA784" s="329"/>
      <c r="AB784" s="329"/>
      <c r="AC784" s="329"/>
      <c r="AD784" s="329"/>
      <c r="AE784" s="329"/>
      <c r="AF784" s="329"/>
      <c r="AG784" s="325">
        <v>1000000</v>
      </c>
      <c r="AH784" s="325" t="s">
        <v>6833</v>
      </c>
      <c r="AI784" s="325" t="s">
        <v>377</v>
      </c>
      <c r="AJ784" s="328">
        <v>600000</v>
      </c>
      <c r="AK784" s="330">
        <v>1000000</v>
      </c>
    </row>
    <row r="785" spans="1:37" s="309" customFormat="1" ht="20.100000000000001" customHeight="1">
      <c r="A785" s="314">
        <v>1783</v>
      </c>
      <c r="B785" s="315">
        <v>1410051018604</v>
      </c>
      <c r="C785" s="318">
        <v>1410004001160</v>
      </c>
      <c r="D785" s="315" t="s">
        <v>6880</v>
      </c>
      <c r="E785" s="361" t="s">
        <v>3237</v>
      </c>
      <c r="F785" s="332">
        <v>2330005</v>
      </c>
      <c r="G785" s="333" t="s">
        <v>380</v>
      </c>
      <c r="H785" s="331" t="s">
        <v>344</v>
      </c>
      <c r="I785" s="331" t="s">
        <v>378</v>
      </c>
      <c r="J785" s="317" t="s">
        <v>379</v>
      </c>
      <c r="K785" s="321">
        <v>2330005</v>
      </c>
      <c r="L785" s="317" t="s">
        <v>5293</v>
      </c>
      <c r="M785" s="317"/>
      <c r="N785" s="334"/>
      <c r="O785" s="334" t="s">
        <v>379</v>
      </c>
      <c r="P785" s="324">
        <v>2</v>
      </c>
      <c r="Q785" s="326">
        <v>50</v>
      </c>
      <c r="R785" s="327">
        <v>400000</v>
      </c>
      <c r="S785" s="327">
        <v>200000</v>
      </c>
      <c r="T785" s="328">
        <v>300000</v>
      </c>
      <c r="U785" s="328" t="s">
        <v>347</v>
      </c>
      <c r="V785" s="328" t="s">
        <v>347</v>
      </c>
      <c r="W785" s="329" t="s">
        <v>377</v>
      </c>
      <c r="X785" s="325"/>
      <c r="Y785" s="325"/>
      <c r="Z785" s="325"/>
      <c r="AA785" s="325"/>
      <c r="AB785" s="325"/>
      <c r="AC785" s="325"/>
      <c r="AD785" s="325"/>
      <c r="AE785" s="325"/>
      <c r="AF785" s="325"/>
      <c r="AG785" s="325">
        <v>0</v>
      </c>
      <c r="AH785" s="325" t="s">
        <v>377</v>
      </c>
      <c r="AI785" s="325" t="s">
        <v>377</v>
      </c>
      <c r="AJ785" s="328">
        <v>900000</v>
      </c>
      <c r="AK785" s="330">
        <v>1000000</v>
      </c>
    </row>
    <row r="786" spans="1:37" s="309" customFormat="1" ht="20.100000000000001" customHeight="1">
      <c r="A786" s="314">
        <v>1784</v>
      </c>
      <c r="B786" s="315">
        <v>1410051015287</v>
      </c>
      <c r="C786" s="318">
        <v>1410004000881</v>
      </c>
      <c r="D786" s="315" t="s">
        <v>6880</v>
      </c>
      <c r="E786" s="316" t="s">
        <v>1983</v>
      </c>
      <c r="F786" s="319">
        <v>2450062</v>
      </c>
      <c r="G786" s="320" t="s">
        <v>1986</v>
      </c>
      <c r="H786" s="316" t="s">
        <v>344</v>
      </c>
      <c r="I786" s="316" t="s">
        <v>1984</v>
      </c>
      <c r="J786" s="317" t="s">
        <v>1985</v>
      </c>
      <c r="K786" s="321">
        <v>2450062</v>
      </c>
      <c r="L786" s="317" t="s">
        <v>5294</v>
      </c>
      <c r="M786" s="317"/>
      <c r="N786" s="334"/>
      <c r="O786" s="334" t="s">
        <v>1985</v>
      </c>
      <c r="P786" s="324">
        <v>3</v>
      </c>
      <c r="Q786" s="326">
        <v>70</v>
      </c>
      <c r="R786" s="327">
        <v>500000</v>
      </c>
      <c r="S786" s="327">
        <v>250000</v>
      </c>
      <c r="T786" s="328">
        <v>300000</v>
      </c>
      <c r="U786" s="328" t="s">
        <v>347</v>
      </c>
      <c r="V786" s="328" t="s">
        <v>347</v>
      </c>
      <c r="W786" s="329" t="s">
        <v>377</v>
      </c>
      <c r="X786" s="325"/>
      <c r="Y786" s="325"/>
      <c r="Z786" s="325"/>
      <c r="AA786" s="325"/>
      <c r="AB786" s="325"/>
      <c r="AC786" s="325"/>
      <c r="AD786" s="325"/>
      <c r="AE786" s="325"/>
      <c r="AF786" s="325"/>
      <c r="AG786" s="325">
        <v>924000</v>
      </c>
      <c r="AH786" s="325" t="s">
        <v>6833</v>
      </c>
      <c r="AI786" s="325" t="s">
        <v>377</v>
      </c>
      <c r="AJ786" s="328">
        <v>1050000</v>
      </c>
      <c r="AK786" s="330">
        <v>1000000</v>
      </c>
    </row>
    <row r="787" spans="1:37" s="309" customFormat="1" ht="20.100000000000001" customHeight="1">
      <c r="A787" s="314">
        <v>1785</v>
      </c>
      <c r="B787" s="315">
        <v>1410051017945</v>
      </c>
      <c r="C787" s="318">
        <v>1410004001137</v>
      </c>
      <c r="D787" s="315" t="s">
        <v>6880</v>
      </c>
      <c r="E787" s="316" t="s">
        <v>1987</v>
      </c>
      <c r="F787" s="332">
        <v>2300051</v>
      </c>
      <c r="G787" s="333" t="s">
        <v>1990</v>
      </c>
      <c r="H787" s="331" t="s">
        <v>344</v>
      </c>
      <c r="I787" s="331" t="s">
        <v>1988</v>
      </c>
      <c r="J787" s="317" t="s">
        <v>1989</v>
      </c>
      <c r="K787" s="321">
        <v>2300051</v>
      </c>
      <c r="L787" s="317" t="s">
        <v>5295</v>
      </c>
      <c r="M787" s="317"/>
      <c r="N787" s="322"/>
      <c r="O787" s="322" t="s">
        <v>1989</v>
      </c>
      <c r="P787" s="324">
        <v>3</v>
      </c>
      <c r="Q787" s="326">
        <v>66</v>
      </c>
      <c r="R787" s="327">
        <v>500000</v>
      </c>
      <c r="S787" s="327">
        <v>250000</v>
      </c>
      <c r="T787" s="328" t="s">
        <v>347</v>
      </c>
      <c r="U787" s="328" t="s">
        <v>347</v>
      </c>
      <c r="V787" s="328" t="s">
        <v>347</v>
      </c>
      <c r="W787" s="329" t="s">
        <v>347</v>
      </c>
      <c r="X787" s="329"/>
      <c r="Y787" s="329"/>
      <c r="Z787" s="325"/>
      <c r="AA787" s="329"/>
      <c r="AB787" s="329"/>
      <c r="AC787" s="329"/>
      <c r="AD787" s="329"/>
      <c r="AE787" s="329"/>
      <c r="AF787" s="329"/>
      <c r="AG787" s="325">
        <v>0</v>
      </c>
      <c r="AH787" s="325" t="s">
        <v>377</v>
      </c>
      <c r="AI787" s="325" t="s">
        <v>377</v>
      </c>
      <c r="AJ787" s="328">
        <v>750000</v>
      </c>
      <c r="AK787" s="330">
        <v>1000000</v>
      </c>
    </row>
    <row r="788" spans="1:37" s="309" customFormat="1" ht="20.100000000000001" customHeight="1">
      <c r="A788" s="314">
        <v>1786</v>
      </c>
      <c r="B788" s="354">
        <v>1410051018083</v>
      </c>
      <c r="C788" s="318">
        <v>1410004001111</v>
      </c>
      <c r="D788" s="315" t="s">
        <v>6880</v>
      </c>
      <c r="E788" s="316" t="s">
        <v>1991</v>
      </c>
      <c r="F788" s="332">
        <v>2330007</v>
      </c>
      <c r="G788" s="333" t="s">
        <v>1994</v>
      </c>
      <c r="H788" s="331" t="s">
        <v>344</v>
      </c>
      <c r="I788" s="331" t="s">
        <v>1992</v>
      </c>
      <c r="J788" s="317" t="s">
        <v>1993</v>
      </c>
      <c r="K788" s="321">
        <v>2330007</v>
      </c>
      <c r="L788" s="317" t="s">
        <v>5296</v>
      </c>
      <c r="M788" s="317"/>
      <c r="N788" s="337"/>
      <c r="O788" s="342" t="s">
        <v>1993</v>
      </c>
      <c r="P788" s="324">
        <v>3</v>
      </c>
      <c r="Q788" s="326">
        <v>60</v>
      </c>
      <c r="R788" s="327">
        <v>500000</v>
      </c>
      <c r="S788" s="327">
        <v>250000</v>
      </c>
      <c r="T788" s="328">
        <v>300000</v>
      </c>
      <c r="U788" s="328" t="s">
        <v>347</v>
      </c>
      <c r="V788" s="328" t="s">
        <v>347</v>
      </c>
      <c r="W788" s="329" t="s">
        <v>377</v>
      </c>
      <c r="X788" s="325"/>
      <c r="Y788" s="325"/>
      <c r="Z788" s="325" t="s">
        <v>377</v>
      </c>
      <c r="AA788" s="325"/>
      <c r="AB788" s="325"/>
      <c r="AC788" s="325"/>
      <c r="AD788" s="325"/>
      <c r="AE788" s="325"/>
      <c r="AF788" s="325"/>
      <c r="AG788" s="325">
        <v>0</v>
      </c>
      <c r="AH788" s="325" t="s">
        <v>377</v>
      </c>
      <c r="AI788" s="325" t="s">
        <v>377</v>
      </c>
      <c r="AJ788" s="328">
        <v>1050000</v>
      </c>
      <c r="AK788" s="330">
        <v>1000000</v>
      </c>
    </row>
    <row r="789" spans="1:37" s="309" customFormat="1" ht="20.100000000000001" customHeight="1">
      <c r="A789" s="314">
        <v>1787</v>
      </c>
      <c r="B789" s="315">
        <v>1410051019354</v>
      </c>
      <c r="C789" s="318">
        <v>1410004001111</v>
      </c>
      <c r="D789" s="315" t="s">
        <v>6880</v>
      </c>
      <c r="E789" s="316" t="s">
        <v>1991</v>
      </c>
      <c r="F789" s="349">
        <v>2330007</v>
      </c>
      <c r="G789" s="331" t="s">
        <v>1994</v>
      </c>
      <c r="H789" s="331" t="s">
        <v>344</v>
      </c>
      <c r="I789" s="331" t="s">
        <v>1992</v>
      </c>
      <c r="J789" s="317" t="s">
        <v>1995</v>
      </c>
      <c r="K789" s="321">
        <v>2340054</v>
      </c>
      <c r="L789" s="317" t="s">
        <v>5297</v>
      </c>
      <c r="M789" s="317"/>
      <c r="N789" s="338"/>
      <c r="O789" s="334" t="s">
        <v>1995</v>
      </c>
      <c r="P789" s="324">
        <v>2</v>
      </c>
      <c r="Q789" s="316">
        <v>56</v>
      </c>
      <c r="R789" s="327">
        <v>400000</v>
      </c>
      <c r="S789" s="327">
        <v>200000</v>
      </c>
      <c r="T789" s="328" t="s">
        <v>347</v>
      </c>
      <c r="U789" s="328" t="s">
        <v>347</v>
      </c>
      <c r="V789" s="328" t="s">
        <v>347</v>
      </c>
      <c r="W789" s="329" t="s">
        <v>347</v>
      </c>
      <c r="X789" s="316"/>
      <c r="Y789" s="316"/>
      <c r="Z789" s="325"/>
      <c r="AA789" s="316"/>
      <c r="AB789" s="316"/>
      <c r="AC789" s="316"/>
      <c r="AD789" s="316"/>
      <c r="AE789" s="316"/>
      <c r="AF789" s="316"/>
      <c r="AG789" s="325">
        <v>0</v>
      </c>
      <c r="AH789" s="325" t="s">
        <v>377</v>
      </c>
      <c r="AI789" s="325" t="s">
        <v>377</v>
      </c>
      <c r="AJ789" s="328">
        <v>600000</v>
      </c>
      <c r="AK789" s="330">
        <v>1000000</v>
      </c>
    </row>
    <row r="790" spans="1:37" s="309" customFormat="1" ht="20.100000000000001" customHeight="1">
      <c r="A790" s="314">
        <v>1788</v>
      </c>
      <c r="B790" s="315">
        <v>1410051018091</v>
      </c>
      <c r="C790" s="347">
        <v>1410004001111</v>
      </c>
      <c r="D790" s="345" t="s">
        <v>4363</v>
      </c>
      <c r="E790" s="316" t="s">
        <v>1991</v>
      </c>
      <c r="F790" s="332">
        <v>2330007</v>
      </c>
      <c r="G790" s="333" t="s">
        <v>1994</v>
      </c>
      <c r="H790" s="331" t="s">
        <v>344</v>
      </c>
      <c r="I790" s="331" t="s">
        <v>1992</v>
      </c>
      <c r="J790" s="331" t="s">
        <v>1996</v>
      </c>
      <c r="K790" s="340" t="s">
        <v>5298</v>
      </c>
      <c r="L790" s="334" t="s">
        <v>5299</v>
      </c>
      <c r="M790" s="334"/>
      <c r="N790" s="334"/>
      <c r="O790" s="334" t="s">
        <v>1996</v>
      </c>
      <c r="P790" s="324">
        <v>2</v>
      </c>
      <c r="Q790" s="326">
        <v>30</v>
      </c>
      <c r="R790" s="327">
        <v>400000</v>
      </c>
      <c r="S790" s="327">
        <v>200000</v>
      </c>
      <c r="T790" s="328" t="s">
        <v>347</v>
      </c>
      <c r="U790" s="328" t="s">
        <v>347</v>
      </c>
      <c r="V790" s="328" t="s">
        <v>347</v>
      </c>
      <c r="W790" s="329" t="s">
        <v>347</v>
      </c>
      <c r="X790" s="325"/>
      <c r="Y790" s="325"/>
      <c r="Z790" s="325"/>
      <c r="AA790" s="325"/>
      <c r="AB790" s="325"/>
      <c r="AC790" s="325"/>
      <c r="AD790" s="325"/>
      <c r="AE790" s="325"/>
      <c r="AF790" s="325"/>
      <c r="AG790" s="325">
        <v>0</v>
      </c>
      <c r="AH790" s="325" t="s">
        <v>377</v>
      </c>
      <c r="AI790" s="325" t="s">
        <v>377</v>
      </c>
      <c r="AJ790" s="328">
        <v>600000</v>
      </c>
      <c r="AK790" s="330">
        <v>1000000</v>
      </c>
    </row>
    <row r="791" spans="1:37" s="309" customFormat="1" ht="20.100000000000001" customHeight="1">
      <c r="A791" s="314">
        <v>1789</v>
      </c>
      <c r="B791" s="315">
        <v>1410051019313</v>
      </c>
      <c r="C791" s="318">
        <v>1410004001152</v>
      </c>
      <c r="D791" s="315" t="s">
        <v>6880</v>
      </c>
      <c r="E791" s="316" t="s">
        <v>1997</v>
      </c>
      <c r="F791" s="332">
        <v>2200004</v>
      </c>
      <c r="G791" s="333" t="s">
        <v>2000</v>
      </c>
      <c r="H791" s="331" t="s">
        <v>344</v>
      </c>
      <c r="I791" s="331" t="s">
        <v>1998</v>
      </c>
      <c r="J791" s="317" t="s">
        <v>1999</v>
      </c>
      <c r="K791" s="321">
        <v>2200073</v>
      </c>
      <c r="L791" s="317" t="s">
        <v>5300</v>
      </c>
      <c r="M791" s="317" t="s">
        <v>5301</v>
      </c>
      <c r="N791" s="322"/>
      <c r="O791" s="322" t="s">
        <v>1999</v>
      </c>
      <c r="P791" s="324">
        <v>2</v>
      </c>
      <c r="Q791" s="326">
        <v>26</v>
      </c>
      <c r="R791" s="327">
        <v>400000</v>
      </c>
      <c r="S791" s="327">
        <v>200000</v>
      </c>
      <c r="T791" s="328" t="s">
        <v>347</v>
      </c>
      <c r="U791" s="328" t="s">
        <v>347</v>
      </c>
      <c r="V791" s="328" t="s">
        <v>347</v>
      </c>
      <c r="W791" s="329" t="s">
        <v>347</v>
      </c>
      <c r="X791" s="329"/>
      <c r="Y791" s="329"/>
      <c r="Z791" s="325"/>
      <c r="AA791" s="329"/>
      <c r="AB791" s="329"/>
      <c r="AC791" s="329"/>
      <c r="AD791" s="329"/>
      <c r="AE791" s="329"/>
      <c r="AF791" s="329"/>
      <c r="AG791" s="325">
        <v>0</v>
      </c>
      <c r="AH791" s="325" t="s">
        <v>377</v>
      </c>
      <c r="AI791" s="325" t="s">
        <v>377</v>
      </c>
      <c r="AJ791" s="328">
        <v>600000</v>
      </c>
      <c r="AK791" s="330">
        <v>1000000</v>
      </c>
    </row>
    <row r="792" spans="1:37" s="309" customFormat="1" ht="20.100000000000001" customHeight="1">
      <c r="A792" s="314">
        <v>1790</v>
      </c>
      <c r="B792" s="315">
        <v>1410051024172</v>
      </c>
      <c r="C792" s="318">
        <v>1410004001152</v>
      </c>
      <c r="D792" s="315" t="s">
        <v>6880</v>
      </c>
      <c r="E792" s="316" t="s">
        <v>1997</v>
      </c>
      <c r="F792" s="340">
        <v>2200004</v>
      </c>
      <c r="G792" s="316" t="s">
        <v>2000</v>
      </c>
      <c r="H792" s="316" t="s">
        <v>344</v>
      </c>
      <c r="I792" s="316" t="s">
        <v>1998</v>
      </c>
      <c r="J792" s="317" t="s">
        <v>2001</v>
      </c>
      <c r="K792" s="321">
        <v>2200072</v>
      </c>
      <c r="L792" s="317" t="s">
        <v>5302</v>
      </c>
      <c r="M792" s="317"/>
      <c r="N792" s="316"/>
      <c r="O792" s="334" t="s">
        <v>2001</v>
      </c>
      <c r="P792" s="324">
        <v>3</v>
      </c>
      <c r="Q792" s="316">
        <v>60</v>
      </c>
      <c r="R792" s="327">
        <v>500000</v>
      </c>
      <c r="S792" s="327">
        <v>250000</v>
      </c>
      <c r="T792" s="328">
        <v>300000</v>
      </c>
      <c r="U792" s="328" t="s">
        <v>347</v>
      </c>
      <c r="V792" s="328" t="s">
        <v>347</v>
      </c>
      <c r="W792" s="329" t="s">
        <v>347</v>
      </c>
      <c r="X792" s="316"/>
      <c r="Y792" s="316"/>
      <c r="Z792" s="325" t="s">
        <v>377</v>
      </c>
      <c r="AA792" s="316"/>
      <c r="AB792" s="316"/>
      <c r="AC792" s="316"/>
      <c r="AD792" s="316"/>
      <c r="AE792" s="316"/>
      <c r="AF792" s="316"/>
      <c r="AG792" s="325">
        <v>0</v>
      </c>
      <c r="AH792" s="325" t="s">
        <v>377</v>
      </c>
      <c r="AI792" s="325" t="s">
        <v>377</v>
      </c>
      <c r="AJ792" s="328">
        <v>1050000</v>
      </c>
      <c r="AK792" s="330">
        <v>1000000</v>
      </c>
    </row>
    <row r="793" spans="1:37" s="309" customFormat="1" ht="20.100000000000001" customHeight="1">
      <c r="A793" s="314">
        <v>1791</v>
      </c>
      <c r="B793" s="315">
        <v>1410051015303</v>
      </c>
      <c r="C793" s="318">
        <v>1410004000931</v>
      </c>
      <c r="D793" s="315" t="s">
        <v>6880</v>
      </c>
      <c r="E793" s="316" t="s">
        <v>2002</v>
      </c>
      <c r="F793" s="319">
        <v>2210046</v>
      </c>
      <c r="G793" s="320" t="s">
        <v>2005</v>
      </c>
      <c r="H793" s="316" t="s">
        <v>344</v>
      </c>
      <c r="I793" s="316" t="s">
        <v>2003</v>
      </c>
      <c r="J793" s="317" t="s">
        <v>2004</v>
      </c>
      <c r="K793" s="321">
        <v>2450024</v>
      </c>
      <c r="L793" s="317" t="s">
        <v>5303</v>
      </c>
      <c r="M793" s="317"/>
      <c r="N793" s="322"/>
      <c r="O793" s="322" t="s">
        <v>2004</v>
      </c>
      <c r="P793" s="324">
        <v>2</v>
      </c>
      <c r="Q793" s="326">
        <v>50</v>
      </c>
      <c r="R793" s="327">
        <v>400000</v>
      </c>
      <c r="S793" s="327">
        <v>200000</v>
      </c>
      <c r="T793" s="328" t="s">
        <v>347</v>
      </c>
      <c r="U793" s="328" t="s">
        <v>347</v>
      </c>
      <c r="V793" s="328" t="s">
        <v>347</v>
      </c>
      <c r="W793" s="329" t="s">
        <v>347</v>
      </c>
      <c r="X793" s="325"/>
      <c r="Y793" s="325"/>
      <c r="Z793" s="325"/>
      <c r="AA793" s="325"/>
      <c r="AB793" s="325"/>
      <c r="AC793" s="325"/>
      <c r="AD793" s="325"/>
      <c r="AE793" s="325"/>
      <c r="AF793" s="325"/>
      <c r="AG793" s="325">
        <v>0</v>
      </c>
      <c r="AH793" s="325" t="s">
        <v>377</v>
      </c>
      <c r="AI793" s="325" t="s">
        <v>377</v>
      </c>
      <c r="AJ793" s="328">
        <v>600000</v>
      </c>
      <c r="AK793" s="330">
        <v>1000000</v>
      </c>
    </row>
    <row r="794" spans="1:37" s="309" customFormat="1" ht="20.100000000000001" customHeight="1">
      <c r="A794" s="314">
        <v>1792</v>
      </c>
      <c r="B794" s="315">
        <v>1410051017762</v>
      </c>
      <c r="C794" s="318">
        <v>1410004000931</v>
      </c>
      <c r="D794" s="315" t="s">
        <v>6880</v>
      </c>
      <c r="E794" s="316" t="s">
        <v>2002</v>
      </c>
      <c r="F794" s="332">
        <v>2210046</v>
      </c>
      <c r="G794" s="333" t="s">
        <v>2005</v>
      </c>
      <c r="H794" s="331" t="s">
        <v>344</v>
      </c>
      <c r="I794" s="331" t="s">
        <v>2003</v>
      </c>
      <c r="J794" s="317" t="s">
        <v>2006</v>
      </c>
      <c r="K794" s="321">
        <v>2450024</v>
      </c>
      <c r="L794" s="317" t="s">
        <v>5304</v>
      </c>
      <c r="M794" s="317"/>
      <c r="N794" s="338"/>
      <c r="O794" s="334" t="s">
        <v>2006</v>
      </c>
      <c r="P794" s="324">
        <v>3</v>
      </c>
      <c r="Q794" s="326">
        <v>80</v>
      </c>
      <c r="R794" s="327">
        <v>500000</v>
      </c>
      <c r="S794" s="327">
        <v>250000</v>
      </c>
      <c r="T794" s="328" t="s">
        <v>347</v>
      </c>
      <c r="U794" s="328" t="s">
        <v>347</v>
      </c>
      <c r="V794" s="328" t="s">
        <v>347</v>
      </c>
      <c r="W794" s="329" t="s">
        <v>347</v>
      </c>
      <c r="X794" s="329"/>
      <c r="Y794" s="329"/>
      <c r="Z794" s="325"/>
      <c r="AA794" s="329"/>
      <c r="AB794" s="329"/>
      <c r="AC794" s="329"/>
      <c r="AD794" s="329"/>
      <c r="AE794" s="329"/>
      <c r="AF794" s="329"/>
      <c r="AG794" s="325">
        <v>998000</v>
      </c>
      <c r="AH794" s="325" t="s">
        <v>6833</v>
      </c>
      <c r="AI794" s="325" t="s">
        <v>377</v>
      </c>
      <c r="AJ794" s="328">
        <v>750000</v>
      </c>
      <c r="AK794" s="330">
        <v>1000000</v>
      </c>
    </row>
    <row r="795" spans="1:37" s="309" customFormat="1" ht="20.100000000000001" customHeight="1">
      <c r="A795" s="314">
        <v>1793</v>
      </c>
      <c r="B795" s="315">
        <v>1410051018570</v>
      </c>
      <c r="C795" s="318">
        <v>1410004000931</v>
      </c>
      <c r="D795" s="315" t="s">
        <v>6880</v>
      </c>
      <c r="E795" s="316" t="s">
        <v>2002</v>
      </c>
      <c r="F795" s="332">
        <v>2210046</v>
      </c>
      <c r="G795" s="333" t="s">
        <v>2005</v>
      </c>
      <c r="H795" s="331" t="s">
        <v>344</v>
      </c>
      <c r="I795" s="331" t="s">
        <v>2003</v>
      </c>
      <c r="J795" s="317" t="s">
        <v>2007</v>
      </c>
      <c r="K795" s="321">
        <v>2210046</v>
      </c>
      <c r="L795" s="317" t="s">
        <v>5305</v>
      </c>
      <c r="M795" s="317"/>
      <c r="N795" s="334"/>
      <c r="O795" s="334" t="s">
        <v>2007</v>
      </c>
      <c r="P795" s="324">
        <v>2</v>
      </c>
      <c r="Q795" s="326">
        <v>40</v>
      </c>
      <c r="R795" s="327">
        <v>400000</v>
      </c>
      <c r="S795" s="327">
        <v>200000</v>
      </c>
      <c r="T795" s="328" t="s">
        <v>347</v>
      </c>
      <c r="U795" s="328" t="s">
        <v>347</v>
      </c>
      <c r="V795" s="328" t="s">
        <v>347</v>
      </c>
      <c r="W795" s="329" t="s">
        <v>347</v>
      </c>
      <c r="X795" s="325"/>
      <c r="Y795" s="325"/>
      <c r="Z795" s="325"/>
      <c r="AA795" s="325"/>
      <c r="AB795" s="325"/>
      <c r="AC795" s="325"/>
      <c r="AD795" s="325"/>
      <c r="AE795" s="325"/>
      <c r="AF795" s="325"/>
      <c r="AG795" s="325">
        <v>617000</v>
      </c>
      <c r="AH795" s="325" t="s">
        <v>6833</v>
      </c>
      <c r="AI795" s="325" t="s">
        <v>377</v>
      </c>
      <c r="AJ795" s="328">
        <v>600000</v>
      </c>
      <c r="AK795" s="330">
        <v>1000000</v>
      </c>
    </row>
    <row r="796" spans="1:37" s="309" customFormat="1" ht="20.100000000000001" customHeight="1">
      <c r="A796" s="314">
        <v>1794</v>
      </c>
      <c r="B796" s="315">
        <v>1410051017184</v>
      </c>
      <c r="C796" s="318">
        <v>1410004000907</v>
      </c>
      <c r="D796" s="315" t="s">
        <v>6880</v>
      </c>
      <c r="E796" s="316" t="s">
        <v>2008</v>
      </c>
      <c r="F796" s="332">
        <v>2230061</v>
      </c>
      <c r="G796" s="333" t="s">
        <v>2011</v>
      </c>
      <c r="H796" s="331" t="s">
        <v>344</v>
      </c>
      <c r="I796" s="331" t="s">
        <v>2009</v>
      </c>
      <c r="J796" s="317" t="s">
        <v>2010</v>
      </c>
      <c r="K796" s="321">
        <v>2230061</v>
      </c>
      <c r="L796" s="317" t="s">
        <v>5306</v>
      </c>
      <c r="M796" s="317"/>
      <c r="N796" s="322"/>
      <c r="O796" s="322" t="s">
        <v>2010</v>
      </c>
      <c r="P796" s="324">
        <v>2</v>
      </c>
      <c r="Q796" s="326">
        <v>30</v>
      </c>
      <c r="R796" s="327">
        <v>400000</v>
      </c>
      <c r="S796" s="327">
        <v>200000</v>
      </c>
      <c r="T796" s="328">
        <v>300000</v>
      </c>
      <c r="U796" s="328" t="s">
        <v>347</v>
      </c>
      <c r="V796" s="328" t="s">
        <v>347</v>
      </c>
      <c r="W796" s="329" t="s">
        <v>377</v>
      </c>
      <c r="X796" s="325"/>
      <c r="Y796" s="325"/>
      <c r="Z796" s="325"/>
      <c r="AA796" s="325"/>
      <c r="AB796" s="325"/>
      <c r="AC796" s="325"/>
      <c r="AD796" s="325"/>
      <c r="AE796" s="325"/>
      <c r="AF796" s="325"/>
      <c r="AG796" s="325">
        <v>721000</v>
      </c>
      <c r="AH796" s="325" t="s">
        <v>6833</v>
      </c>
      <c r="AI796" s="325" t="s">
        <v>377</v>
      </c>
      <c r="AJ796" s="328">
        <v>900000</v>
      </c>
      <c r="AK796" s="330">
        <v>1000000</v>
      </c>
    </row>
    <row r="797" spans="1:37" s="309" customFormat="1" ht="20.100000000000001" customHeight="1">
      <c r="A797" s="314">
        <v>1795</v>
      </c>
      <c r="B797" s="315">
        <v>1410051024248</v>
      </c>
      <c r="C797" s="318">
        <v>1410004000907</v>
      </c>
      <c r="D797" s="315" t="s">
        <v>6880</v>
      </c>
      <c r="E797" s="316" t="s">
        <v>2008</v>
      </c>
      <c r="F797" s="319">
        <v>2230061</v>
      </c>
      <c r="G797" s="320" t="s">
        <v>2011</v>
      </c>
      <c r="H797" s="316" t="s">
        <v>344</v>
      </c>
      <c r="I797" s="316" t="s">
        <v>2009</v>
      </c>
      <c r="J797" s="317" t="s">
        <v>2012</v>
      </c>
      <c r="K797" s="321">
        <v>2230064</v>
      </c>
      <c r="L797" s="317" t="s">
        <v>5307</v>
      </c>
      <c r="M797" s="317"/>
      <c r="N797" s="322"/>
      <c r="O797" s="322" t="s">
        <v>2012</v>
      </c>
      <c r="P797" s="324">
        <v>2</v>
      </c>
      <c r="Q797" s="326">
        <v>42</v>
      </c>
      <c r="R797" s="327">
        <v>400000</v>
      </c>
      <c r="S797" s="327">
        <v>200000</v>
      </c>
      <c r="T797" s="328">
        <v>300000</v>
      </c>
      <c r="U797" s="328" t="s">
        <v>347</v>
      </c>
      <c r="V797" s="328" t="s">
        <v>347</v>
      </c>
      <c r="W797" s="329" t="s">
        <v>377</v>
      </c>
      <c r="X797" s="329"/>
      <c r="Y797" s="329"/>
      <c r="Z797" s="325"/>
      <c r="AA797" s="329"/>
      <c r="AB797" s="329"/>
      <c r="AC797" s="329"/>
      <c r="AD797" s="329"/>
      <c r="AE797" s="329"/>
      <c r="AF797" s="329"/>
      <c r="AG797" s="325">
        <v>0</v>
      </c>
      <c r="AH797" s="325" t="s">
        <v>377</v>
      </c>
      <c r="AI797" s="325" t="s">
        <v>377</v>
      </c>
      <c r="AJ797" s="328">
        <v>900000</v>
      </c>
      <c r="AK797" s="330">
        <v>1000000</v>
      </c>
    </row>
    <row r="798" spans="1:37" s="309" customFormat="1" ht="20.100000000000001" customHeight="1">
      <c r="A798" s="314">
        <v>1796</v>
      </c>
      <c r="B798" s="315">
        <v>1410051017192</v>
      </c>
      <c r="C798" s="347">
        <v>1410004000907</v>
      </c>
      <c r="D798" s="345" t="s">
        <v>4363</v>
      </c>
      <c r="E798" s="316" t="s">
        <v>2008</v>
      </c>
      <c r="F798" s="332">
        <v>2230061</v>
      </c>
      <c r="G798" s="333" t="s">
        <v>2011</v>
      </c>
      <c r="H798" s="331" t="s">
        <v>344</v>
      </c>
      <c r="I798" s="331" t="s">
        <v>2009</v>
      </c>
      <c r="J798" s="331" t="s">
        <v>2013</v>
      </c>
      <c r="K798" s="340" t="s">
        <v>2907</v>
      </c>
      <c r="L798" s="334" t="s">
        <v>5308</v>
      </c>
      <c r="M798" s="334"/>
      <c r="N798" s="338"/>
      <c r="O798" s="334" t="s">
        <v>2013</v>
      </c>
      <c r="P798" s="324">
        <v>1</v>
      </c>
      <c r="Q798" s="326">
        <v>18</v>
      </c>
      <c r="R798" s="327">
        <v>300000</v>
      </c>
      <c r="S798" s="327">
        <v>150000</v>
      </c>
      <c r="T798" s="328" t="s">
        <v>347</v>
      </c>
      <c r="U798" s="328" t="s">
        <v>347</v>
      </c>
      <c r="V798" s="328" t="s">
        <v>347</v>
      </c>
      <c r="W798" s="329" t="s">
        <v>347</v>
      </c>
      <c r="X798" s="325"/>
      <c r="Y798" s="325"/>
      <c r="Z798" s="325"/>
      <c r="AA798" s="325"/>
      <c r="AB798" s="325"/>
      <c r="AC798" s="325"/>
      <c r="AD798" s="325"/>
      <c r="AE798" s="325"/>
      <c r="AF798" s="325"/>
      <c r="AG798" s="325">
        <v>298000</v>
      </c>
      <c r="AH798" s="325" t="s">
        <v>6833</v>
      </c>
      <c r="AI798" s="325" t="s">
        <v>377</v>
      </c>
      <c r="AJ798" s="328">
        <v>450000</v>
      </c>
      <c r="AK798" s="330">
        <v>1000000</v>
      </c>
    </row>
    <row r="799" spans="1:37" s="309" customFormat="1" ht="20.100000000000001" customHeight="1">
      <c r="A799" s="314">
        <v>1797</v>
      </c>
      <c r="B799" s="315">
        <v>1410051024644</v>
      </c>
      <c r="C799" s="318">
        <v>1410004001079</v>
      </c>
      <c r="D799" s="315" t="s">
        <v>6880</v>
      </c>
      <c r="E799" s="316" t="s">
        <v>2014</v>
      </c>
      <c r="F799" s="340">
        <v>2460022</v>
      </c>
      <c r="G799" s="316" t="s">
        <v>2017</v>
      </c>
      <c r="H799" s="316" t="s">
        <v>344</v>
      </c>
      <c r="I799" s="316" t="s">
        <v>2015</v>
      </c>
      <c r="J799" s="317" t="s">
        <v>2016</v>
      </c>
      <c r="K799" s="321">
        <v>2460014</v>
      </c>
      <c r="L799" s="317" t="s">
        <v>5309</v>
      </c>
      <c r="M799" s="317"/>
      <c r="N799" s="316"/>
      <c r="O799" s="334" t="s">
        <v>2016</v>
      </c>
      <c r="P799" s="324">
        <v>3</v>
      </c>
      <c r="Q799" s="316">
        <v>60</v>
      </c>
      <c r="R799" s="327">
        <v>500000</v>
      </c>
      <c r="S799" s="327">
        <v>250000</v>
      </c>
      <c r="T799" s="328">
        <v>300000</v>
      </c>
      <c r="U799" s="328" t="s">
        <v>347</v>
      </c>
      <c r="V799" s="328" t="s">
        <v>347</v>
      </c>
      <c r="W799" s="329" t="s">
        <v>377</v>
      </c>
      <c r="X799" s="316"/>
      <c r="Y799" s="316"/>
      <c r="Z799" s="325"/>
      <c r="AA799" s="316"/>
      <c r="AB799" s="316"/>
      <c r="AC799" s="316"/>
      <c r="AD799" s="316"/>
      <c r="AE799" s="316"/>
      <c r="AF799" s="316"/>
      <c r="AG799" s="325">
        <v>0</v>
      </c>
      <c r="AH799" s="325" t="s">
        <v>377</v>
      </c>
      <c r="AI799" s="325" t="s">
        <v>377</v>
      </c>
      <c r="AJ799" s="328">
        <v>1050000</v>
      </c>
      <c r="AK799" s="330">
        <v>1000000</v>
      </c>
    </row>
    <row r="800" spans="1:37" s="309" customFormat="1" ht="20.100000000000001" customHeight="1">
      <c r="A800" s="314">
        <v>1798</v>
      </c>
      <c r="B800" s="345">
        <v>1410051026797</v>
      </c>
      <c r="C800" s="318">
        <v>1410004001079</v>
      </c>
      <c r="D800" s="315" t="s">
        <v>6880</v>
      </c>
      <c r="E800" s="316" t="s">
        <v>2014</v>
      </c>
      <c r="F800" s="340">
        <v>2460022</v>
      </c>
      <c r="G800" s="316" t="s">
        <v>2017</v>
      </c>
      <c r="H800" s="316" t="s">
        <v>344</v>
      </c>
      <c r="I800" s="316" t="s">
        <v>2015</v>
      </c>
      <c r="J800" s="317" t="s">
        <v>2018</v>
      </c>
      <c r="K800" s="321">
        <v>2460022</v>
      </c>
      <c r="L800" s="317" t="s">
        <v>5310</v>
      </c>
      <c r="M800" s="317"/>
      <c r="N800" s="316"/>
      <c r="O800" s="334" t="s">
        <v>2018</v>
      </c>
      <c r="P800" s="324">
        <v>2</v>
      </c>
      <c r="Q800" s="316">
        <v>50</v>
      </c>
      <c r="R800" s="327">
        <v>400000</v>
      </c>
      <c r="S800" s="327">
        <v>200000</v>
      </c>
      <c r="T800" s="328">
        <v>300000</v>
      </c>
      <c r="U800" s="328" t="s">
        <v>347</v>
      </c>
      <c r="V800" s="328" t="s">
        <v>347</v>
      </c>
      <c r="W800" s="329" t="s">
        <v>377</v>
      </c>
      <c r="X800" s="316"/>
      <c r="Y800" s="316"/>
      <c r="Z800" s="325"/>
      <c r="AA800" s="316"/>
      <c r="AB800" s="316"/>
      <c r="AC800" s="316"/>
      <c r="AD800" s="316"/>
      <c r="AE800" s="316"/>
      <c r="AF800" s="316"/>
      <c r="AG800" s="325">
        <v>0</v>
      </c>
      <c r="AH800" s="325" t="s">
        <v>377</v>
      </c>
      <c r="AI800" s="325" t="s">
        <v>377</v>
      </c>
      <c r="AJ800" s="328">
        <v>900000</v>
      </c>
      <c r="AK800" s="330">
        <v>1000000</v>
      </c>
    </row>
    <row r="801" spans="1:37" s="309" customFormat="1" ht="20.100000000000001" customHeight="1">
      <c r="A801" s="314">
        <v>1799</v>
      </c>
      <c r="B801" s="315">
        <v>1410051024636</v>
      </c>
      <c r="C801" s="318">
        <v>1410004001418</v>
      </c>
      <c r="D801" s="315" t="s">
        <v>6880</v>
      </c>
      <c r="E801" s="316" t="s">
        <v>2019</v>
      </c>
      <c r="F801" s="319">
        <v>2410816</v>
      </c>
      <c r="G801" s="320" t="s">
        <v>2022</v>
      </c>
      <c r="H801" s="316" t="s">
        <v>349</v>
      </c>
      <c r="I801" s="316" t="s">
        <v>2020</v>
      </c>
      <c r="J801" s="317" t="s">
        <v>2021</v>
      </c>
      <c r="K801" s="321">
        <v>2410816</v>
      </c>
      <c r="L801" s="317" t="s">
        <v>5311</v>
      </c>
      <c r="M801" s="317"/>
      <c r="N801" s="316"/>
      <c r="O801" s="334" t="s">
        <v>2021</v>
      </c>
      <c r="P801" s="324">
        <v>2</v>
      </c>
      <c r="Q801" s="326">
        <v>58</v>
      </c>
      <c r="R801" s="327">
        <v>400000</v>
      </c>
      <c r="S801" s="327">
        <v>200000</v>
      </c>
      <c r="T801" s="328">
        <v>300000</v>
      </c>
      <c r="U801" s="328" t="s">
        <v>347</v>
      </c>
      <c r="V801" s="328" t="s">
        <v>347</v>
      </c>
      <c r="W801" s="329" t="s">
        <v>377</v>
      </c>
      <c r="X801" s="329"/>
      <c r="Y801" s="329"/>
      <c r="Z801" s="325" t="s">
        <v>377</v>
      </c>
      <c r="AA801" s="329"/>
      <c r="AB801" s="329"/>
      <c r="AC801" s="329"/>
      <c r="AD801" s="329"/>
      <c r="AE801" s="329"/>
      <c r="AF801" s="329"/>
      <c r="AG801" s="325">
        <v>0</v>
      </c>
      <c r="AH801" s="325" t="s">
        <v>377</v>
      </c>
      <c r="AI801" s="325" t="s">
        <v>377</v>
      </c>
      <c r="AJ801" s="328">
        <v>900000</v>
      </c>
      <c r="AK801" s="330">
        <v>1000000</v>
      </c>
    </row>
    <row r="802" spans="1:37" s="309" customFormat="1" ht="20.100000000000001" customHeight="1">
      <c r="A802" s="314">
        <v>1800</v>
      </c>
      <c r="B802" s="345">
        <v>1410051027225</v>
      </c>
      <c r="C802" s="318">
        <v>1410904100013</v>
      </c>
      <c r="D802" s="315" t="s">
        <v>6880</v>
      </c>
      <c r="E802" s="316" t="s">
        <v>2023</v>
      </c>
      <c r="F802" s="340">
        <v>2220037</v>
      </c>
      <c r="G802" s="316" t="s">
        <v>2024</v>
      </c>
      <c r="H802" s="316" t="s">
        <v>344</v>
      </c>
      <c r="I802" s="316" t="s">
        <v>5312</v>
      </c>
      <c r="J802" s="317" t="s">
        <v>2023</v>
      </c>
      <c r="K802" s="321">
        <v>2220037</v>
      </c>
      <c r="L802" s="317" t="s">
        <v>5313</v>
      </c>
      <c r="M802" s="317"/>
      <c r="N802" s="316"/>
      <c r="O802" s="334" t="s">
        <v>2023</v>
      </c>
      <c r="P802" s="324">
        <v>3</v>
      </c>
      <c r="Q802" s="316">
        <v>60</v>
      </c>
      <c r="R802" s="327">
        <v>500000</v>
      </c>
      <c r="S802" s="327">
        <v>250000</v>
      </c>
      <c r="T802" s="328">
        <v>300000</v>
      </c>
      <c r="U802" s="328" t="s">
        <v>347</v>
      </c>
      <c r="V802" s="328" t="s">
        <v>347</v>
      </c>
      <c r="W802" s="329" t="s">
        <v>377</v>
      </c>
      <c r="X802" s="316"/>
      <c r="Y802" s="316"/>
      <c r="Z802" s="325"/>
      <c r="AA802" s="316"/>
      <c r="AB802" s="316"/>
      <c r="AC802" s="316"/>
      <c r="AD802" s="316"/>
      <c r="AE802" s="316"/>
      <c r="AF802" s="316"/>
      <c r="AG802" s="325">
        <v>550000</v>
      </c>
      <c r="AH802" s="325" t="s">
        <v>6833</v>
      </c>
      <c r="AI802" s="325" t="s">
        <v>377</v>
      </c>
      <c r="AJ802" s="328">
        <v>1050000</v>
      </c>
      <c r="AK802" s="330">
        <v>1000000</v>
      </c>
    </row>
    <row r="803" spans="1:37" s="309" customFormat="1" ht="20.100000000000001" customHeight="1">
      <c r="A803" s="314">
        <v>1801</v>
      </c>
      <c r="B803" s="315">
        <v>1410051015725</v>
      </c>
      <c r="C803" s="318">
        <v>1410004000832</v>
      </c>
      <c r="D803" s="315" t="s">
        <v>6880</v>
      </c>
      <c r="E803" s="316" t="s">
        <v>2025</v>
      </c>
      <c r="F803" s="319">
        <v>2220037</v>
      </c>
      <c r="G803" s="320" t="s">
        <v>2028</v>
      </c>
      <c r="H803" s="316" t="s">
        <v>344</v>
      </c>
      <c r="I803" s="316" t="s">
        <v>2026</v>
      </c>
      <c r="J803" s="317" t="s">
        <v>2027</v>
      </c>
      <c r="K803" s="321">
        <v>2220037</v>
      </c>
      <c r="L803" s="317" t="s">
        <v>5314</v>
      </c>
      <c r="M803" s="317"/>
      <c r="N803" s="322"/>
      <c r="O803" s="322" t="s">
        <v>2027</v>
      </c>
      <c r="P803" s="324">
        <v>3</v>
      </c>
      <c r="Q803" s="326">
        <v>60</v>
      </c>
      <c r="R803" s="327">
        <v>500000</v>
      </c>
      <c r="S803" s="327">
        <v>250000</v>
      </c>
      <c r="T803" s="328">
        <v>300000</v>
      </c>
      <c r="U803" s="328" t="s">
        <v>347</v>
      </c>
      <c r="V803" s="328" t="s">
        <v>347</v>
      </c>
      <c r="W803" s="329" t="s">
        <v>377</v>
      </c>
      <c r="X803" s="325"/>
      <c r="Y803" s="325"/>
      <c r="Z803" s="325"/>
      <c r="AA803" s="325"/>
      <c r="AB803" s="325"/>
      <c r="AC803" s="325"/>
      <c r="AD803" s="325"/>
      <c r="AE803" s="325"/>
      <c r="AF803" s="325"/>
      <c r="AG803" s="325">
        <v>0</v>
      </c>
      <c r="AH803" s="325" t="s">
        <v>377</v>
      </c>
      <c r="AI803" s="325" t="s">
        <v>377</v>
      </c>
      <c r="AJ803" s="328">
        <v>1050000</v>
      </c>
      <c r="AK803" s="330">
        <v>1000000</v>
      </c>
    </row>
    <row r="804" spans="1:37" s="309" customFormat="1" ht="20.100000000000001" customHeight="1">
      <c r="A804" s="314">
        <v>1802</v>
      </c>
      <c r="B804" s="315">
        <v>1410051024388</v>
      </c>
      <c r="C804" s="318">
        <v>1410004000832</v>
      </c>
      <c r="D804" s="315" t="s">
        <v>6880</v>
      </c>
      <c r="E804" s="316" t="s">
        <v>2025</v>
      </c>
      <c r="F804" s="340">
        <v>2220037</v>
      </c>
      <c r="G804" s="316" t="s">
        <v>2028</v>
      </c>
      <c r="H804" s="316" t="s">
        <v>344</v>
      </c>
      <c r="I804" s="316" t="s">
        <v>2026</v>
      </c>
      <c r="J804" s="317" t="s">
        <v>2029</v>
      </c>
      <c r="K804" s="321">
        <v>2220037</v>
      </c>
      <c r="L804" s="317" t="s">
        <v>5315</v>
      </c>
      <c r="M804" s="317"/>
      <c r="N804" s="316"/>
      <c r="O804" s="334" t="s">
        <v>2029</v>
      </c>
      <c r="P804" s="324">
        <v>2</v>
      </c>
      <c r="Q804" s="316">
        <v>46</v>
      </c>
      <c r="R804" s="327">
        <v>400000</v>
      </c>
      <c r="S804" s="327">
        <v>200000</v>
      </c>
      <c r="T804" s="328">
        <v>300000</v>
      </c>
      <c r="U804" s="328" t="s">
        <v>347</v>
      </c>
      <c r="V804" s="328" t="s">
        <v>347</v>
      </c>
      <c r="W804" s="329" t="s">
        <v>377</v>
      </c>
      <c r="X804" s="316"/>
      <c r="Y804" s="316"/>
      <c r="Z804" s="325"/>
      <c r="AA804" s="316"/>
      <c r="AB804" s="316"/>
      <c r="AC804" s="316"/>
      <c r="AD804" s="316"/>
      <c r="AE804" s="316"/>
      <c r="AF804" s="316"/>
      <c r="AG804" s="325">
        <v>979000</v>
      </c>
      <c r="AH804" s="325" t="s">
        <v>6833</v>
      </c>
      <c r="AI804" s="325" t="s">
        <v>377</v>
      </c>
      <c r="AJ804" s="328">
        <v>900000</v>
      </c>
      <c r="AK804" s="330">
        <v>1000000</v>
      </c>
    </row>
    <row r="805" spans="1:37" s="309" customFormat="1" ht="20.100000000000001" customHeight="1">
      <c r="A805" s="314">
        <v>1803</v>
      </c>
      <c r="B805" s="345">
        <v>1410051015733</v>
      </c>
      <c r="C805" s="345">
        <v>1410004000832</v>
      </c>
      <c r="D805" s="345" t="s">
        <v>4363</v>
      </c>
      <c r="E805" s="316" t="s">
        <v>2025</v>
      </c>
      <c r="F805" s="340">
        <v>2220037</v>
      </c>
      <c r="G805" s="316" t="s">
        <v>2028</v>
      </c>
      <c r="H805" s="316" t="s">
        <v>344</v>
      </c>
      <c r="I805" s="316" t="s">
        <v>2026</v>
      </c>
      <c r="J805" s="316" t="s">
        <v>2030</v>
      </c>
      <c r="K805" s="340" t="s">
        <v>2868</v>
      </c>
      <c r="L805" s="334" t="s">
        <v>5316</v>
      </c>
      <c r="M805" s="334"/>
      <c r="N805" s="316"/>
      <c r="O805" s="334" t="s">
        <v>2030</v>
      </c>
      <c r="P805" s="324">
        <v>2</v>
      </c>
      <c r="Q805" s="316">
        <v>48</v>
      </c>
      <c r="R805" s="327">
        <v>400000</v>
      </c>
      <c r="S805" s="327">
        <v>200000</v>
      </c>
      <c r="T805" s="328" t="s">
        <v>347</v>
      </c>
      <c r="U805" s="328" t="s">
        <v>347</v>
      </c>
      <c r="V805" s="328" t="s">
        <v>347</v>
      </c>
      <c r="W805" s="329" t="s">
        <v>347</v>
      </c>
      <c r="X805" s="316"/>
      <c r="Y805" s="316"/>
      <c r="Z805" s="325"/>
      <c r="AA805" s="316"/>
      <c r="AB805" s="316"/>
      <c r="AC805" s="316"/>
      <c r="AD805" s="316"/>
      <c r="AE805" s="316"/>
      <c r="AF805" s="316"/>
      <c r="AG805" s="325">
        <v>0</v>
      </c>
      <c r="AH805" s="325" t="s">
        <v>377</v>
      </c>
      <c r="AI805" s="325" t="s">
        <v>377</v>
      </c>
      <c r="AJ805" s="328">
        <v>600000</v>
      </c>
      <c r="AK805" s="330">
        <v>1000000</v>
      </c>
    </row>
    <row r="806" spans="1:37" s="309" customFormat="1" ht="20.100000000000001" customHeight="1">
      <c r="A806" s="314">
        <v>1804</v>
      </c>
      <c r="B806" s="315">
        <v>1410051025997</v>
      </c>
      <c r="C806" s="318">
        <v>1410004001210</v>
      </c>
      <c r="D806" s="315" t="s">
        <v>6880</v>
      </c>
      <c r="E806" s="316" t="s">
        <v>2031</v>
      </c>
      <c r="F806" s="332">
        <v>2220037</v>
      </c>
      <c r="G806" s="333" t="s">
        <v>2034</v>
      </c>
      <c r="H806" s="331" t="s">
        <v>344</v>
      </c>
      <c r="I806" s="331" t="s">
        <v>2032</v>
      </c>
      <c r="J806" s="317" t="s">
        <v>2033</v>
      </c>
      <c r="K806" s="321">
        <v>2220021</v>
      </c>
      <c r="L806" s="317" t="s">
        <v>5317</v>
      </c>
      <c r="M806" s="317"/>
      <c r="N806" s="322"/>
      <c r="O806" s="322" t="s">
        <v>2033</v>
      </c>
      <c r="P806" s="324">
        <v>3</v>
      </c>
      <c r="Q806" s="326">
        <v>60</v>
      </c>
      <c r="R806" s="327">
        <v>500000</v>
      </c>
      <c r="S806" s="327">
        <v>250000</v>
      </c>
      <c r="T806" s="328" t="s">
        <v>347</v>
      </c>
      <c r="U806" s="328" t="s">
        <v>347</v>
      </c>
      <c r="V806" s="328" t="s">
        <v>347</v>
      </c>
      <c r="W806" s="329" t="s">
        <v>347</v>
      </c>
      <c r="X806" s="329"/>
      <c r="Y806" s="329"/>
      <c r="Z806" s="325"/>
      <c r="AA806" s="329"/>
      <c r="AB806" s="329"/>
      <c r="AC806" s="329"/>
      <c r="AD806" s="329"/>
      <c r="AE806" s="329"/>
      <c r="AF806" s="329"/>
      <c r="AG806" s="325">
        <v>0</v>
      </c>
      <c r="AH806" s="325" t="s">
        <v>377</v>
      </c>
      <c r="AI806" s="325" t="s">
        <v>377</v>
      </c>
      <c r="AJ806" s="328">
        <v>750000</v>
      </c>
      <c r="AK806" s="330">
        <v>1000000</v>
      </c>
    </row>
    <row r="807" spans="1:37" s="309" customFormat="1" ht="20.100000000000001" customHeight="1">
      <c r="A807" s="314">
        <v>1805</v>
      </c>
      <c r="B807" s="315">
        <v>1410051027621</v>
      </c>
      <c r="C807" s="318">
        <v>1411204200032</v>
      </c>
      <c r="D807" s="315" t="s">
        <v>6880</v>
      </c>
      <c r="E807" s="316" t="s">
        <v>5318</v>
      </c>
      <c r="F807" s="332">
        <v>2410825</v>
      </c>
      <c r="G807" s="333" t="s">
        <v>5320</v>
      </c>
      <c r="H807" s="331" t="s">
        <v>355</v>
      </c>
      <c r="I807" s="331" t="s">
        <v>4724</v>
      </c>
      <c r="J807" s="317" t="s">
        <v>5319</v>
      </c>
      <c r="K807" s="321">
        <v>2410825</v>
      </c>
      <c r="L807" s="317" t="s">
        <v>5321</v>
      </c>
      <c r="M807" s="317"/>
      <c r="N807" s="322"/>
      <c r="O807" s="322" t="s">
        <v>5319</v>
      </c>
      <c r="P807" s="324">
        <v>2</v>
      </c>
      <c r="Q807" s="326">
        <v>50</v>
      </c>
      <c r="R807" s="327">
        <v>400000</v>
      </c>
      <c r="S807" s="327">
        <v>200000</v>
      </c>
      <c r="T807" s="328">
        <v>300000</v>
      </c>
      <c r="U807" s="328" t="s">
        <v>347</v>
      </c>
      <c r="V807" s="328" t="s">
        <v>347</v>
      </c>
      <c r="W807" s="329" t="s">
        <v>347</v>
      </c>
      <c r="X807" s="325"/>
      <c r="Y807" s="325"/>
      <c r="Z807" s="325" t="s">
        <v>377</v>
      </c>
      <c r="AA807" s="325"/>
      <c r="AB807" s="325"/>
      <c r="AC807" s="325"/>
      <c r="AD807" s="325"/>
      <c r="AE807" s="325"/>
      <c r="AF807" s="325"/>
      <c r="AG807" s="325">
        <v>0</v>
      </c>
      <c r="AH807" s="325" t="s">
        <v>377</v>
      </c>
      <c r="AI807" s="325" t="s">
        <v>377</v>
      </c>
      <c r="AJ807" s="328">
        <v>900000</v>
      </c>
      <c r="AK807" s="330">
        <v>1000000</v>
      </c>
    </row>
    <row r="808" spans="1:37" s="309" customFormat="1" ht="20.100000000000001" customHeight="1">
      <c r="A808" s="314">
        <v>1806</v>
      </c>
      <c r="B808" s="315">
        <v>1410051014470</v>
      </c>
      <c r="C808" s="318">
        <v>1410004000840</v>
      </c>
      <c r="D808" s="315" t="s">
        <v>6880</v>
      </c>
      <c r="E808" s="316" t="s">
        <v>2035</v>
      </c>
      <c r="F808" s="332">
        <v>2270062</v>
      </c>
      <c r="G808" s="333" t="s">
        <v>2038</v>
      </c>
      <c r="H808" s="331" t="s">
        <v>344</v>
      </c>
      <c r="I808" s="331" t="s">
        <v>2036</v>
      </c>
      <c r="J808" s="317" t="s">
        <v>2037</v>
      </c>
      <c r="K808" s="321">
        <v>2270062</v>
      </c>
      <c r="L808" s="317" t="s">
        <v>5322</v>
      </c>
      <c r="M808" s="317"/>
      <c r="N808" s="344"/>
      <c r="O808" s="344" t="s">
        <v>2037</v>
      </c>
      <c r="P808" s="324">
        <v>2</v>
      </c>
      <c r="Q808" s="326">
        <v>43</v>
      </c>
      <c r="R808" s="327">
        <v>400000</v>
      </c>
      <c r="S808" s="327">
        <v>200000</v>
      </c>
      <c r="T808" s="328">
        <v>300000</v>
      </c>
      <c r="U808" s="328" t="s">
        <v>347</v>
      </c>
      <c r="V808" s="328" t="s">
        <v>347</v>
      </c>
      <c r="W808" s="329" t="s">
        <v>377</v>
      </c>
      <c r="X808" s="329"/>
      <c r="Y808" s="329"/>
      <c r="Z808" s="325"/>
      <c r="AA808" s="329"/>
      <c r="AB808" s="329"/>
      <c r="AC808" s="329"/>
      <c r="AD808" s="329"/>
      <c r="AE808" s="329"/>
      <c r="AF808" s="329"/>
      <c r="AG808" s="325">
        <v>0</v>
      </c>
      <c r="AH808" s="325" t="s">
        <v>377</v>
      </c>
      <c r="AI808" s="325" t="s">
        <v>377</v>
      </c>
      <c r="AJ808" s="328">
        <v>900000</v>
      </c>
      <c r="AK808" s="330">
        <v>1000000</v>
      </c>
    </row>
    <row r="809" spans="1:37" s="309" customFormat="1" ht="20.100000000000001" customHeight="1">
      <c r="A809" s="314">
        <v>1807</v>
      </c>
      <c r="B809" s="315">
        <v>1410051017655</v>
      </c>
      <c r="C809" s="318">
        <v>1410004000857</v>
      </c>
      <c r="D809" s="315" t="s">
        <v>6880</v>
      </c>
      <c r="E809" s="316" t="s">
        <v>2039</v>
      </c>
      <c r="F809" s="319">
        <v>2440004</v>
      </c>
      <c r="G809" s="320" t="s">
        <v>2043</v>
      </c>
      <c r="H809" s="316" t="s">
        <v>2040</v>
      </c>
      <c r="I809" s="316" t="s">
        <v>2041</v>
      </c>
      <c r="J809" s="317" t="s">
        <v>2042</v>
      </c>
      <c r="K809" s="321">
        <v>2440004</v>
      </c>
      <c r="L809" s="317" t="s">
        <v>5323</v>
      </c>
      <c r="M809" s="317"/>
      <c r="N809" s="322"/>
      <c r="O809" s="316" t="s">
        <v>2042</v>
      </c>
      <c r="P809" s="324">
        <v>3</v>
      </c>
      <c r="Q809" s="326">
        <v>60</v>
      </c>
      <c r="R809" s="327">
        <v>500000</v>
      </c>
      <c r="S809" s="327">
        <v>250000</v>
      </c>
      <c r="T809" s="328">
        <v>300000</v>
      </c>
      <c r="U809" s="328" t="s">
        <v>347</v>
      </c>
      <c r="V809" s="328" t="s">
        <v>347</v>
      </c>
      <c r="W809" s="329" t="s">
        <v>377</v>
      </c>
      <c r="X809" s="329"/>
      <c r="Y809" s="329"/>
      <c r="Z809" s="325"/>
      <c r="AA809" s="329"/>
      <c r="AB809" s="329"/>
      <c r="AC809" s="329"/>
      <c r="AD809" s="329"/>
      <c r="AE809" s="329"/>
      <c r="AF809" s="329"/>
      <c r="AG809" s="325">
        <v>990000</v>
      </c>
      <c r="AH809" s="325" t="s">
        <v>6833</v>
      </c>
      <c r="AI809" s="325" t="s">
        <v>377</v>
      </c>
      <c r="AJ809" s="328">
        <v>1050000</v>
      </c>
      <c r="AK809" s="330">
        <v>1000000</v>
      </c>
    </row>
    <row r="810" spans="1:37" s="309" customFormat="1" ht="20.100000000000001" customHeight="1">
      <c r="A810" s="314">
        <v>1808</v>
      </c>
      <c r="B810" s="315">
        <v>1410051018448</v>
      </c>
      <c r="C810" s="318">
        <v>1410004000857</v>
      </c>
      <c r="D810" s="315" t="s">
        <v>6880</v>
      </c>
      <c r="E810" s="316" t="s">
        <v>2039</v>
      </c>
      <c r="F810" s="332">
        <v>2440004</v>
      </c>
      <c r="G810" s="333" t="s">
        <v>2043</v>
      </c>
      <c r="H810" s="331" t="s">
        <v>2040</v>
      </c>
      <c r="I810" s="331" t="s">
        <v>2041</v>
      </c>
      <c r="J810" s="317" t="s">
        <v>2044</v>
      </c>
      <c r="K810" s="321">
        <v>2440003</v>
      </c>
      <c r="L810" s="317" t="s">
        <v>5324</v>
      </c>
      <c r="M810" s="317"/>
      <c r="N810" s="334"/>
      <c r="O810" s="334" t="s">
        <v>2044</v>
      </c>
      <c r="P810" s="324">
        <v>3</v>
      </c>
      <c r="Q810" s="326">
        <v>68</v>
      </c>
      <c r="R810" s="327">
        <v>500000</v>
      </c>
      <c r="S810" s="327">
        <v>250000</v>
      </c>
      <c r="T810" s="328" t="s">
        <v>347</v>
      </c>
      <c r="U810" s="328" t="s">
        <v>347</v>
      </c>
      <c r="V810" s="328" t="s">
        <v>347</v>
      </c>
      <c r="W810" s="329" t="s">
        <v>347</v>
      </c>
      <c r="X810" s="325"/>
      <c r="Y810" s="325"/>
      <c r="Z810" s="325"/>
      <c r="AA810" s="325"/>
      <c r="AB810" s="325"/>
      <c r="AC810" s="325"/>
      <c r="AD810" s="325"/>
      <c r="AE810" s="325"/>
      <c r="AF810" s="325"/>
      <c r="AG810" s="325">
        <v>998000</v>
      </c>
      <c r="AH810" s="325" t="s">
        <v>6833</v>
      </c>
      <c r="AI810" s="325" t="s">
        <v>377</v>
      </c>
      <c r="AJ810" s="328">
        <v>750000</v>
      </c>
      <c r="AK810" s="330">
        <v>1000000</v>
      </c>
    </row>
    <row r="811" spans="1:37" s="309" customFormat="1" ht="20.100000000000001" customHeight="1">
      <c r="A811" s="314">
        <v>1809</v>
      </c>
      <c r="B811" s="315">
        <v>1410051017457</v>
      </c>
      <c r="C811" s="318">
        <v>1410004000923</v>
      </c>
      <c r="D811" s="315" t="s">
        <v>6880</v>
      </c>
      <c r="E811" s="316" t="s">
        <v>2045</v>
      </c>
      <c r="F811" s="319">
        <v>2270062</v>
      </c>
      <c r="G811" s="320" t="s">
        <v>2048</v>
      </c>
      <c r="H811" s="316" t="s">
        <v>344</v>
      </c>
      <c r="I811" s="316" t="s">
        <v>2046</v>
      </c>
      <c r="J811" s="317" t="s">
        <v>2047</v>
      </c>
      <c r="K811" s="321">
        <v>2270062</v>
      </c>
      <c r="L811" s="317" t="s">
        <v>5325</v>
      </c>
      <c r="M811" s="317"/>
      <c r="N811" s="338"/>
      <c r="O811" s="334" t="s">
        <v>2047</v>
      </c>
      <c r="P811" s="324">
        <v>2</v>
      </c>
      <c r="Q811" s="326">
        <v>50</v>
      </c>
      <c r="R811" s="327">
        <v>400000</v>
      </c>
      <c r="S811" s="327">
        <v>200000</v>
      </c>
      <c r="T811" s="328" t="s">
        <v>347</v>
      </c>
      <c r="U811" s="328" t="s">
        <v>347</v>
      </c>
      <c r="V811" s="328" t="s">
        <v>347</v>
      </c>
      <c r="W811" s="329" t="s">
        <v>347</v>
      </c>
      <c r="X811" s="329"/>
      <c r="Y811" s="329"/>
      <c r="Z811" s="325"/>
      <c r="AA811" s="329"/>
      <c r="AB811" s="329"/>
      <c r="AC811" s="329"/>
      <c r="AD811" s="329"/>
      <c r="AE811" s="329"/>
      <c r="AF811" s="329"/>
      <c r="AG811" s="325">
        <v>983000</v>
      </c>
      <c r="AH811" s="325" t="s">
        <v>6833</v>
      </c>
      <c r="AI811" s="325" t="s">
        <v>377</v>
      </c>
      <c r="AJ811" s="328">
        <v>600000</v>
      </c>
      <c r="AK811" s="330">
        <v>1000000</v>
      </c>
    </row>
    <row r="812" spans="1:37" s="309" customFormat="1" ht="20.100000000000001" customHeight="1">
      <c r="A812" s="314">
        <v>1810</v>
      </c>
      <c r="B812" s="315">
        <v>1410051014686</v>
      </c>
      <c r="C812" s="318">
        <v>1410004000865</v>
      </c>
      <c r="D812" s="315" t="s">
        <v>6880</v>
      </c>
      <c r="E812" s="316" t="s">
        <v>2049</v>
      </c>
      <c r="F812" s="332">
        <v>2200055</v>
      </c>
      <c r="G812" s="333" t="s">
        <v>2052</v>
      </c>
      <c r="H812" s="331" t="s">
        <v>344</v>
      </c>
      <c r="I812" s="331" t="s">
        <v>2050</v>
      </c>
      <c r="J812" s="317" t="s">
        <v>2051</v>
      </c>
      <c r="K812" s="321">
        <v>2200061</v>
      </c>
      <c r="L812" s="317" t="s">
        <v>5326</v>
      </c>
      <c r="M812" s="317"/>
      <c r="N812" s="322"/>
      <c r="O812" s="322" t="s">
        <v>2051</v>
      </c>
      <c r="P812" s="324">
        <v>2</v>
      </c>
      <c r="Q812" s="326">
        <v>24</v>
      </c>
      <c r="R812" s="327">
        <v>400000</v>
      </c>
      <c r="S812" s="327">
        <v>200000</v>
      </c>
      <c r="T812" s="328">
        <v>300000</v>
      </c>
      <c r="U812" s="328" t="s">
        <v>347</v>
      </c>
      <c r="V812" s="328" t="s">
        <v>347</v>
      </c>
      <c r="W812" s="329" t="s">
        <v>377</v>
      </c>
      <c r="X812" s="325"/>
      <c r="Y812" s="325"/>
      <c r="Z812" s="325"/>
      <c r="AA812" s="325"/>
      <c r="AB812" s="325"/>
      <c r="AC812" s="325"/>
      <c r="AD812" s="325"/>
      <c r="AE812" s="325"/>
      <c r="AF812" s="325"/>
      <c r="AG812" s="325">
        <v>0</v>
      </c>
      <c r="AH812" s="325" t="s">
        <v>377</v>
      </c>
      <c r="AI812" s="325" t="s">
        <v>377</v>
      </c>
      <c r="AJ812" s="328">
        <v>900000</v>
      </c>
      <c r="AK812" s="330">
        <v>1000000</v>
      </c>
    </row>
    <row r="813" spans="1:37" s="309" customFormat="1" ht="20.100000000000001" customHeight="1">
      <c r="A813" s="314">
        <v>1811</v>
      </c>
      <c r="B813" s="315">
        <v>1410051016392</v>
      </c>
      <c r="C813" s="318">
        <v>1410004000865</v>
      </c>
      <c r="D813" s="315" t="s">
        <v>6880</v>
      </c>
      <c r="E813" s="316" t="s">
        <v>2049</v>
      </c>
      <c r="F813" s="332">
        <v>2200055</v>
      </c>
      <c r="G813" s="333" t="s">
        <v>2052</v>
      </c>
      <c r="H813" s="331" t="s">
        <v>344</v>
      </c>
      <c r="I813" s="331" t="s">
        <v>2050</v>
      </c>
      <c r="J813" s="317" t="s">
        <v>2053</v>
      </c>
      <c r="K813" s="321">
        <v>2200074</v>
      </c>
      <c r="L813" s="317" t="s">
        <v>5327</v>
      </c>
      <c r="M813" s="317"/>
      <c r="N813" s="323"/>
      <c r="O813" s="322" t="s">
        <v>2053</v>
      </c>
      <c r="P813" s="324">
        <v>3</v>
      </c>
      <c r="Q813" s="326">
        <v>60</v>
      </c>
      <c r="R813" s="327">
        <v>500000</v>
      </c>
      <c r="S813" s="327">
        <v>250000</v>
      </c>
      <c r="T813" s="328">
        <v>300000</v>
      </c>
      <c r="U813" s="328" t="s">
        <v>347</v>
      </c>
      <c r="V813" s="328" t="s">
        <v>347</v>
      </c>
      <c r="W813" s="329" t="s">
        <v>347</v>
      </c>
      <c r="X813" s="325"/>
      <c r="Y813" s="325"/>
      <c r="Z813" s="325" t="s">
        <v>377</v>
      </c>
      <c r="AA813" s="325"/>
      <c r="AB813" s="325"/>
      <c r="AC813" s="325"/>
      <c r="AD813" s="325"/>
      <c r="AE813" s="325"/>
      <c r="AF813" s="325"/>
      <c r="AG813" s="325">
        <v>0</v>
      </c>
      <c r="AH813" s="325" t="s">
        <v>377</v>
      </c>
      <c r="AI813" s="325" t="s">
        <v>377</v>
      </c>
      <c r="AJ813" s="328">
        <v>1050000</v>
      </c>
      <c r="AK813" s="330">
        <v>1000000</v>
      </c>
    </row>
    <row r="814" spans="1:37" s="309" customFormat="1" ht="20.100000000000001" customHeight="1">
      <c r="A814" s="314">
        <v>1812</v>
      </c>
      <c r="B814" s="315">
        <v>1410051016400</v>
      </c>
      <c r="C814" s="318">
        <v>1410004000865</v>
      </c>
      <c r="D814" s="315" t="s">
        <v>6880</v>
      </c>
      <c r="E814" s="316" t="s">
        <v>2049</v>
      </c>
      <c r="F814" s="332">
        <v>2200055</v>
      </c>
      <c r="G814" s="333" t="s">
        <v>2052</v>
      </c>
      <c r="H814" s="331" t="s">
        <v>344</v>
      </c>
      <c r="I814" s="331" t="s">
        <v>2050</v>
      </c>
      <c r="J814" s="317" t="s">
        <v>2054</v>
      </c>
      <c r="K814" s="321">
        <v>2200055</v>
      </c>
      <c r="L814" s="317" t="s">
        <v>5328</v>
      </c>
      <c r="M814" s="317" t="s">
        <v>5329</v>
      </c>
      <c r="N814" s="322"/>
      <c r="O814" s="322" t="s">
        <v>2054</v>
      </c>
      <c r="P814" s="324">
        <v>3</v>
      </c>
      <c r="Q814" s="326">
        <v>90</v>
      </c>
      <c r="R814" s="327">
        <v>500000</v>
      </c>
      <c r="S814" s="327">
        <v>250000</v>
      </c>
      <c r="T814" s="328" t="s">
        <v>347</v>
      </c>
      <c r="U814" s="328" t="s">
        <v>347</v>
      </c>
      <c r="V814" s="328">
        <v>300000</v>
      </c>
      <c r="W814" s="329" t="s">
        <v>347</v>
      </c>
      <c r="X814" s="325"/>
      <c r="Y814" s="325"/>
      <c r="Z814" s="325"/>
      <c r="AA814" s="325"/>
      <c r="AB814" s="325"/>
      <c r="AC814" s="325"/>
      <c r="AD814" s="325"/>
      <c r="AE814" s="325"/>
      <c r="AF814" s="325" t="s">
        <v>377</v>
      </c>
      <c r="AG814" s="325">
        <v>0</v>
      </c>
      <c r="AH814" s="325" t="s">
        <v>377</v>
      </c>
      <c r="AI814" s="325" t="s">
        <v>377</v>
      </c>
      <c r="AJ814" s="328">
        <v>1050000</v>
      </c>
      <c r="AK814" s="330">
        <v>1000000</v>
      </c>
    </row>
    <row r="815" spans="1:37" s="309" customFormat="1" ht="20.100000000000001" customHeight="1">
      <c r="A815" s="314">
        <v>1813</v>
      </c>
      <c r="B815" s="345">
        <v>1410051027340</v>
      </c>
      <c r="C815" s="345">
        <v>1410004000865</v>
      </c>
      <c r="D815" s="345" t="s">
        <v>4363</v>
      </c>
      <c r="E815" s="316" t="s">
        <v>2049</v>
      </c>
      <c r="F815" s="340">
        <v>2200055</v>
      </c>
      <c r="G815" s="316" t="s">
        <v>2052</v>
      </c>
      <c r="H815" s="316" t="s">
        <v>344</v>
      </c>
      <c r="I815" s="316" t="s">
        <v>2050</v>
      </c>
      <c r="J815" s="316" t="s">
        <v>2055</v>
      </c>
      <c r="K815" s="340" t="s">
        <v>5330</v>
      </c>
      <c r="L815" s="334" t="s">
        <v>5331</v>
      </c>
      <c r="M815" s="334"/>
      <c r="N815" s="316"/>
      <c r="O815" s="334" t="s">
        <v>2055</v>
      </c>
      <c r="P815" s="324">
        <v>2</v>
      </c>
      <c r="Q815" s="316">
        <v>45</v>
      </c>
      <c r="R815" s="327">
        <v>400000</v>
      </c>
      <c r="S815" s="327">
        <v>200000</v>
      </c>
      <c r="T815" s="328" t="s">
        <v>347</v>
      </c>
      <c r="U815" s="328" t="s">
        <v>347</v>
      </c>
      <c r="V815" s="328" t="s">
        <v>347</v>
      </c>
      <c r="W815" s="329" t="s">
        <v>347</v>
      </c>
      <c r="X815" s="316"/>
      <c r="Y815" s="316"/>
      <c r="Z815" s="325"/>
      <c r="AA815" s="316"/>
      <c r="AB815" s="316"/>
      <c r="AC815" s="316"/>
      <c r="AD815" s="316"/>
      <c r="AE815" s="316"/>
      <c r="AF815" s="316"/>
      <c r="AG815" s="325">
        <v>0</v>
      </c>
      <c r="AH815" s="325" t="s">
        <v>377</v>
      </c>
      <c r="AI815" s="325" t="s">
        <v>377</v>
      </c>
      <c r="AJ815" s="328">
        <v>600000</v>
      </c>
      <c r="AK815" s="330">
        <v>1000000</v>
      </c>
    </row>
    <row r="816" spans="1:37" s="309" customFormat="1" ht="20.100000000000001" customHeight="1">
      <c r="A816" s="314">
        <v>1814</v>
      </c>
      <c r="B816" s="315">
        <v>1410051023687</v>
      </c>
      <c r="C816" s="318">
        <v>1410004001319</v>
      </c>
      <c r="D816" s="315" t="s">
        <v>6880</v>
      </c>
      <c r="E816" s="316" t="s">
        <v>2056</v>
      </c>
      <c r="F816" s="332">
        <v>2440813</v>
      </c>
      <c r="G816" s="333" t="s">
        <v>2059</v>
      </c>
      <c r="H816" s="331" t="s">
        <v>344</v>
      </c>
      <c r="I816" s="331" t="s">
        <v>2057</v>
      </c>
      <c r="J816" s="317" t="s">
        <v>2058</v>
      </c>
      <c r="K816" s="321">
        <v>2440813</v>
      </c>
      <c r="L816" s="317" t="s">
        <v>5332</v>
      </c>
      <c r="M816" s="317"/>
      <c r="N816" s="322"/>
      <c r="O816" s="322" t="s">
        <v>2058</v>
      </c>
      <c r="P816" s="324">
        <v>3</v>
      </c>
      <c r="Q816" s="326">
        <v>60</v>
      </c>
      <c r="R816" s="327">
        <v>500000</v>
      </c>
      <c r="S816" s="327">
        <v>250000</v>
      </c>
      <c r="T816" s="328" t="s">
        <v>347</v>
      </c>
      <c r="U816" s="328" t="s">
        <v>347</v>
      </c>
      <c r="V816" s="328" t="s">
        <v>347</v>
      </c>
      <c r="W816" s="329" t="s">
        <v>347</v>
      </c>
      <c r="X816" s="325"/>
      <c r="Y816" s="325"/>
      <c r="Z816" s="325"/>
      <c r="AA816" s="325"/>
      <c r="AB816" s="325"/>
      <c r="AC816" s="325"/>
      <c r="AD816" s="325"/>
      <c r="AE816" s="325"/>
      <c r="AF816" s="325"/>
      <c r="AG816" s="325">
        <v>0</v>
      </c>
      <c r="AH816" s="325" t="s">
        <v>377</v>
      </c>
      <c r="AI816" s="325" t="s">
        <v>377</v>
      </c>
      <c r="AJ816" s="328">
        <v>750000</v>
      </c>
      <c r="AK816" s="330">
        <v>1000000</v>
      </c>
    </row>
    <row r="817" spans="1:37" s="309" customFormat="1" ht="20.100000000000001" customHeight="1">
      <c r="A817" s="314">
        <v>1815</v>
      </c>
      <c r="B817" s="315">
        <v>1410051026128</v>
      </c>
      <c r="C817" s="318">
        <v>1411804100012</v>
      </c>
      <c r="D817" s="315" t="s">
        <v>6880</v>
      </c>
      <c r="E817" s="316" t="s">
        <v>2060</v>
      </c>
      <c r="F817" s="332">
        <v>2240003</v>
      </c>
      <c r="G817" s="333" t="s">
        <v>2063</v>
      </c>
      <c r="H817" s="331" t="s">
        <v>344</v>
      </c>
      <c r="I817" s="331" t="s">
        <v>2061</v>
      </c>
      <c r="J817" s="317" t="s">
        <v>2062</v>
      </c>
      <c r="K817" s="321">
        <v>2240021</v>
      </c>
      <c r="L817" s="317" t="s">
        <v>5333</v>
      </c>
      <c r="M817" s="317"/>
      <c r="N817" s="316"/>
      <c r="O817" s="334" t="s">
        <v>2062</v>
      </c>
      <c r="P817" s="324">
        <v>3</v>
      </c>
      <c r="Q817" s="326">
        <v>60</v>
      </c>
      <c r="R817" s="327">
        <v>500000</v>
      </c>
      <c r="S817" s="327">
        <v>250000</v>
      </c>
      <c r="T817" s="328">
        <v>300000</v>
      </c>
      <c r="U817" s="328" t="s">
        <v>347</v>
      </c>
      <c r="V817" s="328" t="s">
        <v>347</v>
      </c>
      <c r="W817" s="329" t="s">
        <v>377</v>
      </c>
      <c r="X817" s="329"/>
      <c r="Y817" s="329"/>
      <c r="Z817" s="325"/>
      <c r="AA817" s="329"/>
      <c r="AB817" s="329"/>
      <c r="AC817" s="329"/>
      <c r="AD817" s="329"/>
      <c r="AE817" s="329"/>
      <c r="AF817" s="329"/>
      <c r="AG817" s="325">
        <v>0</v>
      </c>
      <c r="AH817" s="325" t="s">
        <v>377</v>
      </c>
      <c r="AI817" s="325" t="s">
        <v>377</v>
      </c>
      <c r="AJ817" s="328">
        <v>1050000</v>
      </c>
      <c r="AK817" s="330">
        <v>1000000</v>
      </c>
    </row>
    <row r="818" spans="1:37" s="309" customFormat="1" ht="20.100000000000001" customHeight="1">
      <c r="A818" s="314">
        <v>1816</v>
      </c>
      <c r="B818" s="315">
        <v>1410051024206</v>
      </c>
      <c r="C818" s="318">
        <v>1410004001053</v>
      </c>
      <c r="D818" s="315" t="s">
        <v>6880</v>
      </c>
      <c r="E818" s="316" t="s">
        <v>2064</v>
      </c>
      <c r="F818" s="319">
        <v>2400003</v>
      </c>
      <c r="G818" s="320" t="s">
        <v>2067</v>
      </c>
      <c r="H818" s="316" t="s">
        <v>344</v>
      </c>
      <c r="I818" s="316" t="s">
        <v>2065</v>
      </c>
      <c r="J818" s="317" t="s">
        <v>2066</v>
      </c>
      <c r="K818" s="321">
        <v>2400001</v>
      </c>
      <c r="L818" s="317" t="s">
        <v>5334</v>
      </c>
      <c r="M818" s="317" t="s">
        <v>5335</v>
      </c>
      <c r="N818" s="322"/>
      <c r="O818" s="322" t="s">
        <v>2066</v>
      </c>
      <c r="P818" s="324">
        <v>2</v>
      </c>
      <c r="Q818" s="326">
        <v>47</v>
      </c>
      <c r="R818" s="327">
        <v>400000</v>
      </c>
      <c r="S818" s="327">
        <v>200000</v>
      </c>
      <c r="T818" s="328">
        <v>300000</v>
      </c>
      <c r="U818" s="328" t="s">
        <v>347</v>
      </c>
      <c r="V818" s="328" t="s">
        <v>347</v>
      </c>
      <c r="W818" s="329" t="s">
        <v>377</v>
      </c>
      <c r="X818" s="329"/>
      <c r="Y818" s="329"/>
      <c r="Z818" s="325"/>
      <c r="AA818" s="329"/>
      <c r="AB818" s="329"/>
      <c r="AC818" s="329"/>
      <c r="AD818" s="329"/>
      <c r="AE818" s="329"/>
      <c r="AF818" s="329"/>
      <c r="AG818" s="325">
        <v>445000</v>
      </c>
      <c r="AH818" s="325" t="s">
        <v>6833</v>
      </c>
      <c r="AI818" s="325" t="s">
        <v>377</v>
      </c>
      <c r="AJ818" s="328">
        <v>900000</v>
      </c>
      <c r="AK818" s="330">
        <v>1000000</v>
      </c>
    </row>
    <row r="819" spans="1:37" s="309" customFormat="1" ht="20.100000000000001" customHeight="1">
      <c r="A819" s="314">
        <v>1817</v>
      </c>
      <c r="B819" s="315">
        <v>1410051026136</v>
      </c>
      <c r="C819" s="318">
        <v>1411804100020</v>
      </c>
      <c r="D819" s="315" t="s">
        <v>6880</v>
      </c>
      <c r="E819" s="316" t="s">
        <v>2068</v>
      </c>
      <c r="F819" s="332">
        <v>2240035</v>
      </c>
      <c r="G819" s="333" t="s">
        <v>2071</v>
      </c>
      <c r="H819" s="331" t="s">
        <v>344</v>
      </c>
      <c r="I819" s="331" t="s">
        <v>2069</v>
      </c>
      <c r="J819" s="317" t="s">
        <v>2070</v>
      </c>
      <c r="K819" s="321">
        <v>2240035</v>
      </c>
      <c r="L819" s="317" t="s">
        <v>5336</v>
      </c>
      <c r="M819" s="317"/>
      <c r="N819" s="316"/>
      <c r="O819" s="334" t="s">
        <v>2070</v>
      </c>
      <c r="P819" s="324">
        <v>3</v>
      </c>
      <c r="Q819" s="326">
        <v>60</v>
      </c>
      <c r="R819" s="327">
        <v>500000</v>
      </c>
      <c r="S819" s="327">
        <v>250000</v>
      </c>
      <c r="T819" s="328" t="s">
        <v>347</v>
      </c>
      <c r="U819" s="328" t="s">
        <v>347</v>
      </c>
      <c r="V819" s="328" t="s">
        <v>347</v>
      </c>
      <c r="W819" s="329" t="s">
        <v>347</v>
      </c>
      <c r="X819" s="329"/>
      <c r="Y819" s="329"/>
      <c r="Z819" s="325"/>
      <c r="AA819" s="329"/>
      <c r="AB819" s="329"/>
      <c r="AC819" s="329"/>
      <c r="AD819" s="329"/>
      <c r="AE819" s="329"/>
      <c r="AF819" s="329"/>
      <c r="AG819" s="325">
        <v>958000</v>
      </c>
      <c r="AH819" s="325" t="s">
        <v>6833</v>
      </c>
      <c r="AI819" s="325" t="s">
        <v>377</v>
      </c>
      <c r="AJ819" s="328">
        <v>750000</v>
      </c>
      <c r="AK819" s="330">
        <v>1000000</v>
      </c>
    </row>
    <row r="820" spans="1:37" s="309" customFormat="1" ht="20.100000000000001" customHeight="1">
      <c r="A820" s="314">
        <v>1818</v>
      </c>
      <c r="B820" s="315">
        <v>1410051026110</v>
      </c>
      <c r="C820" s="318">
        <v>1411704100013</v>
      </c>
      <c r="D820" s="315" t="s">
        <v>6880</v>
      </c>
      <c r="E820" s="316" t="s">
        <v>2072</v>
      </c>
      <c r="F820" s="332">
        <v>2250024</v>
      </c>
      <c r="G820" s="333" t="s">
        <v>2075</v>
      </c>
      <c r="H820" s="331" t="s">
        <v>344</v>
      </c>
      <c r="I820" s="331" t="s">
        <v>2073</v>
      </c>
      <c r="J820" s="317" t="s">
        <v>2074</v>
      </c>
      <c r="K820" s="321">
        <v>2250024</v>
      </c>
      <c r="L820" s="317" t="s">
        <v>5337</v>
      </c>
      <c r="M820" s="317"/>
      <c r="N820" s="316"/>
      <c r="O820" s="334" t="s">
        <v>2074</v>
      </c>
      <c r="P820" s="324">
        <v>3</v>
      </c>
      <c r="Q820" s="326">
        <v>60</v>
      </c>
      <c r="R820" s="327">
        <v>500000</v>
      </c>
      <c r="S820" s="327">
        <v>250000</v>
      </c>
      <c r="T820" s="328">
        <v>300000</v>
      </c>
      <c r="U820" s="328" t="s">
        <v>347</v>
      </c>
      <c r="V820" s="328" t="s">
        <v>347</v>
      </c>
      <c r="W820" s="329" t="s">
        <v>377</v>
      </c>
      <c r="X820" s="329"/>
      <c r="Y820" s="329"/>
      <c r="Z820" s="325"/>
      <c r="AA820" s="329"/>
      <c r="AB820" s="329"/>
      <c r="AC820" s="329"/>
      <c r="AD820" s="329"/>
      <c r="AE820" s="329"/>
      <c r="AF820" s="329"/>
      <c r="AG820" s="325">
        <v>0</v>
      </c>
      <c r="AH820" s="325" t="s">
        <v>377</v>
      </c>
      <c r="AI820" s="325" t="s">
        <v>377</v>
      </c>
      <c r="AJ820" s="328">
        <v>1050000</v>
      </c>
      <c r="AK820" s="330">
        <v>1000000</v>
      </c>
    </row>
    <row r="821" spans="1:37" s="309" customFormat="1" ht="20.100000000000001" customHeight="1">
      <c r="A821" s="314">
        <v>1819</v>
      </c>
      <c r="B821" s="315">
        <v>1410051017218</v>
      </c>
      <c r="C821" s="318">
        <v>1410004000915</v>
      </c>
      <c r="D821" s="315" t="s">
        <v>6880</v>
      </c>
      <c r="E821" s="316" t="s">
        <v>2076</v>
      </c>
      <c r="F821" s="319">
        <v>2230058</v>
      </c>
      <c r="G821" s="320" t="s">
        <v>2079</v>
      </c>
      <c r="H821" s="316" t="s">
        <v>344</v>
      </c>
      <c r="I821" s="316" t="s">
        <v>2077</v>
      </c>
      <c r="J821" s="317" t="s">
        <v>2078</v>
      </c>
      <c r="K821" s="321">
        <v>2230058</v>
      </c>
      <c r="L821" s="317" t="s">
        <v>5338</v>
      </c>
      <c r="M821" s="317"/>
      <c r="N821" s="322"/>
      <c r="O821" s="322" t="s">
        <v>2078</v>
      </c>
      <c r="P821" s="324">
        <v>3</v>
      </c>
      <c r="Q821" s="326">
        <v>60</v>
      </c>
      <c r="R821" s="327">
        <v>500000</v>
      </c>
      <c r="S821" s="327">
        <v>250000</v>
      </c>
      <c r="T821" s="328" t="s">
        <v>347</v>
      </c>
      <c r="U821" s="328" t="s">
        <v>347</v>
      </c>
      <c r="V821" s="328" t="s">
        <v>347</v>
      </c>
      <c r="W821" s="329" t="s">
        <v>347</v>
      </c>
      <c r="X821" s="329"/>
      <c r="Y821" s="329"/>
      <c r="Z821" s="325"/>
      <c r="AA821" s="329"/>
      <c r="AB821" s="329"/>
      <c r="AC821" s="329"/>
      <c r="AD821" s="329"/>
      <c r="AE821" s="329"/>
      <c r="AF821" s="329"/>
      <c r="AG821" s="325">
        <v>0</v>
      </c>
      <c r="AH821" s="325" t="s">
        <v>377</v>
      </c>
      <c r="AI821" s="325" t="s">
        <v>377</v>
      </c>
      <c r="AJ821" s="328">
        <v>750000</v>
      </c>
      <c r="AK821" s="330">
        <v>1000000</v>
      </c>
    </row>
    <row r="822" spans="1:37" s="309" customFormat="1" ht="20.100000000000001" customHeight="1">
      <c r="A822" s="314">
        <v>1820</v>
      </c>
      <c r="B822" s="315">
        <v>1410051023588</v>
      </c>
      <c r="C822" s="318">
        <v>1410004001285</v>
      </c>
      <c r="D822" s="315" t="s">
        <v>6880</v>
      </c>
      <c r="E822" s="316" t="s">
        <v>2080</v>
      </c>
      <c r="F822" s="332">
        <v>2320052</v>
      </c>
      <c r="G822" s="333" t="s">
        <v>2083</v>
      </c>
      <c r="H822" s="331" t="s">
        <v>344</v>
      </c>
      <c r="I822" s="331" t="s">
        <v>2081</v>
      </c>
      <c r="J822" s="317" t="s">
        <v>2082</v>
      </c>
      <c r="K822" s="321">
        <v>2320072</v>
      </c>
      <c r="L822" s="317" t="s">
        <v>5339</v>
      </c>
      <c r="M822" s="317"/>
      <c r="N822" s="322"/>
      <c r="O822" s="334" t="s">
        <v>2082</v>
      </c>
      <c r="P822" s="324">
        <v>3</v>
      </c>
      <c r="Q822" s="326">
        <v>66</v>
      </c>
      <c r="R822" s="327">
        <v>500000</v>
      </c>
      <c r="S822" s="327">
        <v>250000</v>
      </c>
      <c r="T822" s="328">
        <v>300000</v>
      </c>
      <c r="U822" s="328" t="s">
        <v>347</v>
      </c>
      <c r="V822" s="328" t="s">
        <v>347</v>
      </c>
      <c r="W822" s="329" t="s">
        <v>377</v>
      </c>
      <c r="X822" s="325"/>
      <c r="Y822" s="325"/>
      <c r="Z822" s="325"/>
      <c r="AA822" s="325"/>
      <c r="AB822" s="325"/>
      <c r="AC822" s="325"/>
      <c r="AD822" s="325"/>
      <c r="AE822" s="325"/>
      <c r="AF822" s="325"/>
      <c r="AG822" s="325">
        <v>0</v>
      </c>
      <c r="AH822" s="325" t="s">
        <v>377</v>
      </c>
      <c r="AI822" s="325" t="s">
        <v>377</v>
      </c>
      <c r="AJ822" s="328">
        <v>1050000</v>
      </c>
      <c r="AK822" s="330">
        <v>1000000</v>
      </c>
    </row>
    <row r="823" spans="1:37" s="309" customFormat="1" ht="20.100000000000001" customHeight="1">
      <c r="A823" s="314">
        <v>1821</v>
      </c>
      <c r="B823" s="315">
        <v>1410051018034</v>
      </c>
      <c r="C823" s="318">
        <v>1410004001129</v>
      </c>
      <c r="D823" s="315" t="s">
        <v>6880</v>
      </c>
      <c r="E823" s="316" t="s">
        <v>2084</v>
      </c>
      <c r="F823" s="332">
        <v>2200051</v>
      </c>
      <c r="G823" s="333" t="s">
        <v>2087</v>
      </c>
      <c r="H823" s="331" t="s">
        <v>344</v>
      </c>
      <c r="I823" s="331" t="s">
        <v>2085</v>
      </c>
      <c r="J823" s="317" t="s">
        <v>2086</v>
      </c>
      <c r="K823" s="321">
        <v>2200051</v>
      </c>
      <c r="L823" s="317" t="s">
        <v>5340</v>
      </c>
      <c r="M823" s="317"/>
      <c r="N823" s="322"/>
      <c r="O823" s="322" t="s">
        <v>2086</v>
      </c>
      <c r="P823" s="324">
        <v>3</v>
      </c>
      <c r="Q823" s="326">
        <v>60</v>
      </c>
      <c r="R823" s="327">
        <v>500000</v>
      </c>
      <c r="S823" s="327">
        <v>250000</v>
      </c>
      <c r="T823" s="328" t="s">
        <v>347</v>
      </c>
      <c r="U823" s="328" t="s">
        <v>347</v>
      </c>
      <c r="V823" s="328" t="s">
        <v>347</v>
      </c>
      <c r="W823" s="329" t="s">
        <v>347</v>
      </c>
      <c r="X823" s="329"/>
      <c r="Y823" s="329"/>
      <c r="Z823" s="325"/>
      <c r="AA823" s="329"/>
      <c r="AB823" s="329"/>
      <c r="AC823" s="329"/>
      <c r="AD823" s="329"/>
      <c r="AE823" s="329"/>
      <c r="AF823" s="329"/>
      <c r="AG823" s="325">
        <v>0</v>
      </c>
      <c r="AH823" s="325" t="s">
        <v>377</v>
      </c>
      <c r="AI823" s="325" t="s">
        <v>377</v>
      </c>
      <c r="AJ823" s="328">
        <v>750000</v>
      </c>
      <c r="AK823" s="330">
        <v>1000000</v>
      </c>
    </row>
    <row r="824" spans="1:37" s="309" customFormat="1" ht="20.100000000000001" customHeight="1">
      <c r="A824" s="314">
        <v>1822</v>
      </c>
      <c r="B824" s="315">
        <v>1410051025401</v>
      </c>
      <c r="C824" s="318">
        <v>1410004001475</v>
      </c>
      <c r="D824" s="315" t="s">
        <v>6880</v>
      </c>
      <c r="E824" s="316" t="s">
        <v>2088</v>
      </c>
      <c r="F824" s="332">
        <v>2200005</v>
      </c>
      <c r="G824" s="333" t="s">
        <v>2091</v>
      </c>
      <c r="H824" s="331" t="s">
        <v>344</v>
      </c>
      <c r="I824" s="331" t="s">
        <v>2089</v>
      </c>
      <c r="J824" s="317" t="s">
        <v>2090</v>
      </c>
      <c r="K824" s="321">
        <v>2200023</v>
      </c>
      <c r="L824" s="317" t="s">
        <v>5341</v>
      </c>
      <c r="M824" s="317" t="s">
        <v>5342</v>
      </c>
      <c r="N824" s="342"/>
      <c r="O824" s="342" t="s">
        <v>2090</v>
      </c>
      <c r="P824" s="324">
        <v>3</v>
      </c>
      <c r="Q824" s="326">
        <v>60</v>
      </c>
      <c r="R824" s="327">
        <v>500000</v>
      </c>
      <c r="S824" s="327">
        <v>250000</v>
      </c>
      <c r="T824" s="328" t="s">
        <v>347</v>
      </c>
      <c r="U824" s="328" t="s">
        <v>347</v>
      </c>
      <c r="V824" s="328" t="s">
        <v>347</v>
      </c>
      <c r="W824" s="329" t="s">
        <v>347</v>
      </c>
      <c r="X824" s="325"/>
      <c r="Y824" s="325"/>
      <c r="Z824" s="325"/>
      <c r="AA824" s="325"/>
      <c r="AB824" s="325"/>
      <c r="AC824" s="325"/>
      <c r="AD824" s="325"/>
      <c r="AE824" s="325"/>
      <c r="AF824" s="325"/>
      <c r="AG824" s="325">
        <v>0</v>
      </c>
      <c r="AH824" s="325" t="s">
        <v>377</v>
      </c>
      <c r="AI824" s="325" t="s">
        <v>377</v>
      </c>
      <c r="AJ824" s="328">
        <v>750000</v>
      </c>
      <c r="AK824" s="330">
        <v>1000000</v>
      </c>
    </row>
    <row r="825" spans="1:37" s="309" customFormat="1" ht="20.100000000000001" customHeight="1">
      <c r="A825" s="314">
        <v>1823</v>
      </c>
      <c r="B825" s="315">
        <v>1410051023604</v>
      </c>
      <c r="C825" s="318">
        <v>1410004001293</v>
      </c>
      <c r="D825" s="315" t="s">
        <v>6880</v>
      </c>
      <c r="E825" s="361" t="s">
        <v>5343</v>
      </c>
      <c r="F825" s="332">
        <v>2310058</v>
      </c>
      <c r="G825" s="333" t="s">
        <v>2093</v>
      </c>
      <c r="H825" s="331" t="s">
        <v>344</v>
      </c>
      <c r="I825" s="331" t="s">
        <v>5344</v>
      </c>
      <c r="J825" s="317" t="s">
        <v>2092</v>
      </c>
      <c r="K825" s="321">
        <v>2310058</v>
      </c>
      <c r="L825" s="317" t="s">
        <v>5345</v>
      </c>
      <c r="M825" s="317" t="s">
        <v>5346</v>
      </c>
      <c r="N825" s="322"/>
      <c r="O825" s="322" t="s">
        <v>2092</v>
      </c>
      <c r="P825" s="324">
        <v>2</v>
      </c>
      <c r="Q825" s="326">
        <v>24</v>
      </c>
      <c r="R825" s="327">
        <v>400000</v>
      </c>
      <c r="S825" s="327">
        <v>200000</v>
      </c>
      <c r="T825" s="328" t="s">
        <v>347</v>
      </c>
      <c r="U825" s="328" t="s">
        <v>347</v>
      </c>
      <c r="V825" s="328" t="s">
        <v>347</v>
      </c>
      <c r="W825" s="329" t="s">
        <v>347</v>
      </c>
      <c r="X825" s="325"/>
      <c r="Y825" s="325"/>
      <c r="Z825" s="325"/>
      <c r="AA825" s="325"/>
      <c r="AB825" s="325"/>
      <c r="AC825" s="325"/>
      <c r="AD825" s="325"/>
      <c r="AE825" s="325"/>
      <c r="AF825" s="325"/>
      <c r="AG825" s="325">
        <v>88000</v>
      </c>
      <c r="AH825" s="325" t="s">
        <v>6833</v>
      </c>
      <c r="AI825" s="325" t="s">
        <v>377</v>
      </c>
      <c r="AJ825" s="328">
        <v>600000</v>
      </c>
      <c r="AK825" s="330">
        <v>1000000</v>
      </c>
    </row>
    <row r="826" spans="1:37" s="309" customFormat="1" ht="20.100000000000001" customHeight="1">
      <c r="A826" s="314">
        <v>1824</v>
      </c>
      <c r="B826" s="315">
        <v>1410051018281</v>
      </c>
      <c r="C826" s="318">
        <v>1410008001158</v>
      </c>
      <c r="D826" s="315" t="s">
        <v>6880</v>
      </c>
      <c r="E826" s="316" t="s">
        <v>2100</v>
      </c>
      <c r="F826" s="332">
        <v>2220011</v>
      </c>
      <c r="G826" s="333" t="s">
        <v>2103</v>
      </c>
      <c r="H826" s="331" t="s">
        <v>355</v>
      </c>
      <c r="I826" s="331" t="s">
        <v>2101</v>
      </c>
      <c r="J826" s="317" t="s">
        <v>2102</v>
      </c>
      <c r="K826" s="321">
        <v>2220011</v>
      </c>
      <c r="L826" s="317" t="s">
        <v>5347</v>
      </c>
      <c r="M826" s="317"/>
      <c r="N826" s="322"/>
      <c r="O826" s="322" t="s">
        <v>2102</v>
      </c>
      <c r="P826" s="324">
        <v>3</v>
      </c>
      <c r="Q826" s="326">
        <v>60</v>
      </c>
      <c r="R826" s="327">
        <v>500000</v>
      </c>
      <c r="S826" s="327">
        <v>250000</v>
      </c>
      <c r="T826" s="328">
        <v>300000</v>
      </c>
      <c r="U826" s="328" t="s">
        <v>347</v>
      </c>
      <c r="V826" s="328" t="s">
        <v>347</v>
      </c>
      <c r="W826" s="329" t="s">
        <v>347</v>
      </c>
      <c r="X826" s="325"/>
      <c r="Y826" s="325"/>
      <c r="Z826" s="325" t="s">
        <v>377</v>
      </c>
      <c r="AA826" s="325"/>
      <c r="AB826" s="325"/>
      <c r="AC826" s="325"/>
      <c r="AD826" s="325"/>
      <c r="AE826" s="325"/>
      <c r="AF826" s="325"/>
      <c r="AG826" s="325">
        <v>995000</v>
      </c>
      <c r="AH826" s="325" t="s">
        <v>6833</v>
      </c>
      <c r="AI826" s="325" t="s">
        <v>377</v>
      </c>
      <c r="AJ826" s="328">
        <v>1050000</v>
      </c>
      <c r="AK826" s="330">
        <v>1000000</v>
      </c>
    </row>
    <row r="827" spans="1:37" s="309" customFormat="1" ht="20.100000000000001" customHeight="1">
      <c r="A827" s="314">
        <v>1825</v>
      </c>
      <c r="B827" s="315">
        <v>1410051013803</v>
      </c>
      <c r="C827" s="318">
        <v>1410008000879</v>
      </c>
      <c r="D827" s="315" t="s">
        <v>6880</v>
      </c>
      <c r="E827" s="316" t="s">
        <v>2104</v>
      </c>
      <c r="F827" s="319">
        <v>2300041</v>
      </c>
      <c r="G827" s="320" t="s">
        <v>2107</v>
      </c>
      <c r="H827" s="316" t="s">
        <v>355</v>
      </c>
      <c r="I827" s="316" t="s">
        <v>2105</v>
      </c>
      <c r="J827" s="317" t="s">
        <v>2106</v>
      </c>
      <c r="K827" s="321">
        <v>2300041</v>
      </c>
      <c r="L827" s="317" t="s">
        <v>5348</v>
      </c>
      <c r="M827" s="317"/>
      <c r="N827" s="322"/>
      <c r="O827" s="322" t="s">
        <v>2106</v>
      </c>
      <c r="P827" s="324">
        <v>3</v>
      </c>
      <c r="Q827" s="326">
        <v>80</v>
      </c>
      <c r="R827" s="327">
        <v>500000</v>
      </c>
      <c r="S827" s="327">
        <v>250000</v>
      </c>
      <c r="T827" s="328">
        <v>300000</v>
      </c>
      <c r="U827" s="328" t="s">
        <v>347</v>
      </c>
      <c r="V827" s="328" t="s">
        <v>347</v>
      </c>
      <c r="W827" s="329" t="s">
        <v>377</v>
      </c>
      <c r="X827" s="329"/>
      <c r="Y827" s="329"/>
      <c r="Z827" s="325"/>
      <c r="AA827" s="329"/>
      <c r="AB827" s="329"/>
      <c r="AC827" s="329"/>
      <c r="AD827" s="329"/>
      <c r="AE827" s="329"/>
      <c r="AF827" s="329"/>
      <c r="AG827" s="325">
        <v>0</v>
      </c>
      <c r="AH827" s="325" t="s">
        <v>377</v>
      </c>
      <c r="AI827" s="325" t="s">
        <v>377</v>
      </c>
      <c r="AJ827" s="328">
        <v>1050000</v>
      </c>
      <c r="AK827" s="330">
        <v>1000000</v>
      </c>
    </row>
    <row r="828" spans="1:37" s="309" customFormat="1" ht="20.100000000000001" customHeight="1">
      <c r="A828" s="314">
        <v>1826</v>
      </c>
      <c r="B828" s="315">
        <v>1410051013738</v>
      </c>
      <c r="C828" s="318">
        <v>1410008000838</v>
      </c>
      <c r="D828" s="315" t="s">
        <v>6880</v>
      </c>
      <c r="E828" s="316" t="s">
        <v>2108</v>
      </c>
      <c r="F828" s="319">
        <v>2300052</v>
      </c>
      <c r="G828" s="320" t="s">
        <v>2111</v>
      </c>
      <c r="H828" s="316" t="s">
        <v>355</v>
      </c>
      <c r="I828" s="316" t="s">
        <v>2109</v>
      </c>
      <c r="J828" s="317" t="s">
        <v>2110</v>
      </c>
      <c r="K828" s="321">
        <v>2300051</v>
      </c>
      <c r="L828" s="317" t="s">
        <v>5349</v>
      </c>
      <c r="M828" s="317"/>
      <c r="N828" s="322"/>
      <c r="O828" s="322" t="s">
        <v>2110</v>
      </c>
      <c r="P828" s="324">
        <v>3</v>
      </c>
      <c r="Q828" s="326">
        <v>62</v>
      </c>
      <c r="R828" s="327">
        <v>500000</v>
      </c>
      <c r="S828" s="327">
        <v>250000</v>
      </c>
      <c r="T828" s="328">
        <v>300000</v>
      </c>
      <c r="U828" s="328" t="s">
        <v>347</v>
      </c>
      <c r="V828" s="328" t="s">
        <v>347</v>
      </c>
      <c r="W828" s="329" t="s">
        <v>377</v>
      </c>
      <c r="X828" s="329"/>
      <c r="Y828" s="329"/>
      <c r="Z828" s="325"/>
      <c r="AA828" s="329"/>
      <c r="AB828" s="329"/>
      <c r="AC828" s="329"/>
      <c r="AD828" s="329"/>
      <c r="AE828" s="329"/>
      <c r="AF828" s="329"/>
      <c r="AG828" s="325">
        <v>0</v>
      </c>
      <c r="AH828" s="325" t="s">
        <v>377</v>
      </c>
      <c r="AI828" s="325" t="s">
        <v>377</v>
      </c>
      <c r="AJ828" s="328">
        <v>1050000</v>
      </c>
      <c r="AK828" s="330">
        <v>1000000</v>
      </c>
    </row>
    <row r="829" spans="1:37" s="309" customFormat="1" ht="20.100000000000001" customHeight="1">
      <c r="A829" s="314">
        <v>1827</v>
      </c>
      <c r="B829" s="315">
        <v>1410051023851</v>
      </c>
      <c r="C829" s="318">
        <v>1410008000838</v>
      </c>
      <c r="D829" s="315" t="s">
        <v>6880</v>
      </c>
      <c r="E829" s="316" t="s">
        <v>2108</v>
      </c>
      <c r="F829" s="332">
        <v>2300052</v>
      </c>
      <c r="G829" s="333" t="s">
        <v>2111</v>
      </c>
      <c r="H829" s="331" t="s">
        <v>355</v>
      </c>
      <c r="I829" s="331" t="s">
        <v>2109</v>
      </c>
      <c r="J829" s="317" t="s">
        <v>2112</v>
      </c>
      <c r="K829" s="321">
        <v>2300025</v>
      </c>
      <c r="L829" s="317" t="s">
        <v>5350</v>
      </c>
      <c r="M829" s="317"/>
      <c r="N829" s="316"/>
      <c r="O829" s="334" t="s">
        <v>2112</v>
      </c>
      <c r="P829" s="324">
        <v>3</v>
      </c>
      <c r="Q829" s="326">
        <v>60</v>
      </c>
      <c r="R829" s="327">
        <v>500000</v>
      </c>
      <c r="S829" s="327">
        <v>250000</v>
      </c>
      <c r="T829" s="328">
        <v>300000</v>
      </c>
      <c r="U829" s="328" t="s">
        <v>347</v>
      </c>
      <c r="V829" s="328" t="s">
        <v>347</v>
      </c>
      <c r="W829" s="329" t="s">
        <v>377</v>
      </c>
      <c r="X829" s="329"/>
      <c r="Y829" s="329"/>
      <c r="Z829" s="325"/>
      <c r="AA829" s="329"/>
      <c r="AB829" s="329"/>
      <c r="AC829" s="329"/>
      <c r="AD829" s="329"/>
      <c r="AE829" s="329"/>
      <c r="AF829" s="329"/>
      <c r="AG829" s="325">
        <v>0</v>
      </c>
      <c r="AH829" s="325" t="s">
        <v>377</v>
      </c>
      <c r="AI829" s="325" t="s">
        <v>377</v>
      </c>
      <c r="AJ829" s="328">
        <v>1050000</v>
      </c>
      <c r="AK829" s="330">
        <v>1000000</v>
      </c>
    </row>
    <row r="830" spans="1:37" s="309" customFormat="1" ht="20.100000000000001" customHeight="1">
      <c r="A830" s="314">
        <v>1828</v>
      </c>
      <c r="B830" s="315">
        <v>1410051026078</v>
      </c>
      <c r="C830" s="318">
        <v>1410008000838</v>
      </c>
      <c r="D830" s="315" t="s">
        <v>6880</v>
      </c>
      <c r="E830" s="316" t="s">
        <v>2108</v>
      </c>
      <c r="F830" s="332">
        <v>2300052</v>
      </c>
      <c r="G830" s="333" t="s">
        <v>2111</v>
      </c>
      <c r="H830" s="331" t="s">
        <v>355</v>
      </c>
      <c r="I830" s="331" t="s">
        <v>2109</v>
      </c>
      <c r="J830" s="317" t="s">
        <v>2113</v>
      </c>
      <c r="K830" s="321">
        <v>2300052</v>
      </c>
      <c r="L830" s="317" t="s">
        <v>5351</v>
      </c>
      <c r="M830" s="317"/>
      <c r="N830" s="316"/>
      <c r="O830" s="334" t="s">
        <v>2113</v>
      </c>
      <c r="P830" s="324">
        <v>3</v>
      </c>
      <c r="Q830" s="326">
        <v>60</v>
      </c>
      <c r="R830" s="327">
        <v>500000</v>
      </c>
      <c r="S830" s="327">
        <v>250000</v>
      </c>
      <c r="T830" s="328">
        <v>300000</v>
      </c>
      <c r="U830" s="328" t="s">
        <v>347</v>
      </c>
      <c r="V830" s="328" t="s">
        <v>347</v>
      </c>
      <c r="W830" s="329" t="s">
        <v>377</v>
      </c>
      <c r="X830" s="329"/>
      <c r="Y830" s="329"/>
      <c r="Z830" s="325"/>
      <c r="AA830" s="329"/>
      <c r="AB830" s="329"/>
      <c r="AC830" s="329"/>
      <c r="AD830" s="329"/>
      <c r="AE830" s="329"/>
      <c r="AF830" s="329"/>
      <c r="AG830" s="325">
        <v>0</v>
      </c>
      <c r="AH830" s="325" t="s">
        <v>377</v>
      </c>
      <c r="AI830" s="325" t="s">
        <v>377</v>
      </c>
      <c r="AJ830" s="328">
        <v>1050000</v>
      </c>
      <c r="AK830" s="330">
        <v>1000000</v>
      </c>
    </row>
    <row r="831" spans="1:37" s="309" customFormat="1" ht="20.100000000000001" customHeight="1">
      <c r="A831" s="314">
        <v>1829</v>
      </c>
      <c r="B831" s="315">
        <v>1410051016475</v>
      </c>
      <c r="C831" s="318">
        <v>1310808000030</v>
      </c>
      <c r="D831" s="315" t="s">
        <v>6880</v>
      </c>
      <c r="E831" s="316" t="s">
        <v>2114</v>
      </c>
      <c r="F831" s="332">
        <v>1350042</v>
      </c>
      <c r="G831" s="333" t="s">
        <v>2117</v>
      </c>
      <c r="H831" s="331" t="s">
        <v>355</v>
      </c>
      <c r="I831" s="331" t="s">
        <v>2115</v>
      </c>
      <c r="J831" s="317" t="s">
        <v>2116</v>
      </c>
      <c r="K831" s="321">
        <v>2310821</v>
      </c>
      <c r="L831" s="317" t="s">
        <v>5352</v>
      </c>
      <c r="M831" s="317"/>
      <c r="N831" s="334"/>
      <c r="O831" s="334" t="s">
        <v>2116</v>
      </c>
      <c r="P831" s="324">
        <v>3</v>
      </c>
      <c r="Q831" s="335">
        <v>60</v>
      </c>
      <c r="R831" s="327">
        <v>500000</v>
      </c>
      <c r="S831" s="327">
        <v>250000</v>
      </c>
      <c r="T831" s="328" t="s">
        <v>347</v>
      </c>
      <c r="U831" s="328" t="s">
        <v>347</v>
      </c>
      <c r="V831" s="328" t="s">
        <v>347</v>
      </c>
      <c r="W831" s="329" t="s">
        <v>347</v>
      </c>
      <c r="X831" s="336"/>
      <c r="Y831" s="336"/>
      <c r="Z831" s="325"/>
      <c r="AA831" s="336"/>
      <c r="AB831" s="336"/>
      <c r="AC831" s="336"/>
      <c r="AD831" s="336"/>
      <c r="AE831" s="336"/>
      <c r="AF831" s="336"/>
      <c r="AG831" s="325">
        <v>0</v>
      </c>
      <c r="AH831" s="325" t="s">
        <v>377</v>
      </c>
      <c r="AI831" s="325" t="s">
        <v>377</v>
      </c>
      <c r="AJ831" s="328">
        <v>750000</v>
      </c>
      <c r="AK831" s="330">
        <v>1000000</v>
      </c>
    </row>
    <row r="832" spans="1:37" s="309" customFormat="1" ht="20.100000000000001" customHeight="1">
      <c r="A832" s="314">
        <v>1830</v>
      </c>
      <c r="B832" s="315">
        <v>1410051014066</v>
      </c>
      <c r="C832" s="318">
        <v>1410008000911</v>
      </c>
      <c r="D832" s="315" t="s">
        <v>6880</v>
      </c>
      <c r="E832" s="316" t="s">
        <v>2118</v>
      </c>
      <c r="F832" s="332">
        <v>2400004</v>
      </c>
      <c r="G832" s="333" t="s">
        <v>2121</v>
      </c>
      <c r="H832" s="331" t="s">
        <v>355</v>
      </c>
      <c r="I832" s="331" t="s">
        <v>2119</v>
      </c>
      <c r="J832" s="317" t="s">
        <v>2120</v>
      </c>
      <c r="K832" s="321">
        <v>2400004</v>
      </c>
      <c r="L832" s="317" t="s">
        <v>5353</v>
      </c>
      <c r="M832" s="317"/>
      <c r="N832" s="316"/>
      <c r="O832" s="334" t="s">
        <v>2120</v>
      </c>
      <c r="P832" s="324">
        <v>3</v>
      </c>
      <c r="Q832" s="326">
        <v>60</v>
      </c>
      <c r="R832" s="327">
        <v>500000</v>
      </c>
      <c r="S832" s="327">
        <v>250000</v>
      </c>
      <c r="T832" s="328">
        <v>300000</v>
      </c>
      <c r="U832" s="328" t="s">
        <v>347</v>
      </c>
      <c r="V832" s="328" t="s">
        <v>347</v>
      </c>
      <c r="W832" s="329" t="s">
        <v>377</v>
      </c>
      <c r="X832" s="325"/>
      <c r="Y832" s="325"/>
      <c r="Z832" s="325"/>
      <c r="AA832" s="325"/>
      <c r="AB832" s="325"/>
      <c r="AC832" s="325"/>
      <c r="AD832" s="325"/>
      <c r="AE832" s="325"/>
      <c r="AF832" s="325"/>
      <c r="AG832" s="325">
        <v>0</v>
      </c>
      <c r="AH832" s="325" t="s">
        <v>377</v>
      </c>
      <c r="AI832" s="325" t="s">
        <v>377</v>
      </c>
      <c r="AJ832" s="328">
        <v>1050000</v>
      </c>
      <c r="AK832" s="330">
        <v>1000000</v>
      </c>
    </row>
    <row r="833" spans="1:37" s="309" customFormat="1" ht="20.100000000000001" customHeight="1">
      <c r="A833" s="314">
        <v>1831</v>
      </c>
      <c r="B833" s="315">
        <v>1410051015204</v>
      </c>
      <c r="C833" s="318">
        <v>1410008001034</v>
      </c>
      <c r="D833" s="315" t="s">
        <v>6880</v>
      </c>
      <c r="E833" s="316" t="s">
        <v>2122</v>
      </c>
      <c r="F833" s="319">
        <v>2350023</v>
      </c>
      <c r="G833" s="320" t="s">
        <v>2125</v>
      </c>
      <c r="H833" s="316" t="s">
        <v>355</v>
      </c>
      <c r="I833" s="316" t="s">
        <v>2123</v>
      </c>
      <c r="J833" s="317" t="s">
        <v>2124</v>
      </c>
      <c r="K833" s="321">
        <v>2350023</v>
      </c>
      <c r="L833" s="317" t="s">
        <v>5354</v>
      </c>
      <c r="M833" s="317"/>
      <c r="N833" s="322"/>
      <c r="O833" s="334" t="s">
        <v>2124</v>
      </c>
      <c r="P833" s="324">
        <v>2</v>
      </c>
      <c r="Q833" s="326">
        <v>56</v>
      </c>
      <c r="R833" s="327">
        <v>400000</v>
      </c>
      <c r="S833" s="327">
        <v>200000</v>
      </c>
      <c r="T833" s="328" t="s">
        <v>347</v>
      </c>
      <c r="U833" s="328" t="s">
        <v>347</v>
      </c>
      <c r="V833" s="328" t="s">
        <v>347</v>
      </c>
      <c r="W833" s="329" t="s">
        <v>347</v>
      </c>
      <c r="X833" s="325"/>
      <c r="Y833" s="325"/>
      <c r="Z833" s="325"/>
      <c r="AA833" s="325"/>
      <c r="AB833" s="325"/>
      <c r="AC833" s="325"/>
      <c r="AD833" s="325"/>
      <c r="AE833" s="325"/>
      <c r="AF833" s="325"/>
      <c r="AG833" s="325">
        <v>0</v>
      </c>
      <c r="AH833" s="325" t="s">
        <v>377</v>
      </c>
      <c r="AI833" s="325" t="s">
        <v>377</v>
      </c>
      <c r="AJ833" s="328">
        <v>600000</v>
      </c>
      <c r="AK833" s="330">
        <v>1000000</v>
      </c>
    </row>
    <row r="834" spans="1:37" s="309" customFormat="1" ht="20.100000000000001" customHeight="1">
      <c r="A834" s="314">
        <v>1832</v>
      </c>
      <c r="B834" s="345">
        <v>1410051027605</v>
      </c>
      <c r="C834" s="318">
        <v>1410908100092</v>
      </c>
      <c r="D834" s="315" t="s">
        <v>6880</v>
      </c>
      <c r="E834" s="316" t="s">
        <v>5355</v>
      </c>
      <c r="F834" s="340">
        <v>2220037</v>
      </c>
      <c r="G834" s="316" t="s">
        <v>5358</v>
      </c>
      <c r="H834" s="316" t="s">
        <v>355</v>
      </c>
      <c r="I834" s="316" t="s">
        <v>5356</v>
      </c>
      <c r="J834" s="317" t="s">
        <v>5357</v>
      </c>
      <c r="K834" s="321">
        <v>2220037</v>
      </c>
      <c r="L834" s="317" t="s">
        <v>5359</v>
      </c>
      <c r="M834" s="317"/>
      <c r="N834" s="316"/>
      <c r="O834" s="334" t="s">
        <v>5357</v>
      </c>
      <c r="P834" s="324">
        <v>2</v>
      </c>
      <c r="Q834" s="316">
        <v>24</v>
      </c>
      <c r="R834" s="327">
        <v>400000</v>
      </c>
      <c r="S834" s="327">
        <v>200000</v>
      </c>
      <c r="T834" s="328">
        <v>300000</v>
      </c>
      <c r="U834" s="328" t="s">
        <v>347</v>
      </c>
      <c r="V834" s="328" t="s">
        <v>347</v>
      </c>
      <c r="W834" s="329" t="s">
        <v>347</v>
      </c>
      <c r="X834" s="316"/>
      <c r="Y834" s="316"/>
      <c r="Z834" s="325" t="s">
        <v>377</v>
      </c>
      <c r="AA834" s="316"/>
      <c r="AB834" s="316"/>
      <c r="AC834" s="316"/>
      <c r="AD834" s="316"/>
      <c r="AE834" s="316"/>
      <c r="AF834" s="316"/>
      <c r="AG834" s="325">
        <v>626000</v>
      </c>
      <c r="AH834" s="325" t="s">
        <v>6833</v>
      </c>
      <c r="AI834" s="325" t="s">
        <v>377</v>
      </c>
      <c r="AJ834" s="328">
        <v>900000</v>
      </c>
      <c r="AK834" s="330">
        <v>1000000</v>
      </c>
    </row>
    <row r="835" spans="1:37" s="309" customFormat="1" ht="20.100000000000001" customHeight="1">
      <c r="A835" s="314">
        <v>1833</v>
      </c>
      <c r="B835" s="315">
        <v>1410051014744</v>
      </c>
      <c r="C835" s="318">
        <v>1410008000937</v>
      </c>
      <c r="D835" s="315" t="s">
        <v>6880</v>
      </c>
      <c r="E835" s="316" t="s">
        <v>2126</v>
      </c>
      <c r="F835" s="332">
        <v>2350016</v>
      </c>
      <c r="G835" s="333" t="s">
        <v>2129</v>
      </c>
      <c r="H835" s="331" t="s">
        <v>355</v>
      </c>
      <c r="I835" s="331" t="s">
        <v>2127</v>
      </c>
      <c r="J835" s="317" t="s">
        <v>2128</v>
      </c>
      <c r="K835" s="321">
        <v>2320061</v>
      </c>
      <c r="L835" s="317" t="s">
        <v>5360</v>
      </c>
      <c r="M835" s="317"/>
      <c r="N835" s="334"/>
      <c r="O835" s="334" t="s">
        <v>2128</v>
      </c>
      <c r="P835" s="324">
        <v>2</v>
      </c>
      <c r="Q835" s="326">
        <v>40</v>
      </c>
      <c r="R835" s="327">
        <v>400000</v>
      </c>
      <c r="S835" s="327">
        <v>200000</v>
      </c>
      <c r="T835" s="328" t="s">
        <v>347</v>
      </c>
      <c r="U835" s="328" t="s">
        <v>347</v>
      </c>
      <c r="V835" s="328" t="s">
        <v>347</v>
      </c>
      <c r="W835" s="329" t="s">
        <v>347</v>
      </c>
      <c r="X835" s="325"/>
      <c r="Y835" s="325"/>
      <c r="Z835" s="325"/>
      <c r="AA835" s="325"/>
      <c r="AB835" s="325"/>
      <c r="AC835" s="325"/>
      <c r="AD835" s="325"/>
      <c r="AE835" s="325"/>
      <c r="AF835" s="325"/>
      <c r="AG835" s="325">
        <v>671000</v>
      </c>
      <c r="AH835" s="325" t="s">
        <v>6833</v>
      </c>
      <c r="AI835" s="325" t="s">
        <v>377</v>
      </c>
      <c r="AJ835" s="328">
        <v>600000</v>
      </c>
      <c r="AK835" s="330">
        <v>1000000</v>
      </c>
    </row>
    <row r="836" spans="1:37" s="309" customFormat="1" ht="20.100000000000001" customHeight="1">
      <c r="A836" s="314">
        <v>1834</v>
      </c>
      <c r="B836" s="315">
        <v>1410051016988</v>
      </c>
      <c r="C836" s="318">
        <v>1410008000937</v>
      </c>
      <c r="D836" s="315" t="s">
        <v>6880</v>
      </c>
      <c r="E836" s="316" t="s">
        <v>2126</v>
      </c>
      <c r="F836" s="332">
        <v>2350016</v>
      </c>
      <c r="G836" s="333" t="s">
        <v>2129</v>
      </c>
      <c r="H836" s="331" t="s">
        <v>355</v>
      </c>
      <c r="I836" s="331" t="s">
        <v>2127</v>
      </c>
      <c r="J836" s="317" t="s">
        <v>2130</v>
      </c>
      <c r="K836" s="321">
        <v>2350016</v>
      </c>
      <c r="L836" s="317" t="s">
        <v>5361</v>
      </c>
      <c r="M836" s="317"/>
      <c r="N836" s="338"/>
      <c r="O836" s="334" t="s">
        <v>2130</v>
      </c>
      <c r="P836" s="324">
        <v>3</v>
      </c>
      <c r="Q836" s="335">
        <v>90</v>
      </c>
      <c r="R836" s="327">
        <v>500000</v>
      </c>
      <c r="S836" s="327">
        <v>250000</v>
      </c>
      <c r="T836" s="328" t="s">
        <v>347</v>
      </c>
      <c r="U836" s="328" t="s">
        <v>347</v>
      </c>
      <c r="V836" s="328" t="s">
        <v>347</v>
      </c>
      <c r="W836" s="329" t="s">
        <v>347</v>
      </c>
      <c r="X836" s="336"/>
      <c r="Y836" s="336"/>
      <c r="Z836" s="325"/>
      <c r="AA836" s="336"/>
      <c r="AB836" s="336"/>
      <c r="AC836" s="336"/>
      <c r="AD836" s="336"/>
      <c r="AE836" s="336"/>
      <c r="AF836" s="336"/>
      <c r="AG836" s="325">
        <v>1000000</v>
      </c>
      <c r="AH836" s="325" t="s">
        <v>6833</v>
      </c>
      <c r="AI836" s="325" t="s">
        <v>377</v>
      </c>
      <c r="AJ836" s="328">
        <v>750000</v>
      </c>
      <c r="AK836" s="330">
        <v>1000000</v>
      </c>
    </row>
    <row r="837" spans="1:37" s="309" customFormat="1" ht="20.100000000000001" customHeight="1">
      <c r="A837" s="314">
        <v>1835</v>
      </c>
      <c r="B837" s="315">
        <v>1410051024826</v>
      </c>
      <c r="C837" s="318">
        <v>1410008000937</v>
      </c>
      <c r="D837" s="315" t="s">
        <v>6880</v>
      </c>
      <c r="E837" s="316" t="s">
        <v>2126</v>
      </c>
      <c r="F837" s="319">
        <v>2350016</v>
      </c>
      <c r="G837" s="320" t="s">
        <v>2129</v>
      </c>
      <c r="H837" s="316" t="s">
        <v>355</v>
      </c>
      <c r="I837" s="316" t="s">
        <v>2127</v>
      </c>
      <c r="J837" s="317" t="s">
        <v>2131</v>
      </c>
      <c r="K837" s="321">
        <v>2350016</v>
      </c>
      <c r="L837" s="317" t="s">
        <v>5362</v>
      </c>
      <c r="M837" s="317"/>
      <c r="N837" s="316"/>
      <c r="O837" s="334" t="s">
        <v>2131</v>
      </c>
      <c r="P837" s="324">
        <v>3</v>
      </c>
      <c r="Q837" s="326">
        <v>60</v>
      </c>
      <c r="R837" s="327">
        <v>500000</v>
      </c>
      <c r="S837" s="327">
        <v>250000</v>
      </c>
      <c r="T837" s="328" t="s">
        <v>347</v>
      </c>
      <c r="U837" s="328" t="s">
        <v>347</v>
      </c>
      <c r="V837" s="328" t="s">
        <v>347</v>
      </c>
      <c r="W837" s="329" t="s">
        <v>347</v>
      </c>
      <c r="X837" s="325"/>
      <c r="Y837" s="325"/>
      <c r="Z837" s="325"/>
      <c r="AA837" s="325"/>
      <c r="AB837" s="325"/>
      <c r="AC837" s="325"/>
      <c r="AD837" s="325"/>
      <c r="AE837" s="325"/>
      <c r="AF837" s="325"/>
      <c r="AG837" s="325">
        <v>1000000</v>
      </c>
      <c r="AH837" s="325" t="s">
        <v>6833</v>
      </c>
      <c r="AI837" s="325" t="s">
        <v>377</v>
      </c>
      <c r="AJ837" s="328">
        <v>750000</v>
      </c>
      <c r="AK837" s="330">
        <v>1000000</v>
      </c>
    </row>
    <row r="838" spans="1:37" s="309" customFormat="1" ht="20.100000000000001" customHeight="1">
      <c r="A838" s="314">
        <v>1836</v>
      </c>
      <c r="B838" s="315">
        <v>1410051027217</v>
      </c>
      <c r="C838" s="318">
        <v>1410408200038</v>
      </c>
      <c r="D838" s="315" t="s">
        <v>6880</v>
      </c>
      <c r="E838" s="316" t="s">
        <v>2132</v>
      </c>
      <c r="F838" s="332">
        <v>2310065</v>
      </c>
      <c r="G838" s="333" t="s">
        <v>2134</v>
      </c>
      <c r="H838" s="331" t="s">
        <v>817</v>
      </c>
      <c r="I838" s="331" t="s">
        <v>5363</v>
      </c>
      <c r="J838" s="317" t="s">
        <v>2133</v>
      </c>
      <c r="K838" s="321">
        <v>2310065</v>
      </c>
      <c r="L838" s="317" t="s">
        <v>5364</v>
      </c>
      <c r="M838" s="317"/>
      <c r="N838" s="316"/>
      <c r="O838" s="334" t="s">
        <v>2133</v>
      </c>
      <c r="P838" s="324">
        <v>3</v>
      </c>
      <c r="Q838" s="326">
        <v>60</v>
      </c>
      <c r="R838" s="327">
        <v>500000</v>
      </c>
      <c r="S838" s="327">
        <v>250000</v>
      </c>
      <c r="T838" s="328">
        <v>300000</v>
      </c>
      <c r="U838" s="328" t="s">
        <v>347</v>
      </c>
      <c r="V838" s="328" t="s">
        <v>347</v>
      </c>
      <c r="W838" s="329" t="s">
        <v>377</v>
      </c>
      <c r="X838" s="329"/>
      <c r="Y838" s="329"/>
      <c r="Z838" s="325"/>
      <c r="AA838" s="329"/>
      <c r="AB838" s="329"/>
      <c r="AC838" s="329"/>
      <c r="AD838" s="329"/>
      <c r="AE838" s="329"/>
      <c r="AF838" s="329"/>
      <c r="AG838" s="325">
        <v>473000</v>
      </c>
      <c r="AH838" s="325" t="s">
        <v>6833</v>
      </c>
      <c r="AI838" s="325" t="s">
        <v>377</v>
      </c>
      <c r="AJ838" s="328">
        <v>1050000</v>
      </c>
      <c r="AK838" s="330">
        <v>1000000</v>
      </c>
    </row>
    <row r="839" spans="1:37" s="309" customFormat="1" ht="20.100000000000001" customHeight="1">
      <c r="A839" s="314">
        <v>1837</v>
      </c>
      <c r="B839" s="315">
        <v>1410051024149</v>
      </c>
      <c r="C839" s="318">
        <v>1410008001463</v>
      </c>
      <c r="D839" s="315" t="s">
        <v>6880</v>
      </c>
      <c r="E839" s="316" t="s">
        <v>2135</v>
      </c>
      <c r="F839" s="340">
        <v>2300001</v>
      </c>
      <c r="G839" s="316" t="s">
        <v>2138</v>
      </c>
      <c r="H839" s="316" t="s">
        <v>817</v>
      </c>
      <c r="I839" s="316" t="s">
        <v>2136</v>
      </c>
      <c r="J839" s="317" t="s">
        <v>2137</v>
      </c>
      <c r="K839" s="321">
        <v>2300001</v>
      </c>
      <c r="L839" s="317" t="s">
        <v>5365</v>
      </c>
      <c r="M839" s="317"/>
      <c r="N839" s="316"/>
      <c r="O839" s="334" t="s">
        <v>2137</v>
      </c>
      <c r="P839" s="324">
        <v>3</v>
      </c>
      <c r="Q839" s="316">
        <v>60</v>
      </c>
      <c r="R839" s="327">
        <v>500000</v>
      </c>
      <c r="S839" s="327">
        <v>250000</v>
      </c>
      <c r="T839" s="328">
        <v>300000</v>
      </c>
      <c r="U839" s="328" t="s">
        <v>347</v>
      </c>
      <c r="V839" s="328" t="s">
        <v>347</v>
      </c>
      <c r="W839" s="329" t="s">
        <v>377</v>
      </c>
      <c r="X839" s="316"/>
      <c r="Y839" s="316"/>
      <c r="Z839" s="325"/>
      <c r="AA839" s="316"/>
      <c r="AB839" s="316"/>
      <c r="AC839" s="316"/>
      <c r="AD839" s="316"/>
      <c r="AE839" s="316"/>
      <c r="AF839" s="316"/>
      <c r="AG839" s="325">
        <v>924000</v>
      </c>
      <c r="AH839" s="325" t="s">
        <v>6833</v>
      </c>
      <c r="AI839" s="325" t="s">
        <v>377</v>
      </c>
      <c r="AJ839" s="328">
        <v>1050000</v>
      </c>
      <c r="AK839" s="330">
        <v>1000000</v>
      </c>
    </row>
    <row r="840" spans="1:37" s="309" customFormat="1" ht="20.100000000000001" customHeight="1">
      <c r="A840" s="314">
        <v>1838</v>
      </c>
      <c r="B840" s="315">
        <v>1410051015881</v>
      </c>
      <c r="C840" s="318">
        <v>1410008000978</v>
      </c>
      <c r="D840" s="315" t="s">
        <v>6880</v>
      </c>
      <c r="E840" s="316" t="s">
        <v>2139</v>
      </c>
      <c r="F840" s="340">
        <v>2210801</v>
      </c>
      <c r="G840" s="316" t="s">
        <v>2142</v>
      </c>
      <c r="H840" s="316" t="s">
        <v>817</v>
      </c>
      <c r="I840" s="316" t="s">
        <v>2140</v>
      </c>
      <c r="J840" s="317" t="s">
        <v>2141</v>
      </c>
      <c r="K840" s="321">
        <v>2240041</v>
      </c>
      <c r="L840" s="317" t="s">
        <v>5366</v>
      </c>
      <c r="M840" s="317"/>
      <c r="N840" s="338"/>
      <c r="O840" s="334" t="s">
        <v>2141</v>
      </c>
      <c r="P840" s="324">
        <v>2</v>
      </c>
      <c r="Q840" s="316">
        <v>50</v>
      </c>
      <c r="R840" s="327">
        <v>400000</v>
      </c>
      <c r="S840" s="327">
        <v>200000</v>
      </c>
      <c r="T840" s="328">
        <v>300000</v>
      </c>
      <c r="U840" s="328" t="s">
        <v>347</v>
      </c>
      <c r="V840" s="328" t="s">
        <v>347</v>
      </c>
      <c r="W840" s="329" t="s">
        <v>377</v>
      </c>
      <c r="X840" s="316"/>
      <c r="Y840" s="316"/>
      <c r="Z840" s="325" t="s">
        <v>377</v>
      </c>
      <c r="AA840" s="316"/>
      <c r="AB840" s="316"/>
      <c r="AC840" s="316"/>
      <c r="AD840" s="316"/>
      <c r="AE840" s="316"/>
      <c r="AF840" s="316"/>
      <c r="AG840" s="325">
        <v>946000</v>
      </c>
      <c r="AH840" s="325" t="s">
        <v>6833</v>
      </c>
      <c r="AI840" s="325" t="s">
        <v>377</v>
      </c>
      <c r="AJ840" s="328">
        <v>900000</v>
      </c>
      <c r="AK840" s="330">
        <v>1000000</v>
      </c>
    </row>
    <row r="841" spans="1:37" s="309" customFormat="1" ht="20.100000000000001" customHeight="1">
      <c r="A841" s="314">
        <v>1839</v>
      </c>
      <c r="B841" s="315">
        <v>1410051018729</v>
      </c>
      <c r="C841" s="318">
        <v>1410008000978</v>
      </c>
      <c r="D841" s="315" t="s">
        <v>6880</v>
      </c>
      <c r="E841" s="316" t="s">
        <v>2139</v>
      </c>
      <c r="F841" s="332">
        <v>2210801</v>
      </c>
      <c r="G841" s="333" t="s">
        <v>2142</v>
      </c>
      <c r="H841" s="331" t="s">
        <v>817</v>
      </c>
      <c r="I841" s="331" t="s">
        <v>2140</v>
      </c>
      <c r="J841" s="317" t="s">
        <v>2143</v>
      </c>
      <c r="K841" s="321">
        <v>2210041</v>
      </c>
      <c r="L841" s="317" t="s">
        <v>5367</v>
      </c>
      <c r="M841" s="317"/>
      <c r="N841" s="334"/>
      <c r="O841" s="334" t="s">
        <v>2143</v>
      </c>
      <c r="P841" s="324">
        <v>2</v>
      </c>
      <c r="Q841" s="326">
        <v>54</v>
      </c>
      <c r="R841" s="327">
        <v>400000</v>
      </c>
      <c r="S841" s="327">
        <v>200000</v>
      </c>
      <c r="T841" s="328">
        <v>300000</v>
      </c>
      <c r="U841" s="328" t="s">
        <v>347</v>
      </c>
      <c r="V841" s="328" t="s">
        <v>347</v>
      </c>
      <c r="W841" s="329" t="s">
        <v>377</v>
      </c>
      <c r="X841" s="325"/>
      <c r="Y841" s="325"/>
      <c r="Z841" s="325" t="s">
        <v>377</v>
      </c>
      <c r="AA841" s="325"/>
      <c r="AB841" s="325"/>
      <c r="AC841" s="325"/>
      <c r="AD841" s="325"/>
      <c r="AE841" s="325"/>
      <c r="AF841" s="325"/>
      <c r="AG841" s="325">
        <v>998000</v>
      </c>
      <c r="AH841" s="325" t="s">
        <v>6833</v>
      </c>
      <c r="AI841" s="325" t="s">
        <v>377</v>
      </c>
      <c r="AJ841" s="328">
        <v>900000</v>
      </c>
      <c r="AK841" s="330">
        <v>1000000</v>
      </c>
    </row>
    <row r="842" spans="1:37" s="309" customFormat="1" ht="20.100000000000001" customHeight="1">
      <c r="A842" s="314">
        <v>1840</v>
      </c>
      <c r="B842" s="345">
        <v>1410051024305</v>
      </c>
      <c r="C842" s="345">
        <v>1410008000978</v>
      </c>
      <c r="D842" s="345" t="s">
        <v>4363</v>
      </c>
      <c r="E842" s="316" t="s">
        <v>2139</v>
      </c>
      <c r="F842" s="340">
        <v>2210801</v>
      </c>
      <c r="G842" s="316" t="s">
        <v>2142</v>
      </c>
      <c r="H842" s="316" t="s">
        <v>817</v>
      </c>
      <c r="I842" s="316" t="s">
        <v>2140</v>
      </c>
      <c r="J842" s="316" t="s">
        <v>2144</v>
      </c>
      <c r="K842" s="340" t="s">
        <v>3155</v>
      </c>
      <c r="L842" s="334" t="s">
        <v>5368</v>
      </c>
      <c r="M842" s="334"/>
      <c r="N842" s="316"/>
      <c r="O842" s="334" t="s">
        <v>2144</v>
      </c>
      <c r="P842" s="324">
        <v>1</v>
      </c>
      <c r="Q842" s="316">
        <v>18</v>
      </c>
      <c r="R842" s="327">
        <v>300000</v>
      </c>
      <c r="S842" s="327">
        <v>150000</v>
      </c>
      <c r="T842" s="328">
        <v>300000</v>
      </c>
      <c r="U842" s="328" t="s">
        <v>347</v>
      </c>
      <c r="V842" s="328" t="s">
        <v>347</v>
      </c>
      <c r="W842" s="329" t="s">
        <v>377</v>
      </c>
      <c r="X842" s="316"/>
      <c r="Y842" s="316"/>
      <c r="Z842" s="325"/>
      <c r="AA842" s="316"/>
      <c r="AB842" s="316"/>
      <c r="AC842" s="316"/>
      <c r="AD842" s="316"/>
      <c r="AE842" s="316"/>
      <c r="AF842" s="316"/>
      <c r="AG842" s="325">
        <v>998000</v>
      </c>
      <c r="AH842" s="325" t="s">
        <v>6833</v>
      </c>
      <c r="AI842" s="325" t="s">
        <v>377</v>
      </c>
      <c r="AJ842" s="328">
        <v>750000</v>
      </c>
      <c r="AK842" s="330">
        <v>1000000</v>
      </c>
    </row>
    <row r="843" spans="1:37" s="309" customFormat="1" ht="20.100000000000001" customHeight="1">
      <c r="A843" s="314">
        <v>1841</v>
      </c>
      <c r="B843" s="315">
        <v>1410051025369</v>
      </c>
      <c r="C843" s="318">
        <v>1410008001653</v>
      </c>
      <c r="D843" s="315" t="s">
        <v>6880</v>
      </c>
      <c r="E843" s="316" t="s">
        <v>2145</v>
      </c>
      <c r="F843" s="340">
        <v>2300051</v>
      </c>
      <c r="G843" s="316" t="s">
        <v>2148</v>
      </c>
      <c r="H843" s="316" t="s">
        <v>817</v>
      </c>
      <c r="I843" s="316" t="s">
        <v>2146</v>
      </c>
      <c r="J843" s="317" t="s">
        <v>2147</v>
      </c>
      <c r="K843" s="321">
        <v>2300051</v>
      </c>
      <c r="L843" s="317" t="s">
        <v>5369</v>
      </c>
      <c r="M843" s="317" t="s">
        <v>5370</v>
      </c>
      <c r="N843" s="342"/>
      <c r="O843" s="342" t="s">
        <v>2147</v>
      </c>
      <c r="P843" s="324">
        <v>2</v>
      </c>
      <c r="Q843" s="316">
        <v>46</v>
      </c>
      <c r="R843" s="327">
        <v>400000</v>
      </c>
      <c r="S843" s="327">
        <v>200000</v>
      </c>
      <c r="T843" s="328" t="s">
        <v>347</v>
      </c>
      <c r="U843" s="328" t="s">
        <v>347</v>
      </c>
      <c r="V843" s="328" t="s">
        <v>347</v>
      </c>
      <c r="W843" s="329" t="s">
        <v>347</v>
      </c>
      <c r="X843" s="316"/>
      <c r="Y843" s="316"/>
      <c r="Z843" s="325"/>
      <c r="AA843" s="316"/>
      <c r="AB843" s="316"/>
      <c r="AC843" s="316"/>
      <c r="AD843" s="316"/>
      <c r="AE843" s="316"/>
      <c r="AF843" s="316"/>
      <c r="AG843" s="325">
        <v>0</v>
      </c>
      <c r="AH843" s="325" t="s">
        <v>377</v>
      </c>
      <c r="AI843" s="325" t="s">
        <v>377</v>
      </c>
      <c r="AJ843" s="328">
        <v>600000</v>
      </c>
      <c r="AK843" s="330">
        <v>1000000</v>
      </c>
    </row>
    <row r="844" spans="1:37" s="309" customFormat="1" ht="20.100000000000001" customHeight="1">
      <c r="A844" s="314">
        <v>1842</v>
      </c>
      <c r="B844" s="315">
        <v>1410051025377</v>
      </c>
      <c r="C844" s="318">
        <v>1410008001661</v>
      </c>
      <c r="D844" s="315" t="s">
        <v>6880</v>
      </c>
      <c r="E844" s="316" t="s">
        <v>2149</v>
      </c>
      <c r="F844" s="340">
        <v>2300062</v>
      </c>
      <c r="G844" s="316" t="s">
        <v>2151</v>
      </c>
      <c r="H844" s="316" t="s">
        <v>5371</v>
      </c>
      <c r="I844" s="316" t="s">
        <v>5372</v>
      </c>
      <c r="J844" s="317" t="s">
        <v>2150</v>
      </c>
      <c r="K844" s="321">
        <v>2300062</v>
      </c>
      <c r="L844" s="317" t="s">
        <v>5373</v>
      </c>
      <c r="M844" s="317"/>
      <c r="N844" s="342"/>
      <c r="O844" s="342" t="s">
        <v>2150</v>
      </c>
      <c r="P844" s="324">
        <v>3</v>
      </c>
      <c r="Q844" s="316">
        <v>60</v>
      </c>
      <c r="R844" s="327">
        <v>500000</v>
      </c>
      <c r="S844" s="327">
        <v>250000</v>
      </c>
      <c r="T844" s="328" t="s">
        <v>347</v>
      </c>
      <c r="U844" s="328" t="s">
        <v>347</v>
      </c>
      <c r="V844" s="328" t="s">
        <v>347</v>
      </c>
      <c r="W844" s="329" t="s">
        <v>347</v>
      </c>
      <c r="X844" s="316"/>
      <c r="Y844" s="316"/>
      <c r="Z844" s="325"/>
      <c r="AA844" s="316"/>
      <c r="AB844" s="316"/>
      <c r="AC844" s="316"/>
      <c r="AD844" s="316"/>
      <c r="AE844" s="316"/>
      <c r="AF844" s="316"/>
      <c r="AG844" s="325">
        <v>0</v>
      </c>
      <c r="AH844" s="325" t="s">
        <v>377</v>
      </c>
      <c r="AI844" s="325" t="s">
        <v>377</v>
      </c>
      <c r="AJ844" s="328">
        <v>750000</v>
      </c>
      <c r="AK844" s="330">
        <v>1000000</v>
      </c>
    </row>
    <row r="845" spans="1:37" s="309" customFormat="1" ht="20.100000000000001" customHeight="1">
      <c r="A845" s="314">
        <v>1843</v>
      </c>
      <c r="B845" s="315">
        <v>1410051024628</v>
      </c>
      <c r="C845" s="318">
        <v>1310901000093</v>
      </c>
      <c r="D845" s="315" t="s">
        <v>6880</v>
      </c>
      <c r="E845" s="316" t="s">
        <v>2152</v>
      </c>
      <c r="F845" s="319">
        <v>1410031</v>
      </c>
      <c r="G845" s="320" t="s">
        <v>2155</v>
      </c>
      <c r="H845" s="316" t="s">
        <v>355</v>
      </c>
      <c r="I845" s="316" t="s">
        <v>2153</v>
      </c>
      <c r="J845" s="317" t="s">
        <v>2154</v>
      </c>
      <c r="K845" s="321">
        <v>2240032</v>
      </c>
      <c r="L845" s="317" t="s">
        <v>5374</v>
      </c>
      <c r="M845" s="317"/>
      <c r="N845" s="322"/>
      <c r="O845" s="322" t="s">
        <v>2154</v>
      </c>
      <c r="P845" s="324">
        <v>3</v>
      </c>
      <c r="Q845" s="326">
        <v>60</v>
      </c>
      <c r="R845" s="327">
        <v>500000</v>
      </c>
      <c r="S845" s="327">
        <v>250000</v>
      </c>
      <c r="T845" s="328" t="s">
        <v>347</v>
      </c>
      <c r="U845" s="328" t="s">
        <v>347</v>
      </c>
      <c r="V845" s="328" t="s">
        <v>347</v>
      </c>
      <c r="W845" s="329" t="s">
        <v>347</v>
      </c>
      <c r="X845" s="325"/>
      <c r="Y845" s="325"/>
      <c r="Z845" s="325"/>
      <c r="AA845" s="325"/>
      <c r="AB845" s="325"/>
      <c r="AC845" s="325"/>
      <c r="AD845" s="325"/>
      <c r="AE845" s="325"/>
      <c r="AF845" s="325"/>
      <c r="AG845" s="325">
        <v>0</v>
      </c>
      <c r="AH845" s="325" t="s">
        <v>377</v>
      </c>
      <c r="AI845" s="325" t="s">
        <v>377</v>
      </c>
      <c r="AJ845" s="328">
        <v>750000</v>
      </c>
      <c r="AK845" s="330">
        <v>1000000</v>
      </c>
    </row>
    <row r="846" spans="1:37" s="309" customFormat="1" ht="20.100000000000001" customHeight="1">
      <c r="A846" s="314">
        <v>1844</v>
      </c>
      <c r="B846" s="315">
        <v>1410051016590</v>
      </c>
      <c r="C846" s="318">
        <v>1410008001091</v>
      </c>
      <c r="D846" s="315" t="s">
        <v>6880</v>
      </c>
      <c r="E846" s="316" t="s">
        <v>2156</v>
      </c>
      <c r="F846" s="332">
        <v>2340051</v>
      </c>
      <c r="G846" s="333" t="s">
        <v>2159</v>
      </c>
      <c r="H846" s="331" t="s">
        <v>355</v>
      </c>
      <c r="I846" s="331" t="s">
        <v>2157</v>
      </c>
      <c r="J846" s="317" t="s">
        <v>2158</v>
      </c>
      <c r="K846" s="321">
        <v>2340053</v>
      </c>
      <c r="L846" s="317" t="s">
        <v>5375</v>
      </c>
      <c r="M846" s="317"/>
      <c r="N846" s="322"/>
      <c r="O846" s="322" t="s">
        <v>2158</v>
      </c>
      <c r="P846" s="324">
        <v>3</v>
      </c>
      <c r="Q846" s="335">
        <v>69</v>
      </c>
      <c r="R846" s="327">
        <v>500000</v>
      </c>
      <c r="S846" s="327">
        <v>250000</v>
      </c>
      <c r="T846" s="328" t="s">
        <v>347</v>
      </c>
      <c r="U846" s="328" t="s">
        <v>347</v>
      </c>
      <c r="V846" s="328" t="s">
        <v>347</v>
      </c>
      <c r="W846" s="329" t="s">
        <v>347</v>
      </c>
      <c r="X846" s="336"/>
      <c r="Y846" s="336"/>
      <c r="Z846" s="325"/>
      <c r="AA846" s="336"/>
      <c r="AB846" s="336"/>
      <c r="AC846" s="336"/>
      <c r="AD846" s="336"/>
      <c r="AE846" s="336"/>
      <c r="AF846" s="336"/>
      <c r="AG846" s="325">
        <v>835000</v>
      </c>
      <c r="AH846" s="325" t="s">
        <v>6833</v>
      </c>
      <c r="AI846" s="325" t="s">
        <v>377</v>
      </c>
      <c r="AJ846" s="328">
        <v>750000</v>
      </c>
      <c r="AK846" s="330">
        <v>1000000</v>
      </c>
    </row>
    <row r="847" spans="1:37" s="309" customFormat="1" ht="20.100000000000001" customHeight="1">
      <c r="A847" s="314">
        <v>1845</v>
      </c>
      <c r="B847" s="315">
        <v>1410051025385</v>
      </c>
      <c r="C847" s="318">
        <v>1410008001679</v>
      </c>
      <c r="D847" s="315" t="s">
        <v>6880</v>
      </c>
      <c r="E847" s="316" t="s">
        <v>2160</v>
      </c>
      <c r="F847" s="340">
        <v>2240053</v>
      </c>
      <c r="G847" s="316" t="s">
        <v>2163</v>
      </c>
      <c r="H847" s="316" t="s">
        <v>355</v>
      </c>
      <c r="I847" s="316" t="s">
        <v>2161</v>
      </c>
      <c r="J847" s="317" t="s">
        <v>2162</v>
      </c>
      <c r="K847" s="321">
        <v>2240053</v>
      </c>
      <c r="L847" s="317" t="s">
        <v>5376</v>
      </c>
      <c r="M847" s="317" t="s">
        <v>5377</v>
      </c>
      <c r="N847" s="342"/>
      <c r="O847" s="342" t="s">
        <v>2162</v>
      </c>
      <c r="P847" s="324">
        <v>2</v>
      </c>
      <c r="Q847" s="316">
        <v>20</v>
      </c>
      <c r="R847" s="327">
        <v>400000</v>
      </c>
      <c r="S847" s="327">
        <v>200000</v>
      </c>
      <c r="T847" s="328" t="s">
        <v>347</v>
      </c>
      <c r="U847" s="328" t="s">
        <v>347</v>
      </c>
      <c r="V847" s="328" t="s">
        <v>347</v>
      </c>
      <c r="W847" s="329" t="s">
        <v>347</v>
      </c>
      <c r="X847" s="316"/>
      <c r="Y847" s="316"/>
      <c r="Z847" s="325"/>
      <c r="AA847" s="316"/>
      <c r="AB847" s="316"/>
      <c r="AC847" s="316"/>
      <c r="AD847" s="316"/>
      <c r="AE847" s="316"/>
      <c r="AF847" s="316"/>
      <c r="AG847" s="325">
        <v>0</v>
      </c>
      <c r="AH847" s="325" t="s">
        <v>377</v>
      </c>
      <c r="AI847" s="325" t="s">
        <v>377</v>
      </c>
      <c r="AJ847" s="328">
        <v>600000</v>
      </c>
      <c r="AK847" s="330">
        <v>1000000</v>
      </c>
    </row>
    <row r="848" spans="1:37" s="309" customFormat="1" ht="20.100000000000001" customHeight="1">
      <c r="A848" s="314">
        <v>1846</v>
      </c>
      <c r="B848" s="315">
        <v>1410051016939</v>
      </c>
      <c r="C848" s="318">
        <v>1410012001095</v>
      </c>
      <c r="D848" s="315" t="s">
        <v>6880</v>
      </c>
      <c r="E848" s="316"/>
      <c r="F848" s="332">
        <v>2350033</v>
      </c>
      <c r="G848" s="333" t="s">
        <v>5379</v>
      </c>
      <c r="H848" s="331"/>
      <c r="I848" s="331" t="s">
        <v>5378</v>
      </c>
      <c r="J848" s="317" t="s">
        <v>1023</v>
      </c>
      <c r="K848" s="321">
        <v>2350033</v>
      </c>
      <c r="L848" s="317" t="s">
        <v>5380</v>
      </c>
      <c r="M848" s="317"/>
      <c r="N848" s="338"/>
      <c r="O848" s="334" t="s">
        <v>1023</v>
      </c>
      <c r="P848" s="324">
        <v>3</v>
      </c>
      <c r="Q848" s="335">
        <v>127</v>
      </c>
      <c r="R848" s="327">
        <v>500000</v>
      </c>
      <c r="S848" s="327">
        <v>250000</v>
      </c>
      <c r="T848" s="328" t="s">
        <v>347</v>
      </c>
      <c r="U848" s="328" t="s">
        <v>347</v>
      </c>
      <c r="V848" s="328" t="s">
        <v>347</v>
      </c>
      <c r="W848" s="329" t="s">
        <v>347</v>
      </c>
      <c r="X848" s="346"/>
      <c r="Y848" s="346"/>
      <c r="Z848" s="325"/>
      <c r="AA848" s="346"/>
      <c r="AB848" s="346"/>
      <c r="AC848" s="346"/>
      <c r="AD848" s="346"/>
      <c r="AE848" s="346"/>
      <c r="AF848" s="346"/>
      <c r="AG848" s="325">
        <v>271000</v>
      </c>
      <c r="AH848" s="325" t="s">
        <v>6833</v>
      </c>
      <c r="AI848" s="325" t="s">
        <v>377</v>
      </c>
      <c r="AJ848" s="328">
        <v>750000</v>
      </c>
      <c r="AK848" s="330">
        <v>1000000</v>
      </c>
    </row>
    <row r="849" spans="1:37" s="309" customFormat="1" ht="20.100000000000001" customHeight="1">
      <c r="A849" s="314">
        <v>1847</v>
      </c>
      <c r="B849" s="354">
        <v>1410051018042</v>
      </c>
      <c r="C849" s="318">
        <v>1410012001541</v>
      </c>
      <c r="D849" s="315" t="s">
        <v>6880</v>
      </c>
      <c r="E849" s="316"/>
      <c r="F849" s="332">
        <v>2310856</v>
      </c>
      <c r="G849" s="333" t="s">
        <v>5382</v>
      </c>
      <c r="H849" s="331" t="s">
        <v>1958</v>
      </c>
      <c r="I849" s="331" t="s">
        <v>5381</v>
      </c>
      <c r="J849" s="317" t="s">
        <v>1959</v>
      </c>
      <c r="K849" s="321">
        <v>2310856</v>
      </c>
      <c r="L849" s="317" t="s">
        <v>5383</v>
      </c>
      <c r="M849" s="317"/>
      <c r="N849" s="355"/>
      <c r="O849" s="342" t="s">
        <v>1959</v>
      </c>
      <c r="P849" s="324">
        <v>3</v>
      </c>
      <c r="Q849" s="326">
        <v>116</v>
      </c>
      <c r="R849" s="327">
        <v>500000</v>
      </c>
      <c r="S849" s="327">
        <v>250000</v>
      </c>
      <c r="T849" s="328" t="s">
        <v>347</v>
      </c>
      <c r="U849" s="328" t="s">
        <v>347</v>
      </c>
      <c r="V849" s="328" t="s">
        <v>347</v>
      </c>
      <c r="W849" s="329" t="s">
        <v>347</v>
      </c>
      <c r="X849" s="325"/>
      <c r="Y849" s="325"/>
      <c r="Z849" s="325"/>
      <c r="AA849" s="325"/>
      <c r="AB849" s="325"/>
      <c r="AC849" s="325"/>
      <c r="AD849" s="325"/>
      <c r="AE849" s="325"/>
      <c r="AF849" s="325"/>
      <c r="AG849" s="325">
        <v>0</v>
      </c>
      <c r="AH849" s="325" t="s">
        <v>377</v>
      </c>
      <c r="AI849" s="325" t="s">
        <v>377</v>
      </c>
      <c r="AJ849" s="328">
        <v>750000</v>
      </c>
      <c r="AK849" s="330">
        <v>1000000</v>
      </c>
    </row>
    <row r="850" spans="1:37" s="309" customFormat="1" ht="20.100000000000001" customHeight="1">
      <c r="A850" s="314">
        <v>1848</v>
      </c>
      <c r="B850" s="315">
        <v>1410051019917</v>
      </c>
      <c r="C850" s="318">
        <v>1410012001566</v>
      </c>
      <c r="D850" s="315" t="s">
        <v>6880</v>
      </c>
      <c r="E850" s="316"/>
      <c r="F850" s="332">
        <v>2330003</v>
      </c>
      <c r="G850" s="333" t="s">
        <v>5386</v>
      </c>
      <c r="H850" s="331" t="s">
        <v>5384</v>
      </c>
      <c r="I850" s="331" t="s">
        <v>5385</v>
      </c>
      <c r="J850" s="317" t="s">
        <v>1960</v>
      </c>
      <c r="K850" s="321">
        <v>2350023</v>
      </c>
      <c r="L850" s="317" t="s">
        <v>5387</v>
      </c>
      <c r="M850" s="317"/>
      <c r="N850" s="322"/>
      <c r="O850" s="322" t="s">
        <v>1960</v>
      </c>
      <c r="P850" s="324">
        <v>3</v>
      </c>
      <c r="Q850" s="326">
        <v>70</v>
      </c>
      <c r="R850" s="327">
        <v>500000</v>
      </c>
      <c r="S850" s="327">
        <v>250000</v>
      </c>
      <c r="T850" s="328">
        <v>300000</v>
      </c>
      <c r="U850" s="328" t="s">
        <v>347</v>
      </c>
      <c r="V850" s="328" t="s">
        <v>347</v>
      </c>
      <c r="W850" s="329" t="s">
        <v>347</v>
      </c>
      <c r="X850" s="329"/>
      <c r="Y850" s="329"/>
      <c r="Z850" s="325" t="s">
        <v>377</v>
      </c>
      <c r="AA850" s="329"/>
      <c r="AB850" s="329"/>
      <c r="AC850" s="329"/>
      <c r="AD850" s="329"/>
      <c r="AE850" s="329"/>
      <c r="AF850" s="329"/>
      <c r="AG850" s="325">
        <v>0</v>
      </c>
      <c r="AH850" s="325" t="s">
        <v>377</v>
      </c>
      <c r="AI850" s="325" t="s">
        <v>377</v>
      </c>
      <c r="AJ850" s="328">
        <v>1050000</v>
      </c>
      <c r="AK850" s="330">
        <v>1000000</v>
      </c>
    </row>
    <row r="851" spans="1:37" s="309" customFormat="1" ht="20.100000000000001" customHeight="1">
      <c r="A851" s="314">
        <v>1849</v>
      </c>
      <c r="B851" s="315">
        <v>1410051020394</v>
      </c>
      <c r="C851" s="318">
        <v>1410012001897</v>
      </c>
      <c r="D851" s="315" t="s">
        <v>6880</v>
      </c>
      <c r="E851" s="316"/>
      <c r="F851" s="332">
        <v>2202262</v>
      </c>
      <c r="G851" s="333" t="s">
        <v>5389</v>
      </c>
      <c r="H851" s="331" t="s">
        <v>5384</v>
      </c>
      <c r="I851" s="331" t="s">
        <v>5388</v>
      </c>
      <c r="J851" s="317" t="s">
        <v>1032</v>
      </c>
      <c r="K851" s="321">
        <v>2200061</v>
      </c>
      <c r="L851" s="317" t="s">
        <v>5390</v>
      </c>
      <c r="M851" s="317"/>
      <c r="N851" s="322"/>
      <c r="O851" s="322" t="s">
        <v>1032</v>
      </c>
      <c r="P851" s="324">
        <v>2</v>
      </c>
      <c r="Q851" s="326">
        <v>40</v>
      </c>
      <c r="R851" s="327">
        <v>400000</v>
      </c>
      <c r="S851" s="327">
        <v>200000</v>
      </c>
      <c r="T851" s="328" t="s">
        <v>347</v>
      </c>
      <c r="U851" s="328" t="s">
        <v>347</v>
      </c>
      <c r="V851" s="328" t="s">
        <v>347</v>
      </c>
      <c r="W851" s="329" t="s">
        <v>347</v>
      </c>
      <c r="X851" s="329"/>
      <c r="Y851" s="329"/>
      <c r="Z851" s="325"/>
      <c r="AA851" s="329"/>
      <c r="AB851" s="329"/>
      <c r="AC851" s="329"/>
      <c r="AD851" s="329"/>
      <c r="AE851" s="329"/>
      <c r="AF851" s="329"/>
      <c r="AG851" s="325">
        <v>0</v>
      </c>
      <c r="AH851" s="325" t="s">
        <v>377</v>
      </c>
      <c r="AI851" s="325" t="s">
        <v>377</v>
      </c>
      <c r="AJ851" s="328">
        <v>600000</v>
      </c>
      <c r="AK851" s="330">
        <v>1000000</v>
      </c>
    </row>
    <row r="852" spans="1:37" s="309" customFormat="1" ht="20.100000000000001" customHeight="1">
      <c r="A852" s="314">
        <v>2001</v>
      </c>
      <c r="B852" s="315">
        <v>1410051025112</v>
      </c>
      <c r="C852" s="347">
        <v>1410002002111</v>
      </c>
      <c r="D852" s="315" t="s">
        <v>2164</v>
      </c>
      <c r="E852" s="316" t="s">
        <v>2262</v>
      </c>
      <c r="F852" s="332">
        <v>2440003</v>
      </c>
      <c r="G852" s="333" t="s">
        <v>2265</v>
      </c>
      <c r="H852" s="331" t="s">
        <v>344</v>
      </c>
      <c r="I852" s="331" t="s">
        <v>2263</v>
      </c>
      <c r="J852" s="331" t="s">
        <v>2264</v>
      </c>
      <c r="K852" s="325">
        <v>2440003</v>
      </c>
      <c r="L852" s="324" t="s">
        <v>5391</v>
      </c>
      <c r="M852" s="348" t="s">
        <v>5392</v>
      </c>
      <c r="N852" s="322"/>
      <c r="O852" s="322" t="s">
        <v>2264</v>
      </c>
      <c r="P852" s="324">
        <v>3</v>
      </c>
      <c r="Q852" s="326">
        <v>174</v>
      </c>
      <c r="R852" s="327">
        <v>500000</v>
      </c>
      <c r="S852" s="327">
        <v>250000</v>
      </c>
      <c r="T852" s="328">
        <v>300000</v>
      </c>
      <c r="U852" s="328" t="s">
        <v>347</v>
      </c>
      <c r="V852" s="328" t="s">
        <v>347</v>
      </c>
      <c r="W852" s="329" t="s">
        <v>347</v>
      </c>
      <c r="X852" s="329"/>
      <c r="Y852" s="329"/>
      <c r="Z852" s="325"/>
      <c r="AA852" s="316" t="s">
        <v>377</v>
      </c>
      <c r="AB852" s="329"/>
      <c r="AC852" s="329"/>
      <c r="AD852" s="329"/>
      <c r="AE852" s="329"/>
      <c r="AF852" s="329"/>
      <c r="AG852" s="325">
        <v>0</v>
      </c>
      <c r="AH852" s="325" t="s">
        <v>377</v>
      </c>
      <c r="AI852" s="325" t="s">
        <v>377</v>
      </c>
      <c r="AJ852" s="328">
        <v>1050000</v>
      </c>
      <c r="AK852" s="330">
        <v>1000000</v>
      </c>
    </row>
    <row r="853" spans="1:37" s="309" customFormat="1" ht="20.100000000000001" customHeight="1">
      <c r="A853" s="314">
        <v>2002</v>
      </c>
      <c r="B853" s="345">
        <v>1410051024123</v>
      </c>
      <c r="C853" s="347">
        <v>1410002001592</v>
      </c>
      <c r="D853" s="316" t="s">
        <v>2164</v>
      </c>
      <c r="E853" s="316" t="s">
        <v>2242</v>
      </c>
      <c r="F853" s="340">
        <v>2460026</v>
      </c>
      <c r="G853" s="316" t="s">
        <v>2244</v>
      </c>
      <c r="H853" s="316" t="s">
        <v>344</v>
      </c>
      <c r="I853" s="316" t="s">
        <v>5393</v>
      </c>
      <c r="J853" s="331" t="s">
        <v>2243</v>
      </c>
      <c r="K853" s="340">
        <v>2460026</v>
      </c>
      <c r="L853" s="334" t="s">
        <v>5394</v>
      </c>
      <c r="M853" s="334" t="s">
        <v>5392</v>
      </c>
      <c r="N853" s="316"/>
      <c r="O853" s="334" t="s">
        <v>2243</v>
      </c>
      <c r="P853" s="324">
        <v>3</v>
      </c>
      <c r="Q853" s="316">
        <v>483</v>
      </c>
      <c r="R853" s="327">
        <v>500000</v>
      </c>
      <c r="S853" s="327">
        <v>250000</v>
      </c>
      <c r="T853" s="328">
        <v>300000</v>
      </c>
      <c r="U853" s="328" t="s">
        <v>347</v>
      </c>
      <c r="V853" s="328" t="s">
        <v>347</v>
      </c>
      <c r="W853" s="329" t="s">
        <v>347</v>
      </c>
      <c r="X853" s="316"/>
      <c r="Y853" s="316"/>
      <c r="Z853" s="325"/>
      <c r="AA853" s="316" t="s">
        <v>377</v>
      </c>
      <c r="AB853" s="316"/>
      <c r="AC853" s="316"/>
      <c r="AD853" s="316"/>
      <c r="AE853" s="316"/>
      <c r="AF853" s="316"/>
      <c r="AG853" s="325">
        <v>0</v>
      </c>
      <c r="AH853" s="325" t="s">
        <v>377</v>
      </c>
      <c r="AI853" s="325" t="s">
        <v>377</v>
      </c>
      <c r="AJ853" s="328">
        <v>1050000</v>
      </c>
      <c r="AK853" s="330">
        <v>1000000</v>
      </c>
    </row>
    <row r="854" spans="1:37" s="309" customFormat="1" ht="20.100000000000001" customHeight="1">
      <c r="A854" s="314">
        <v>2003</v>
      </c>
      <c r="B854" s="315">
        <v>1410051026847</v>
      </c>
      <c r="C854" s="347">
        <v>1411102100011</v>
      </c>
      <c r="D854" s="315" t="s">
        <v>2164</v>
      </c>
      <c r="E854" s="316" t="s">
        <v>2270</v>
      </c>
      <c r="F854" s="332">
        <v>2340052</v>
      </c>
      <c r="G854" s="333" t="s">
        <v>2273</v>
      </c>
      <c r="H854" s="331" t="s">
        <v>344</v>
      </c>
      <c r="I854" s="331" t="s">
        <v>2271</v>
      </c>
      <c r="J854" s="331" t="s">
        <v>2272</v>
      </c>
      <c r="K854" s="340">
        <v>2340052</v>
      </c>
      <c r="L854" s="334" t="s">
        <v>5395</v>
      </c>
      <c r="M854" s="334" t="s">
        <v>5392</v>
      </c>
      <c r="N854" s="334"/>
      <c r="O854" s="334" t="s">
        <v>2272</v>
      </c>
      <c r="P854" s="324">
        <v>3</v>
      </c>
      <c r="Q854" s="326">
        <v>144</v>
      </c>
      <c r="R854" s="327">
        <v>500000</v>
      </c>
      <c r="S854" s="327">
        <v>250000</v>
      </c>
      <c r="T854" s="328">
        <v>300000</v>
      </c>
      <c r="U854" s="328" t="s">
        <v>347</v>
      </c>
      <c r="V854" s="328" t="s">
        <v>347</v>
      </c>
      <c r="W854" s="329" t="s">
        <v>347</v>
      </c>
      <c r="X854" s="325"/>
      <c r="Y854" s="325"/>
      <c r="Z854" s="325"/>
      <c r="AA854" s="316" t="s">
        <v>377</v>
      </c>
      <c r="AB854" s="325"/>
      <c r="AC854" s="325"/>
      <c r="AD854" s="325"/>
      <c r="AE854" s="325"/>
      <c r="AF854" s="325"/>
      <c r="AG854" s="325">
        <v>0</v>
      </c>
      <c r="AH854" s="325" t="s">
        <v>377</v>
      </c>
      <c r="AI854" s="325" t="s">
        <v>377</v>
      </c>
      <c r="AJ854" s="328">
        <v>1050000</v>
      </c>
      <c r="AK854" s="330">
        <v>1000000</v>
      </c>
    </row>
    <row r="855" spans="1:37" s="309" customFormat="1" ht="20.100000000000001" customHeight="1">
      <c r="A855" s="314">
        <v>2004</v>
      </c>
      <c r="B855" s="315">
        <v>1410051026250</v>
      </c>
      <c r="C855" s="347">
        <v>1410002001568</v>
      </c>
      <c r="D855" s="315" t="s">
        <v>2164</v>
      </c>
      <c r="E855" s="316" t="s">
        <v>2222</v>
      </c>
      <c r="F855" s="332">
        <v>2460021</v>
      </c>
      <c r="G855" s="333" t="s">
        <v>2224</v>
      </c>
      <c r="H855" s="331" t="s">
        <v>344</v>
      </c>
      <c r="I855" s="331" t="s">
        <v>2223</v>
      </c>
      <c r="J855" s="331" t="s">
        <v>5396</v>
      </c>
      <c r="K855" s="340">
        <v>2460021</v>
      </c>
      <c r="L855" s="334" t="s">
        <v>5397</v>
      </c>
      <c r="M855" s="334" t="s">
        <v>5392</v>
      </c>
      <c r="N855" s="338"/>
      <c r="O855" s="334" t="s">
        <v>5396</v>
      </c>
      <c r="P855" s="324">
        <v>3</v>
      </c>
      <c r="Q855" s="326">
        <v>134</v>
      </c>
      <c r="R855" s="327">
        <v>500000</v>
      </c>
      <c r="S855" s="327">
        <v>250000</v>
      </c>
      <c r="T855" s="328">
        <v>300000</v>
      </c>
      <c r="U855" s="328" t="s">
        <v>347</v>
      </c>
      <c r="V855" s="328" t="s">
        <v>347</v>
      </c>
      <c r="W855" s="329" t="s">
        <v>347</v>
      </c>
      <c r="X855" s="329"/>
      <c r="Y855" s="329"/>
      <c r="Z855" s="325"/>
      <c r="AA855" s="316" t="s">
        <v>377</v>
      </c>
      <c r="AB855" s="329"/>
      <c r="AC855" s="329"/>
      <c r="AD855" s="329"/>
      <c r="AE855" s="329"/>
      <c r="AF855" s="329"/>
      <c r="AG855" s="325">
        <v>0</v>
      </c>
      <c r="AH855" s="325" t="s">
        <v>377</v>
      </c>
      <c r="AI855" s="325" t="s">
        <v>377</v>
      </c>
      <c r="AJ855" s="328">
        <v>1050000</v>
      </c>
      <c r="AK855" s="330">
        <v>1000000</v>
      </c>
    </row>
    <row r="856" spans="1:37" s="309" customFormat="1" ht="20.100000000000001" customHeight="1">
      <c r="A856" s="314">
        <v>2005</v>
      </c>
      <c r="B856" s="315">
        <v>1410051026805</v>
      </c>
      <c r="C856" s="347">
        <v>1410402100028</v>
      </c>
      <c r="D856" s="315" t="s">
        <v>2164</v>
      </c>
      <c r="E856" s="316" t="s">
        <v>2266</v>
      </c>
      <c r="F856" s="332">
        <v>2310023</v>
      </c>
      <c r="G856" s="333" t="s">
        <v>2269</v>
      </c>
      <c r="H856" s="331" t="s">
        <v>344</v>
      </c>
      <c r="I856" s="331" t="s">
        <v>2267</v>
      </c>
      <c r="J856" s="316" t="s">
        <v>2268</v>
      </c>
      <c r="K856" s="325">
        <v>2310023</v>
      </c>
      <c r="L856" s="324" t="s">
        <v>5398</v>
      </c>
      <c r="M856" s="348" t="s">
        <v>5392</v>
      </c>
      <c r="N856" s="322"/>
      <c r="O856" s="322" t="s">
        <v>2268</v>
      </c>
      <c r="P856" s="324">
        <v>3</v>
      </c>
      <c r="Q856" s="326">
        <v>184</v>
      </c>
      <c r="R856" s="327">
        <v>500000</v>
      </c>
      <c r="S856" s="327">
        <v>250000</v>
      </c>
      <c r="T856" s="328">
        <v>300000</v>
      </c>
      <c r="U856" s="328" t="s">
        <v>347</v>
      </c>
      <c r="V856" s="328" t="s">
        <v>347</v>
      </c>
      <c r="W856" s="329" t="s">
        <v>377</v>
      </c>
      <c r="X856" s="329"/>
      <c r="Y856" s="329"/>
      <c r="Z856" s="325"/>
      <c r="AA856" s="316" t="s">
        <v>377</v>
      </c>
      <c r="AB856" s="329"/>
      <c r="AC856" s="329"/>
      <c r="AD856" s="329"/>
      <c r="AE856" s="329"/>
      <c r="AF856" s="329"/>
      <c r="AG856" s="325">
        <v>0</v>
      </c>
      <c r="AH856" s="325" t="s">
        <v>377</v>
      </c>
      <c r="AI856" s="325" t="s">
        <v>377</v>
      </c>
      <c r="AJ856" s="328">
        <v>1050000</v>
      </c>
      <c r="AK856" s="330">
        <v>1000000</v>
      </c>
    </row>
    <row r="857" spans="1:37" s="309" customFormat="1" ht="20.100000000000001" customHeight="1">
      <c r="A857" s="314">
        <v>2006</v>
      </c>
      <c r="B857" s="315">
        <v>1410051025740</v>
      </c>
      <c r="C857" s="347">
        <v>1410002001808</v>
      </c>
      <c r="D857" s="315" t="s">
        <v>2164</v>
      </c>
      <c r="E857" s="316" t="s">
        <v>2257</v>
      </c>
      <c r="F857" s="332">
        <v>2450017</v>
      </c>
      <c r="G857" s="333" t="s">
        <v>2258</v>
      </c>
      <c r="H857" s="331" t="s">
        <v>344</v>
      </c>
      <c r="I857" s="331" t="s">
        <v>5399</v>
      </c>
      <c r="J857" s="331" t="s">
        <v>5400</v>
      </c>
      <c r="K857" s="325">
        <v>2450017</v>
      </c>
      <c r="L857" s="324" t="s">
        <v>5401</v>
      </c>
      <c r="M857" s="348" t="s">
        <v>5392</v>
      </c>
      <c r="N857" s="322"/>
      <c r="O857" s="322" t="s">
        <v>5400</v>
      </c>
      <c r="P857" s="324">
        <v>3</v>
      </c>
      <c r="Q857" s="326">
        <v>217</v>
      </c>
      <c r="R857" s="327">
        <v>500000</v>
      </c>
      <c r="S857" s="327">
        <v>250000</v>
      </c>
      <c r="T857" s="328">
        <v>300000</v>
      </c>
      <c r="U857" s="328" t="s">
        <v>347</v>
      </c>
      <c r="V857" s="328" t="s">
        <v>347</v>
      </c>
      <c r="W857" s="329" t="s">
        <v>347</v>
      </c>
      <c r="X857" s="329"/>
      <c r="Y857" s="329"/>
      <c r="Z857" s="325"/>
      <c r="AA857" s="316" t="s">
        <v>377</v>
      </c>
      <c r="AB857" s="329"/>
      <c r="AC857" s="329"/>
      <c r="AD857" s="329"/>
      <c r="AE857" s="329"/>
      <c r="AF857" s="329"/>
      <c r="AG857" s="325">
        <v>0</v>
      </c>
      <c r="AH857" s="325" t="s">
        <v>377</v>
      </c>
      <c r="AI857" s="325" t="s">
        <v>377</v>
      </c>
      <c r="AJ857" s="328">
        <v>1050000</v>
      </c>
      <c r="AK857" s="330">
        <v>1000000</v>
      </c>
    </row>
    <row r="858" spans="1:37" s="309" customFormat="1" ht="20.100000000000001" customHeight="1">
      <c r="A858" s="314">
        <v>2007</v>
      </c>
      <c r="B858" s="345">
        <v>1410051020550</v>
      </c>
      <c r="C858" s="347">
        <v>1410002001527</v>
      </c>
      <c r="D858" s="316" t="s">
        <v>2164</v>
      </c>
      <c r="E858" s="316" t="s">
        <v>2182</v>
      </c>
      <c r="F858" s="340">
        <v>2460011</v>
      </c>
      <c r="G858" s="316" t="s">
        <v>2184</v>
      </c>
      <c r="H858" s="316" t="s">
        <v>344</v>
      </c>
      <c r="I858" s="316" t="s">
        <v>2183</v>
      </c>
      <c r="J858" s="316" t="s">
        <v>5402</v>
      </c>
      <c r="K858" s="340">
        <v>2460011</v>
      </c>
      <c r="L858" s="334" t="s">
        <v>5403</v>
      </c>
      <c r="M858" s="334" t="s">
        <v>5392</v>
      </c>
      <c r="N858" s="316"/>
      <c r="O858" s="334" t="s">
        <v>5402</v>
      </c>
      <c r="P858" s="324">
        <v>3</v>
      </c>
      <c r="Q858" s="316">
        <v>260</v>
      </c>
      <c r="R858" s="327">
        <v>500000</v>
      </c>
      <c r="S858" s="327">
        <v>250000</v>
      </c>
      <c r="T858" s="328">
        <v>300000</v>
      </c>
      <c r="U858" s="328" t="s">
        <v>347</v>
      </c>
      <c r="V858" s="328" t="s">
        <v>347</v>
      </c>
      <c r="W858" s="329" t="s">
        <v>377</v>
      </c>
      <c r="X858" s="316"/>
      <c r="Y858" s="316"/>
      <c r="Z858" s="325"/>
      <c r="AA858" s="316" t="s">
        <v>377</v>
      </c>
      <c r="AB858" s="316"/>
      <c r="AC858" s="316"/>
      <c r="AD858" s="316"/>
      <c r="AE858" s="316"/>
      <c r="AF858" s="316"/>
      <c r="AG858" s="325">
        <v>1000000</v>
      </c>
      <c r="AH858" s="325" t="s">
        <v>6833</v>
      </c>
      <c r="AI858" s="325" t="s">
        <v>377</v>
      </c>
      <c r="AJ858" s="328">
        <v>1050000</v>
      </c>
      <c r="AK858" s="330">
        <v>1000000</v>
      </c>
    </row>
    <row r="859" spans="1:37" s="309" customFormat="1" ht="20.100000000000001" customHeight="1">
      <c r="A859" s="314">
        <v>2008</v>
      </c>
      <c r="B859" s="315">
        <v>1410051020485</v>
      </c>
      <c r="C859" s="347">
        <v>1410002000800</v>
      </c>
      <c r="D859" s="315" t="s">
        <v>2164</v>
      </c>
      <c r="E859" s="316" t="s">
        <v>2174</v>
      </c>
      <c r="F859" s="332">
        <v>2368501</v>
      </c>
      <c r="G859" s="333" t="s">
        <v>2176</v>
      </c>
      <c r="H859" s="331" t="s">
        <v>344</v>
      </c>
      <c r="I859" s="331" t="s">
        <v>5404</v>
      </c>
      <c r="J859" s="331" t="s">
        <v>2177</v>
      </c>
      <c r="K859" s="340">
        <v>2368503</v>
      </c>
      <c r="L859" s="334" t="s">
        <v>5405</v>
      </c>
      <c r="M859" s="334" t="s">
        <v>5392</v>
      </c>
      <c r="N859" s="316"/>
      <c r="O859" s="334" t="s">
        <v>2177</v>
      </c>
      <c r="P859" s="324">
        <v>3</v>
      </c>
      <c r="Q859" s="326">
        <v>240</v>
      </c>
      <c r="R859" s="327">
        <v>500000</v>
      </c>
      <c r="S859" s="327">
        <v>250000</v>
      </c>
      <c r="T859" s="328">
        <v>300000</v>
      </c>
      <c r="U859" s="328" t="s">
        <v>347</v>
      </c>
      <c r="V859" s="328" t="s">
        <v>347</v>
      </c>
      <c r="W859" s="329" t="s">
        <v>377</v>
      </c>
      <c r="X859" s="325"/>
      <c r="Y859" s="325"/>
      <c r="Z859" s="325"/>
      <c r="AA859" s="316" t="s">
        <v>377</v>
      </c>
      <c r="AB859" s="325"/>
      <c r="AC859" s="325"/>
      <c r="AD859" s="325"/>
      <c r="AE859" s="325"/>
      <c r="AF859" s="325"/>
      <c r="AG859" s="325">
        <v>0</v>
      </c>
      <c r="AH859" s="325" t="s">
        <v>377</v>
      </c>
      <c r="AI859" s="325" t="s">
        <v>377</v>
      </c>
      <c r="AJ859" s="328">
        <v>1050000</v>
      </c>
      <c r="AK859" s="330">
        <v>1000000</v>
      </c>
    </row>
    <row r="860" spans="1:37" s="309" customFormat="1" ht="20.100000000000001" customHeight="1">
      <c r="A860" s="314">
        <v>2009</v>
      </c>
      <c r="B860" s="345">
        <v>1410051020535</v>
      </c>
      <c r="C860" s="347">
        <v>1410002000800</v>
      </c>
      <c r="D860" s="316" t="s">
        <v>2164</v>
      </c>
      <c r="E860" s="316" t="s">
        <v>2174</v>
      </c>
      <c r="F860" s="340">
        <v>2368501</v>
      </c>
      <c r="G860" s="316" t="s">
        <v>2176</v>
      </c>
      <c r="H860" s="316" t="s">
        <v>344</v>
      </c>
      <c r="I860" s="316" t="s">
        <v>5404</v>
      </c>
      <c r="J860" s="331" t="s">
        <v>2175</v>
      </c>
      <c r="K860" s="340">
        <v>2340056</v>
      </c>
      <c r="L860" s="334" t="s">
        <v>5406</v>
      </c>
      <c r="M860" s="334" t="s">
        <v>5392</v>
      </c>
      <c r="N860" s="316"/>
      <c r="O860" s="334" t="s">
        <v>2175</v>
      </c>
      <c r="P860" s="324">
        <v>3</v>
      </c>
      <c r="Q860" s="316">
        <v>180</v>
      </c>
      <c r="R860" s="327">
        <v>500000</v>
      </c>
      <c r="S860" s="327">
        <v>250000</v>
      </c>
      <c r="T860" s="328">
        <v>300000</v>
      </c>
      <c r="U860" s="328" t="s">
        <v>347</v>
      </c>
      <c r="V860" s="328" t="s">
        <v>347</v>
      </c>
      <c r="W860" s="329" t="s">
        <v>347</v>
      </c>
      <c r="X860" s="316"/>
      <c r="Y860" s="316"/>
      <c r="Z860" s="325"/>
      <c r="AA860" s="316" t="s">
        <v>377</v>
      </c>
      <c r="AB860" s="316"/>
      <c r="AC860" s="316"/>
      <c r="AD860" s="316"/>
      <c r="AE860" s="316"/>
      <c r="AF860" s="316"/>
      <c r="AG860" s="325">
        <v>0</v>
      </c>
      <c r="AH860" s="325" t="s">
        <v>377</v>
      </c>
      <c r="AI860" s="325" t="s">
        <v>377</v>
      </c>
      <c r="AJ860" s="328">
        <v>1050000</v>
      </c>
      <c r="AK860" s="330">
        <v>1000000</v>
      </c>
    </row>
    <row r="861" spans="1:37" s="309" customFormat="1" ht="20.100000000000001" customHeight="1">
      <c r="A861" s="314">
        <v>2010</v>
      </c>
      <c r="B861" s="345">
        <v>1410051020600</v>
      </c>
      <c r="C861" s="347">
        <v>1410002002053</v>
      </c>
      <c r="D861" s="316" t="s">
        <v>2164</v>
      </c>
      <c r="E861" s="316" t="s">
        <v>536</v>
      </c>
      <c r="F861" s="340">
        <v>2200023</v>
      </c>
      <c r="G861" s="316" t="s">
        <v>539</v>
      </c>
      <c r="H861" s="316" t="s">
        <v>344</v>
      </c>
      <c r="I861" s="316" t="s">
        <v>537</v>
      </c>
      <c r="J861" s="316" t="s">
        <v>2194</v>
      </c>
      <c r="K861" s="340">
        <v>2240041</v>
      </c>
      <c r="L861" s="334" t="s">
        <v>5407</v>
      </c>
      <c r="M861" s="334"/>
      <c r="N861" s="316"/>
      <c r="O861" s="334" t="s">
        <v>2194</v>
      </c>
      <c r="P861" s="324">
        <v>3</v>
      </c>
      <c r="Q861" s="316">
        <v>339</v>
      </c>
      <c r="R861" s="327">
        <v>500000</v>
      </c>
      <c r="S861" s="327">
        <v>250000</v>
      </c>
      <c r="T861" s="328">
        <v>300000</v>
      </c>
      <c r="U861" s="328" t="s">
        <v>347</v>
      </c>
      <c r="V861" s="328" t="s">
        <v>347</v>
      </c>
      <c r="W861" s="329" t="s">
        <v>377</v>
      </c>
      <c r="X861" s="316"/>
      <c r="Y861" s="316"/>
      <c r="Z861" s="325"/>
      <c r="AA861" s="316" t="s">
        <v>377</v>
      </c>
      <c r="AB861" s="316"/>
      <c r="AC861" s="316"/>
      <c r="AD861" s="316"/>
      <c r="AE861" s="316"/>
      <c r="AF861" s="316"/>
      <c r="AG861" s="325">
        <v>1000000</v>
      </c>
      <c r="AH861" s="325" t="s">
        <v>6833</v>
      </c>
      <c r="AI861" s="325" t="s">
        <v>377</v>
      </c>
      <c r="AJ861" s="328">
        <v>1050000</v>
      </c>
      <c r="AK861" s="330">
        <v>1000000</v>
      </c>
    </row>
    <row r="862" spans="1:37" s="309" customFormat="1" ht="20.100000000000001" customHeight="1">
      <c r="A862" s="314">
        <v>2011</v>
      </c>
      <c r="B862" s="315">
        <v>1410051025070</v>
      </c>
      <c r="C862" s="347">
        <v>1410002001279</v>
      </c>
      <c r="D862" s="315" t="s">
        <v>2164</v>
      </c>
      <c r="E862" s="316" t="s">
        <v>2237</v>
      </c>
      <c r="F862" s="332">
        <v>2410826</v>
      </c>
      <c r="G862" s="333" t="s">
        <v>2238</v>
      </c>
      <c r="H862" s="331" t="s">
        <v>344</v>
      </c>
      <c r="I862" s="331" t="s">
        <v>5408</v>
      </c>
      <c r="J862" s="331" t="s">
        <v>5409</v>
      </c>
      <c r="K862" s="340">
        <v>2410826</v>
      </c>
      <c r="L862" s="334" t="s">
        <v>5410</v>
      </c>
      <c r="M862" s="334" t="s">
        <v>5392</v>
      </c>
      <c r="N862" s="316"/>
      <c r="O862" s="334" t="s">
        <v>5409</v>
      </c>
      <c r="P862" s="324">
        <v>3</v>
      </c>
      <c r="Q862" s="326">
        <v>195</v>
      </c>
      <c r="R862" s="327">
        <v>500000</v>
      </c>
      <c r="S862" s="327">
        <v>250000</v>
      </c>
      <c r="T862" s="328">
        <v>300000</v>
      </c>
      <c r="U862" s="328" t="s">
        <v>347</v>
      </c>
      <c r="V862" s="328" t="s">
        <v>347</v>
      </c>
      <c r="W862" s="329" t="s">
        <v>347</v>
      </c>
      <c r="X862" s="329"/>
      <c r="Y862" s="329"/>
      <c r="Z862" s="325"/>
      <c r="AA862" s="316" t="s">
        <v>377</v>
      </c>
      <c r="AB862" s="329"/>
      <c r="AC862" s="329"/>
      <c r="AD862" s="329"/>
      <c r="AE862" s="329"/>
      <c r="AF862" s="329"/>
      <c r="AG862" s="325">
        <v>0</v>
      </c>
      <c r="AH862" s="325" t="s">
        <v>377</v>
      </c>
      <c r="AI862" s="325" t="s">
        <v>377</v>
      </c>
      <c r="AJ862" s="328">
        <v>1050000</v>
      </c>
      <c r="AK862" s="330">
        <v>1000000</v>
      </c>
    </row>
    <row r="863" spans="1:37" s="309" customFormat="1" ht="20.100000000000001" customHeight="1">
      <c r="A863" s="314">
        <v>2012</v>
      </c>
      <c r="B863" s="315">
        <v>1410051026839</v>
      </c>
      <c r="C863" s="347">
        <v>1410002001824</v>
      </c>
      <c r="D863" s="315" t="s">
        <v>2164</v>
      </c>
      <c r="E863" s="316" t="s">
        <v>2259</v>
      </c>
      <c r="F863" s="332">
        <v>2450012</v>
      </c>
      <c r="G863" s="333" t="s">
        <v>2261</v>
      </c>
      <c r="H863" s="331" t="s">
        <v>344</v>
      </c>
      <c r="I863" s="331" t="s">
        <v>5411</v>
      </c>
      <c r="J863" s="331" t="s">
        <v>2260</v>
      </c>
      <c r="K863" s="319">
        <v>2450012</v>
      </c>
      <c r="L863" s="322" t="s">
        <v>5412</v>
      </c>
      <c r="M863" s="322" t="s">
        <v>5392</v>
      </c>
      <c r="N863" s="346"/>
      <c r="O863" s="322" t="s">
        <v>2260</v>
      </c>
      <c r="P863" s="324">
        <v>3</v>
      </c>
      <c r="Q863" s="326">
        <v>153</v>
      </c>
      <c r="R863" s="327">
        <v>500000</v>
      </c>
      <c r="S863" s="327">
        <v>250000</v>
      </c>
      <c r="T863" s="328">
        <v>300000</v>
      </c>
      <c r="U863" s="328" t="s">
        <v>347</v>
      </c>
      <c r="V863" s="328" t="s">
        <v>347</v>
      </c>
      <c r="W863" s="329" t="s">
        <v>347</v>
      </c>
      <c r="X863" s="325"/>
      <c r="Y863" s="325"/>
      <c r="Z863" s="325"/>
      <c r="AA863" s="316" t="s">
        <v>377</v>
      </c>
      <c r="AB863" s="325"/>
      <c r="AC863" s="325"/>
      <c r="AD863" s="325"/>
      <c r="AE863" s="325"/>
      <c r="AF863" s="325"/>
      <c r="AG863" s="325">
        <v>0</v>
      </c>
      <c r="AH863" s="325" t="s">
        <v>377</v>
      </c>
      <c r="AI863" s="325" t="s">
        <v>377</v>
      </c>
      <c r="AJ863" s="328">
        <v>1050000</v>
      </c>
      <c r="AK863" s="330">
        <v>1000000</v>
      </c>
    </row>
    <row r="864" spans="1:37" s="309" customFormat="1" ht="20.100000000000001" customHeight="1">
      <c r="A864" s="314">
        <v>2013</v>
      </c>
      <c r="B864" s="315">
        <v>1410051020576</v>
      </c>
      <c r="C864" s="347">
        <v>1410002001907</v>
      </c>
      <c r="D864" s="315" t="s">
        <v>2164</v>
      </c>
      <c r="E864" s="316" t="s">
        <v>2178</v>
      </c>
      <c r="F864" s="332">
        <v>2270041</v>
      </c>
      <c r="G864" s="333" t="s">
        <v>2181</v>
      </c>
      <c r="H864" s="331" t="s">
        <v>344</v>
      </c>
      <c r="I864" s="331" t="s">
        <v>2179</v>
      </c>
      <c r="J864" s="331" t="s">
        <v>2180</v>
      </c>
      <c r="K864" s="340">
        <v>2270041</v>
      </c>
      <c r="L864" s="334" t="s">
        <v>5413</v>
      </c>
      <c r="M864" s="334" t="s">
        <v>5392</v>
      </c>
      <c r="N864" s="334"/>
      <c r="O864" s="334" t="s">
        <v>2180</v>
      </c>
      <c r="P864" s="324">
        <v>3</v>
      </c>
      <c r="Q864" s="326">
        <v>270</v>
      </c>
      <c r="R864" s="327">
        <v>500000</v>
      </c>
      <c r="S864" s="327">
        <v>250000</v>
      </c>
      <c r="T864" s="328">
        <v>300000</v>
      </c>
      <c r="U864" s="328" t="s">
        <v>347</v>
      </c>
      <c r="V864" s="328" t="s">
        <v>347</v>
      </c>
      <c r="W864" s="329" t="s">
        <v>377</v>
      </c>
      <c r="X864" s="325"/>
      <c r="Y864" s="325"/>
      <c r="Z864" s="325"/>
      <c r="AA864" s="316" t="s">
        <v>377</v>
      </c>
      <c r="AB864" s="325"/>
      <c r="AC864" s="325"/>
      <c r="AD864" s="325"/>
      <c r="AE864" s="325"/>
      <c r="AF864" s="325"/>
      <c r="AG864" s="325">
        <v>0</v>
      </c>
      <c r="AH864" s="325" t="s">
        <v>377</v>
      </c>
      <c r="AI864" s="325" t="s">
        <v>377</v>
      </c>
      <c r="AJ864" s="328">
        <v>1050000</v>
      </c>
      <c r="AK864" s="330">
        <v>1000000</v>
      </c>
    </row>
    <row r="865" spans="1:37" s="309" customFormat="1" ht="20.100000000000001" customHeight="1">
      <c r="A865" s="314">
        <v>2014</v>
      </c>
      <c r="B865" s="315">
        <v>1410051027639</v>
      </c>
      <c r="C865" s="347">
        <v>1410002001238</v>
      </c>
      <c r="D865" s="315" t="s">
        <v>2164</v>
      </c>
      <c r="E865" s="316" t="s">
        <v>5414</v>
      </c>
      <c r="F865" s="332">
        <v>2410015</v>
      </c>
      <c r="G865" s="333" t="s">
        <v>5417</v>
      </c>
      <c r="H865" s="331" t="s">
        <v>344</v>
      </c>
      <c r="I865" s="331" t="s">
        <v>5415</v>
      </c>
      <c r="J865" s="331" t="s">
        <v>5416</v>
      </c>
      <c r="K865" s="340">
        <v>2410015</v>
      </c>
      <c r="L865" s="334" t="s">
        <v>5418</v>
      </c>
      <c r="M865" s="334" t="s">
        <v>5392</v>
      </c>
      <c r="N865" s="316"/>
      <c r="O865" s="334" t="s">
        <v>5416</v>
      </c>
      <c r="P865" s="324">
        <v>3</v>
      </c>
      <c r="Q865" s="326">
        <v>281</v>
      </c>
      <c r="R865" s="327">
        <v>500000</v>
      </c>
      <c r="S865" s="327">
        <v>250000</v>
      </c>
      <c r="T865" s="328">
        <v>300000</v>
      </c>
      <c r="U865" s="328" t="s">
        <v>347</v>
      </c>
      <c r="V865" s="328" t="s">
        <v>347</v>
      </c>
      <c r="W865" s="329" t="s">
        <v>347</v>
      </c>
      <c r="X865" s="329"/>
      <c r="Y865" s="329"/>
      <c r="Z865" s="325"/>
      <c r="AA865" s="316" t="s">
        <v>377</v>
      </c>
      <c r="AB865" s="329"/>
      <c r="AC865" s="329"/>
      <c r="AD865" s="329"/>
      <c r="AE865" s="329"/>
      <c r="AF865" s="329"/>
      <c r="AG865" s="325">
        <v>0</v>
      </c>
      <c r="AH865" s="325" t="s">
        <v>377</v>
      </c>
      <c r="AI865" s="325" t="s">
        <v>377</v>
      </c>
      <c r="AJ865" s="328">
        <v>1050000</v>
      </c>
      <c r="AK865" s="330">
        <v>1000000</v>
      </c>
    </row>
    <row r="866" spans="1:37" s="309" customFormat="1" ht="20.100000000000001" customHeight="1">
      <c r="A866" s="314">
        <v>2015</v>
      </c>
      <c r="B866" s="366">
        <v>1410051020477</v>
      </c>
      <c r="C866" s="347">
        <v>1410002000552</v>
      </c>
      <c r="D866" s="315" t="s">
        <v>2164</v>
      </c>
      <c r="E866" s="316" t="s">
        <v>2185</v>
      </c>
      <c r="F866" s="332">
        <v>2320074</v>
      </c>
      <c r="G866" s="333" t="s">
        <v>2186</v>
      </c>
      <c r="H866" s="331" t="s">
        <v>344</v>
      </c>
      <c r="I866" s="331" t="s">
        <v>5419</v>
      </c>
      <c r="J866" s="331" t="s">
        <v>5420</v>
      </c>
      <c r="K866" s="325">
        <v>2320074</v>
      </c>
      <c r="L866" s="324" t="s">
        <v>3487</v>
      </c>
      <c r="M866" s="348" t="s">
        <v>5392</v>
      </c>
      <c r="N866" s="322"/>
      <c r="O866" s="322" t="s">
        <v>5420</v>
      </c>
      <c r="P866" s="324">
        <v>3</v>
      </c>
      <c r="Q866" s="326">
        <v>290</v>
      </c>
      <c r="R866" s="327">
        <v>500000</v>
      </c>
      <c r="S866" s="327">
        <v>250000</v>
      </c>
      <c r="T866" s="328">
        <v>300000</v>
      </c>
      <c r="U866" s="328" t="s">
        <v>347</v>
      </c>
      <c r="V866" s="328" t="s">
        <v>347</v>
      </c>
      <c r="W866" s="329" t="s">
        <v>347</v>
      </c>
      <c r="X866" s="329"/>
      <c r="Y866" s="329"/>
      <c r="Z866" s="325"/>
      <c r="AA866" s="316" t="s">
        <v>377</v>
      </c>
      <c r="AB866" s="329"/>
      <c r="AC866" s="329"/>
      <c r="AD866" s="329"/>
      <c r="AE866" s="329"/>
      <c r="AF866" s="329"/>
      <c r="AG866" s="325">
        <v>60000</v>
      </c>
      <c r="AH866" s="325" t="s">
        <v>6833</v>
      </c>
      <c r="AI866" s="325" t="s">
        <v>377</v>
      </c>
      <c r="AJ866" s="328">
        <v>1050000</v>
      </c>
      <c r="AK866" s="330">
        <v>1000000</v>
      </c>
    </row>
    <row r="867" spans="1:37" s="309" customFormat="1" ht="20.100000000000001" customHeight="1">
      <c r="A867" s="314">
        <v>2016</v>
      </c>
      <c r="B867" s="366">
        <v>1410051020501</v>
      </c>
      <c r="C867" s="347">
        <v>1410002001691</v>
      </c>
      <c r="D867" s="315" t="s">
        <v>2164</v>
      </c>
      <c r="E867" s="316" t="s">
        <v>2202</v>
      </c>
      <c r="F867" s="332">
        <v>2470011</v>
      </c>
      <c r="G867" s="333" t="s">
        <v>2204</v>
      </c>
      <c r="H867" s="331" t="s">
        <v>344</v>
      </c>
      <c r="I867" s="331" t="s">
        <v>2203</v>
      </c>
      <c r="J867" s="316" t="s">
        <v>5421</v>
      </c>
      <c r="K867" s="329">
        <v>2470011</v>
      </c>
      <c r="L867" s="324" t="s">
        <v>5422</v>
      </c>
      <c r="M867" s="348" t="s">
        <v>5392</v>
      </c>
      <c r="N867" s="322"/>
      <c r="O867" s="322" t="s">
        <v>5421</v>
      </c>
      <c r="P867" s="324">
        <v>3</v>
      </c>
      <c r="Q867" s="326">
        <v>240</v>
      </c>
      <c r="R867" s="327">
        <v>500000</v>
      </c>
      <c r="S867" s="327">
        <v>250000</v>
      </c>
      <c r="T867" s="328">
        <v>300000</v>
      </c>
      <c r="U867" s="328" t="s">
        <v>347</v>
      </c>
      <c r="V867" s="328" t="s">
        <v>347</v>
      </c>
      <c r="W867" s="329" t="s">
        <v>377</v>
      </c>
      <c r="X867" s="325"/>
      <c r="Y867" s="325"/>
      <c r="Z867" s="325"/>
      <c r="AA867" s="316" t="s">
        <v>377</v>
      </c>
      <c r="AB867" s="325"/>
      <c r="AC867" s="325"/>
      <c r="AD867" s="325"/>
      <c r="AE867" s="325"/>
      <c r="AF867" s="325"/>
      <c r="AG867" s="325">
        <v>0</v>
      </c>
      <c r="AH867" s="325" t="s">
        <v>377</v>
      </c>
      <c r="AI867" s="325" t="s">
        <v>377</v>
      </c>
      <c r="AJ867" s="328">
        <v>1050000</v>
      </c>
      <c r="AK867" s="330">
        <v>1000000</v>
      </c>
    </row>
    <row r="868" spans="1:37" s="309" customFormat="1" ht="20.100000000000001" customHeight="1">
      <c r="A868" s="314">
        <v>2017</v>
      </c>
      <c r="B868" s="315">
        <v>1410051025286</v>
      </c>
      <c r="C868" s="347">
        <v>1421602000025</v>
      </c>
      <c r="D868" s="315" t="s">
        <v>2164</v>
      </c>
      <c r="E868" s="316" t="s">
        <v>2285</v>
      </c>
      <c r="F868" s="332">
        <v>2520001</v>
      </c>
      <c r="G868" s="333" t="s">
        <v>2287</v>
      </c>
      <c r="H868" s="331" t="s">
        <v>344</v>
      </c>
      <c r="I868" s="331" t="s">
        <v>5423</v>
      </c>
      <c r="J868" s="316" t="s">
        <v>2286</v>
      </c>
      <c r="K868" s="340">
        <v>2300012</v>
      </c>
      <c r="L868" s="334" t="s">
        <v>5424</v>
      </c>
      <c r="M868" s="334" t="s">
        <v>5392</v>
      </c>
      <c r="N868" s="316"/>
      <c r="O868" s="334" t="s">
        <v>2286</v>
      </c>
      <c r="P868" s="324">
        <v>3</v>
      </c>
      <c r="Q868" s="326">
        <v>243</v>
      </c>
      <c r="R868" s="327">
        <v>500000</v>
      </c>
      <c r="S868" s="327">
        <v>250000</v>
      </c>
      <c r="T868" s="328">
        <v>300000</v>
      </c>
      <c r="U868" s="328" t="s">
        <v>347</v>
      </c>
      <c r="V868" s="328" t="s">
        <v>347</v>
      </c>
      <c r="W868" s="329" t="s">
        <v>347</v>
      </c>
      <c r="X868" s="329"/>
      <c r="Y868" s="329"/>
      <c r="Z868" s="325"/>
      <c r="AA868" s="316" t="s">
        <v>377</v>
      </c>
      <c r="AB868" s="329"/>
      <c r="AC868" s="329"/>
      <c r="AD868" s="329"/>
      <c r="AE868" s="329"/>
      <c r="AF868" s="329"/>
      <c r="AG868" s="325">
        <v>0</v>
      </c>
      <c r="AH868" s="325" t="s">
        <v>377</v>
      </c>
      <c r="AI868" s="325" t="s">
        <v>377</v>
      </c>
      <c r="AJ868" s="328">
        <v>1050000</v>
      </c>
      <c r="AK868" s="330">
        <v>1000000</v>
      </c>
    </row>
    <row r="869" spans="1:37" s="309" customFormat="1" ht="20.100000000000001" customHeight="1">
      <c r="A869" s="314">
        <v>2018</v>
      </c>
      <c r="B869" s="345">
        <v>1410051024115</v>
      </c>
      <c r="C869" s="347">
        <v>1420702000042</v>
      </c>
      <c r="D869" s="316" t="s">
        <v>2164</v>
      </c>
      <c r="E869" s="316" t="s">
        <v>2282</v>
      </c>
      <c r="F869" s="340">
        <v>2440806</v>
      </c>
      <c r="G869" s="316" t="s">
        <v>2284</v>
      </c>
      <c r="H869" s="316" t="s">
        <v>344</v>
      </c>
      <c r="I869" s="316" t="s">
        <v>5425</v>
      </c>
      <c r="J869" s="331" t="s">
        <v>2283</v>
      </c>
      <c r="K869" s="340">
        <v>2450061</v>
      </c>
      <c r="L869" s="334" t="s">
        <v>5426</v>
      </c>
      <c r="M869" s="334" t="s">
        <v>5392</v>
      </c>
      <c r="N869" s="316"/>
      <c r="O869" s="334" t="s">
        <v>2283</v>
      </c>
      <c r="P869" s="324">
        <v>3</v>
      </c>
      <c r="Q869" s="316">
        <v>218</v>
      </c>
      <c r="R869" s="327">
        <v>500000</v>
      </c>
      <c r="S869" s="327">
        <v>250000</v>
      </c>
      <c r="T869" s="328">
        <v>300000</v>
      </c>
      <c r="U869" s="328" t="s">
        <v>347</v>
      </c>
      <c r="V869" s="328" t="s">
        <v>347</v>
      </c>
      <c r="W869" s="329" t="s">
        <v>347</v>
      </c>
      <c r="X869" s="316"/>
      <c r="Y869" s="316"/>
      <c r="Z869" s="325"/>
      <c r="AA869" s="316" t="s">
        <v>377</v>
      </c>
      <c r="AB869" s="316"/>
      <c r="AC869" s="316"/>
      <c r="AD869" s="316"/>
      <c r="AE869" s="316"/>
      <c r="AF869" s="316"/>
      <c r="AG869" s="325">
        <v>0</v>
      </c>
      <c r="AH869" s="325" t="s">
        <v>377</v>
      </c>
      <c r="AI869" s="325" t="s">
        <v>377</v>
      </c>
      <c r="AJ869" s="328">
        <v>1050000</v>
      </c>
      <c r="AK869" s="330">
        <v>1000000</v>
      </c>
    </row>
    <row r="870" spans="1:37" s="309" customFormat="1" ht="20.100000000000001" customHeight="1">
      <c r="A870" s="314">
        <v>2019</v>
      </c>
      <c r="B870" s="315">
        <v>1410051023810</v>
      </c>
      <c r="C870" s="347">
        <v>1420702000059</v>
      </c>
      <c r="D870" s="315" t="s">
        <v>2164</v>
      </c>
      <c r="E870" s="316" t="s">
        <v>2215</v>
      </c>
      <c r="F870" s="332">
        <v>2530084</v>
      </c>
      <c r="G870" s="333" t="s">
        <v>2217</v>
      </c>
      <c r="H870" s="331" t="s">
        <v>344</v>
      </c>
      <c r="I870" s="331" t="s">
        <v>2216</v>
      </c>
      <c r="J870" s="331" t="s">
        <v>5427</v>
      </c>
      <c r="K870" s="325">
        <v>2240021</v>
      </c>
      <c r="L870" s="324" t="s">
        <v>5428</v>
      </c>
      <c r="M870" s="319" t="s">
        <v>5392</v>
      </c>
      <c r="N870" s="323"/>
      <c r="O870" s="322" t="s">
        <v>5427</v>
      </c>
      <c r="P870" s="324">
        <v>3</v>
      </c>
      <c r="Q870" s="326">
        <v>366</v>
      </c>
      <c r="R870" s="327">
        <v>500000</v>
      </c>
      <c r="S870" s="327">
        <v>250000</v>
      </c>
      <c r="T870" s="328">
        <v>300000</v>
      </c>
      <c r="U870" s="328" t="s">
        <v>347</v>
      </c>
      <c r="V870" s="328" t="s">
        <v>347</v>
      </c>
      <c r="W870" s="329" t="s">
        <v>347</v>
      </c>
      <c r="X870" s="329"/>
      <c r="Y870" s="329"/>
      <c r="Z870" s="325"/>
      <c r="AA870" s="316" t="s">
        <v>377</v>
      </c>
      <c r="AB870" s="329"/>
      <c r="AC870" s="329"/>
      <c r="AD870" s="329"/>
      <c r="AE870" s="329"/>
      <c r="AF870" s="329"/>
      <c r="AG870" s="325">
        <v>0</v>
      </c>
      <c r="AH870" s="325" t="s">
        <v>377</v>
      </c>
      <c r="AI870" s="325" t="s">
        <v>377</v>
      </c>
      <c r="AJ870" s="328">
        <v>1050000</v>
      </c>
      <c r="AK870" s="330">
        <v>1000000</v>
      </c>
    </row>
    <row r="871" spans="1:37" s="309" customFormat="1" ht="20.100000000000001" customHeight="1">
      <c r="A871" s="314">
        <v>2020</v>
      </c>
      <c r="B871" s="315">
        <v>1410051025732</v>
      </c>
      <c r="C871" s="347">
        <v>1410002000784</v>
      </c>
      <c r="D871" s="315" t="s">
        <v>2164</v>
      </c>
      <c r="E871" s="361" t="s">
        <v>5429</v>
      </c>
      <c r="F871" s="332">
        <v>2360045</v>
      </c>
      <c r="G871" s="333" t="s">
        <v>2236</v>
      </c>
      <c r="H871" s="331" t="s">
        <v>344</v>
      </c>
      <c r="I871" s="331" t="s">
        <v>5430</v>
      </c>
      <c r="J871" s="331" t="s">
        <v>5431</v>
      </c>
      <c r="K871" s="329">
        <v>2360045</v>
      </c>
      <c r="L871" s="324" t="s">
        <v>5432</v>
      </c>
      <c r="M871" s="348" t="s">
        <v>5392</v>
      </c>
      <c r="N871" s="323"/>
      <c r="O871" s="322" t="s">
        <v>5431</v>
      </c>
      <c r="P871" s="324">
        <v>3</v>
      </c>
      <c r="Q871" s="326">
        <v>350</v>
      </c>
      <c r="R871" s="327">
        <v>500000</v>
      </c>
      <c r="S871" s="327">
        <v>250000</v>
      </c>
      <c r="T871" s="328">
        <v>300000</v>
      </c>
      <c r="U871" s="328" t="s">
        <v>347</v>
      </c>
      <c r="V871" s="328" t="s">
        <v>347</v>
      </c>
      <c r="W871" s="329" t="s">
        <v>347</v>
      </c>
      <c r="X871" s="325"/>
      <c r="Y871" s="325"/>
      <c r="Z871" s="325"/>
      <c r="AA871" s="316" t="s">
        <v>377</v>
      </c>
      <c r="AB871" s="325"/>
      <c r="AC871" s="325"/>
      <c r="AD871" s="325"/>
      <c r="AE871" s="325"/>
      <c r="AF871" s="325"/>
      <c r="AG871" s="325">
        <v>0</v>
      </c>
      <c r="AH871" s="325" t="s">
        <v>377</v>
      </c>
      <c r="AI871" s="325" t="s">
        <v>377</v>
      </c>
      <c r="AJ871" s="328">
        <v>1050000</v>
      </c>
      <c r="AK871" s="330">
        <v>1000000</v>
      </c>
    </row>
    <row r="872" spans="1:37" s="309" customFormat="1" ht="20.100000000000001" customHeight="1">
      <c r="A872" s="314">
        <v>2021</v>
      </c>
      <c r="B872" s="315">
        <v>1410051020493</v>
      </c>
      <c r="C872" s="347">
        <v>1410002001642</v>
      </c>
      <c r="D872" s="315" t="s">
        <v>2164</v>
      </c>
      <c r="E872" s="316" t="s">
        <v>2199</v>
      </c>
      <c r="F872" s="332">
        <v>2470025</v>
      </c>
      <c r="G872" s="333" t="s">
        <v>2201</v>
      </c>
      <c r="H872" s="331" t="s">
        <v>344</v>
      </c>
      <c r="I872" s="331" t="s">
        <v>2200</v>
      </c>
      <c r="J872" s="331" t="s">
        <v>5433</v>
      </c>
      <c r="K872" s="340">
        <v>2470025</v>
      </c>
      <c r="L872" s="334" t="s">
        <v>5434</v>
      </c>
      <c r="M872" s="334" t="s">
        <v>5392</v>
      </c>
      <c r="N872" s="316"/>
      <c r="O872" s="334" t="s">
        <v>5433</v>
      </c>
      <c r="P872" s="324">
        <v>3</v>
      </c>
      <c r="Q872" s="326">
        <v>270</v>
      </c>
      <c r="R872" s="327">
        <v>500000</v>
      </c>
      <c r="S872" s="327">
        <v>250000</v>
      </c>
      <c r="T872" s="328">
        <v>300000</v>
      </c>
      <c r="U872" s="328" t="s">
        <v>347</v>
      </c>
      <c r="V872" s="328">
        <v>300000</v>
      </c>
      <c r="W872" s="329" t="s">
        <v>377</v>
      </c>
      <c r="X872" s="329"/>
      <c r="Y872" s="329"/>
      <c r="Z872" s="325"/>
      <c r="AA872" s="316" t="s">
        <v>377</v>
      </c>
      <c r="AB872" s="329"/>
      <c r="AC872" s="329"/>
      <c r="AD872" s="329"/>
      <c r="AE872" s="329"/>
      <c r="AF872" s="329" t="s">
        <v>377</v>
      </c>
      <c r="AG872" s="325">
        <v>0</v>
      </c>
      <c r="AH872" s="325" t="s">
        <v>377</v>
      </c>
      <c r="AI872" s="325" t="s">
        <v>377</v>
      </c>
      <c r="AJ872" s="328">
        <v>1350000</v>
      </c>
      <c r="AK872" s="330">
        <v>1000000</v>
      </c>
    </row>
    <row r="873" spans="1:37" s="309" customFormat="1" ht="20.100000000000001" customHeight="1">
      <c r="A873" s="314">
        <v>2022</v>
      </c>
      <c r="B873" s="345">
        <v>1410051023802</v>
      </c>
      <c r="C873" s="347">
        <v>1410002001634</v>
      </c>
      <c r="D873" s="316" t="s">
        <v>2164</v>
      </c>
      <c r="E873" s="316" t="s">
        <v>2233</v>
      </c>
      <c r="F873" s="340">
        <v>2440842</v>
      </c>
      <c r="G873" s="316" t="s">
        <v>2235</v>
      </c>
      <c r="H873" s="316" t="s">
        <v>344</v>
      </c>
      <c r="I873" s="316" t="s">
        <v>2234</v>
      </c>
      <c r="J873" s="331" t="s">
        <v>5435</v>
      </c>
      <c r="K873" s="340">
        <v>2440842</v>
      </c>
      <c r="L873" s="334" t="s">
        <v>5436</v>
      </c>
      <c r="M873" s="334" t="s">
        <v>5392</v>
      </c>
      <c r="N873" s="316"/>
      <c r="O873" s="334" t="s">
        <v>5435</v>
      </c>
      <c r="P873" s="324">
        <v>3</v>
      </c>
      <c r="Q873" s="316">
        <v>267</v>
      </c>
      <c r="R873" s="327">
        <v>500000</v>
      </c>
      <c r="S873" s="327">
        <v>250000</v>
      </c>
      <c r="T873" s="328">
        <v>300000</v>
      </c>
      <c r="U873" s="328" t="s">
        <v>347</v>
      </c>
      <c r="V873" s="328" t="s">
        <v>347</v>
      </c>
      <c r="W873" s="329" t="s">
        <v>347</v>
      </c>
      <c r="X873" s="316"/>
      <c r="Y873" s="316"/>
      <c r="Z873" s="325"/>
      <c r="AA873" s="316" t="s">
        <v>377</v>
      </c>
      <c r="AB873" s="316"/>
      <c r="AC873" s="316"/>
      <c r="AD873" s="316"/>
      <c r="AE873" s="316"/>
      <c r="AF873" s="316"/>
      <c r="AG873" s="325">
        <v>1000000</v>
      </c>
      <c r="AH873" s="325" t="s">
        <v>6833</v>
      </c>
      <c r="AI873" s="325" t="s">
        <v>377</v>
      </c>
      <c r="AJ873" s="328">
        <v>1050000</v>
      </c>
      <c r="AK873" s="330">
        <v>1000000</v>
      </c>
    </row>
    <row r="874" spans="1:37" s="309" customFormat="1" ht="20.100000000000001" customHeight="1">
      <c r="A874" s="314">
        <v>2023</v>
      </c>
      <c r="B874" s="345">
        <v>1410051023729</v>
      </c>
      <c r="C874" s="347">
        <v>1410002001832</v>
      </c>
      <c r="D874" s="316" t="s">
        <v>2164</v>
      </c>
      <c r="E874" s="316" t="s">
        <v>2213</v>
      </c>
      <c r="F874" s="340">
        <v>2450009</v>
      </c>
      <c r="G874" s="316" t="s">
        <v>2214</v>
      </c>
      <c r="H874" s="316" t="s">
        <v>344</v>
      </c>
      <c r="I874" s="316" t="s">
        <v>5437</v>
      </c>
      <c r="J874" s="331" t="s">
        <v>5438</v>
      </c>
      <c r="K874" s="340">
        <v>2450009</v>
      </c>
      <c r="L874" s="334" t="s">
        <v>5439</v>
      </c>
      <c r="M874" s="334" t="s">
        <v>5392</v>
      </c>
      <c r="N874" s="316"/>
      <c r="O874" s="334" t="s">
        <v>5438</v>
      </c>
      <c r="P874" s="324">
        <v>3</v>
      </c>
      <c r="Q874" s="316">
        <v>131</v>
      </c>
      <c r="R874" s="327">
        <v>500000</v>
      </c>
      <c r="S874" s="327">
        <v>250000</v>
      </c>
      <c r="T874" s="328">
        <v>300000</v>
      </c>
      <c r="U874" s="328" t="s">
        <v>347</v>
      </c>
      <c r="V874" s="328" t="s">
        <v>347</v>
      </c>
      <c r="W874" s="329" t="s">
        <v>347</v>
      </c>
      <c r="X874" s="316"/>
      <c r="Y874" s="316"/>
      <c r="Z874" s="325"/>
      <c r="AA874" s="316" t="s">
        <v>377</v>
      </c>
      <c r="AB874" s="316"/>
      <c r="AC874" s="316"/>
      <c r="AD874" s="316"/>
      <c r="AE874" s="316"/>
      <c r="AF874" s="316"/>
      <c r="AG874" s="325">
        <v>0</v>
      </c>
      <c r="AH874" s="325" t="s">
        <v>377</v>
      </c>
      <c r="AI874" s="325" t="s">
        <v>377</v>
      </c>
      <c r="AJ874" s="328">
        <v>1050000</v>
      </c>
      <c r="AK874" s="330">
        <v>1000000</v>
      </c>
    </row>
    <row r="875" spans="1:37" s="309" customFormat="1" ht="20.100000000000001" customHeight="1">
      <c r="A875" s="314">
        <v>2024</v>
      </c>
      <c r="B875" s="315">
        <v>1410051027084</v>
      </c>
      <c r="C875" s="347">
        <v>1411702100031</v>
      </c>
      <c r="D875" s="315" t="s">
        <v>2164</v>
      </c>
      <c r="E875" s="316" t="s">
        <v>2278</v>
      </c>
      <c r="F875" s="332">
        <v>2270063</v>
      </c>
      <c r="G875" s="333" t="s">
        <v>2281</v>
      </c>
      <c r="H875" s="331" t="s">
        <v>344</v>
      </c>
      <c r="I875" s="331" t="s">
        <v>2279</v>
      </c>
      <c r="J875" s="316" t="s">
        <v>2280</v>
      </c>
      <c r="K875" s="325">
        <v>2270063</v>
      </c>
      <c r="L875" s="324" t="s">
        <v>5440</v>
      </c>
      <c r="M875" s="348" t="s">
        <v>5392</v>
      </c>
      <c r="N875" s="322"/>
      <c r="O875" s="322" t="s">
        <v>2280</v>
      </c>
      <c r="P875" s="324">
        <v>3</v>
      </c>
      <c r="Q875" s="326">
        <v>227</v>
      </c>
      <c r="R875" s="327">
        <v>500000</v>
      </c>
      <c r="S875" s="327">
        <v>250000</v>
      </c>
      <c r="T875" s="328">
        <v>300000</v>
      </c>
      <c r="U875" s="328" t="s">
        <v>347</v>
      </c>
      <c r="V875" s="328" t="s">
        <v>347</v>
      </c>
      <c r="W875" s="329" t="s">
        <v>377</v>
      </c>
      <c r="X875" s="329"/>
      <c r="Y875" s="329"/>
      <c r="Z875" s="325"/>
      <c r="AA875" s="316" t="s">
        <v>377</v>
      </c>
      <c r="AB875" s="329"/>
      <c r="AC875" s="329"/>
      <c r="AD875" s="329"/>
      <c r="AE875" s="329"/>
      <c r="AF875" s="329"/>
      <c r="AG875" s="325">
        <v>913000</v>
      </c>
      <c r="AH875" s="325" t="s">
        <v>6833</v>
      </c>
      <c r="AI875" s="325" t="s">
        <v>377</v>
      </c>
      <c r="AJ875" s="328">
        <v>1050000</v>
      </c>
      <c r="AK875" s="330">
        <v>1000000</v>
      </c>
    </row>
    <row r="876" spans="1:37" s="309" customFormat="1" ht="20.100000000000001" customHeight="1">
      <c r="A876" s="314">
        <v>2025</v>
      </c>
      <c r="B876" s="345">
        <v>1410051020469</v>
      </c>
      <c r="C876" s="347">
        <v>1410002000362</v>
      </c>
      <c r="D876" s="316" t="s">
        <v>2164</v>
      </c>
      <c r="E876" s="316" t="s">
        <v>2170</v>
      </c>
      <c r="F876" s="340">
        <v>2210804</v>
      </c>
      <c r="G876" s="316" t="s">
        <v>2173</v>
      </c>
      <c r="H876" s="316" t="s">
        <v>344</v>
      </c>
      <c r="I876" s="316" t="s">
        <v>2171</v>
      </c>
      <c r="J876" s="331" t="s">
        <v>2172</v>
      </c>
      <c r="K876" s="340">
        <v>2210804</v>
      </c>
      <c r="L876" s="334" t="s">
        <v>5441</v>
      </c>
      <c r="M876" s="334" t="s">
        <v>5392</v>
      </c>
      <c r="N876" s="316"/>
      <c r="O876" s="334" t="s">
        <v>2172</v>
      </c>
      <c r="P876" s="324">
        <v>3</v>
      </c>
      <c r="Q876" s="316">
        <v>165</v>
      </c>
      <c r="R876" s="327">
        <v>500000</v>
      </c>
      <c r="S876" s="327">
        <v>250000</v>
      </c>
      <c r="T876" s="328">
        <v>300000</v>
      </c>
      <c r="U876" s="328" t="s">
        <v>347</v>
      </c>
      <c r="V876" s="328" t="s">
        <v>347</v>
      </c>
      <c r="W876" s="329" t="s">
        <v>347</v>
      </c>
      <c r="X876" s="316"/>
      <c r="Y876" s="316"/>
      <c r="Z876" s="325"/>
      <c r="AA876" s="316" t="s">
        <v>377</v>
      </c>
      <c r="AB876" s="316"/>
      <c r="AC876" s="316"/>
      <c r="AD876" s="316"/>
      <c r="AE876" s="316"/>
      <c r="AF876" s="316"/>
      <c r="AG876" s="325">
        <v>971000</v>
      </c>
      <c r="AH876" s="325" t="s">
        <v>6833</v>
      </c>
      <c r="AI876" s="325" t="s">
        <v>377</v>
      </c>
      <c r="AJ876" s="328">
        <v>1050000</v>
      </c>
      <c r="AK876" s="330">
        <v>1000000</v>
      </c>
    </row>
    <row r="877" spans="1:37" s="309" customFormat="1" ht="20.100000000000001" customHeight="1">
      <c r="A877" s="314">
        <v>2026</v>
      </c>
      <c r="B877" s="315">
        <v>1410051025211</v>
      </c>
      <c r="C877" s="347">
        <v>1410002001428</v>
      </c>
      <c r="D877" s="315" t="s">
        <v>2164</v>
      </c>
      <c r="E877" s="316" t="s">
        <v>2239</v>
      </c>
      <c r="F877" s="332">
        <v>2410801</v>
      </c>
      <c r="G877" s="333" t="s">
        <v>2241</v>
      </c>
      <c r="H877" s="331" t="s">
        <v>344</v>
      </c>
      <c r="I877" s="331" t="s">
        <v>5442</v>
      </c>
      <c r="J877" s="331" t="s">
        <v>2240</v>
      </c>
      <c r="K877" s="325">
        <v>2410801</v>
      </c>
      <c r="L877" s="324" t="s">
        <v>5443</v>
      </c>
      <c r="M877" s="348" t="s">
        <v>5392</v>
      </c>
      <c r="N877" s="322"/>
      <c r="O877" s="322" t="s">
        <v>2240</v>
      </c>
      <c r="P877" s="324">
        <v>3</v>
      </c>
      <c r="Q877" s="326">
        <v>105</v>
      </c>
      <c r="R877" s="327">
        <v>500000</v>
      </c>
      <c r="S877" s="327">
        <v>250000</v>
      </c>
      <c r="T877" s="328">
        <v>300000</v>
      </c>
      <c r="U877" s="328" t="s">
        <v>347</v>
      </c>
      <c r="V877" s="328" t="s">
        <v>347</v>
      </c>
      <c r="W877" s="329" t="s">
        <v>377</v>
      </c>
      <c r="X877" s="329"/>
      <c r="Y877" s="329"/>
      <c r="Z877" s="325"/>
      <c r="AA877" s="316" t="s">
        <v>377</v>
      </c>
      <c r="AB877" s="329"/>
      <c r="AC877" s="329"/>
      <c r="AD877" s="329"/>
      <c r="AE877" s="329"/>
      <c r="AF877" s="329"/>
      <c r="AG877" s="325">
        <v>796000</v>
      </c>
      <c r="AH877" s="325" t="s">
        <v>6833</v>
      </c>
      <c r="AI877" s="325" t="s">
        <v>377</v>
      </c>
      <c r="AJ877" s="328">
        <v>1050000</v>
      </c>
      <c r="AK877" s="330">
        <v>1000000</v>
      </c>
    </row>
    <row r="878" spans="1:37" s="309" customFormat="1" ht="20.100000000000001" customHeight="1">
      <c r="A878" s="314">
        <v>2027</v>
      </c>
      <c r="B878" s="345">
        <v>1410051020584</v>
      </c>
      <c r="C878" s="347">
        <v>1410002002004</v>
      </c>
      <c r="D878" s="316" t="s">
        <v>2164</v>
      </c>
      <c r="E878" s="316" t="s">
        <v>2195</v>
      </c>
      <c r="F878" s="340">
        <v>2240025</v>
      </c>
      <c r="G878" s="316" t="s">
        <v>2198</v>
      </c>
      <c r="H878" s="316" t="s">
        <v>344</v>
      </c>
      <c r="I878" s="316" t="s">
        <v>2196</v>
      </c>
      <c r="J878" s="316" t="s">
        <v>2197</v>
      </c>
      <c r="K878" s="340">
        <v>2240025</v>
      </c>
      <c r="L878" s="334" t="s">
        <v>5444</v>
      </c>
      <c r="M878" s="334" t="s">
        <v>5392</v>
      </c>
      <c r="N878" s="316"/>
      <c r="O878" s="334" t="s">
        <v>2197</v>
      </c>
      <c r="P878" s="324">
        <v>3</v>
      </c>
      <c r="Q878" s="316">
        <v>212</v>
      </c>
      <c r="R878" s="327">
        <v>500000</v>
      </c>
      <c r="S878" s="327">
        <v>250000</v>
      </c>
      <c r="T878" s="328">
        <v>300000</v>
      </c>
      <c r="U878" s="328" t="s">
        <v>347</v>
      </c>
      <c r="V878" s="328" t="s">
        <v>347</v>
      </c>
      <c r="W878" s="329" t="s">
        <v>377</v>
      </c>
      <c r="X878" s="316"/>
      <c r="Y878" s="316"/>
      <c r="Z878" s="325"/>
      <c r="AA878" s="316" t="s">
        <v>377</v>
      </c>
      <c r="AB878" s="316"/>
      <c r="AC878" s="316"/>
      <c r="AD878" s="316"/>
      <c r="AE878" s="316"/>
      <c r="AF878" s="316"/>
      <c r="AG878" s="325">
        <v>605000</v>
      </c>
      <c r="AH878" s="325" t="s">
        <v>6833</v>
      </c>
      <c r="AI878" s="325" t="s">
        <v>377</v>
      </c>
      <c r="AJ878" s="328">
        <v>1050000</v>
      </c>
      <c r="AK878" s="330">
        <v>1000000</v>
      </c>
    </row>
    <row r="879" spans="1:37" s="309" customFormat="1" ht="20.100000000000001" customHeight="1">
      <c r="A879" s="314">
        <v>2028</v>
      </c>
      <c r="B879" s="315">
        <v>1410051027282</v>
      </c>
      <c r="C879" s="347">
        <v>1410002001766</v>
      </c>
      <c r="D879" s="315" t="s">
        <v>2164</v>
      </c>
      <c r="E879" s="316" t="s">
        <v>2254</v>
      </c>
      <c r="F879" s="332">
        <v>2450018</v>
      </c>
      <c r="G879" s="333" t="s">
        <v>2256</v>
      </c>
      <c r="H879" s="331" t="s">
        <v>344</v>
      </c>
      <c r="I879" s="331" t="s">
        <v>5445</v>
      </c>
      <c r="J879" s="331" t="s">
        <v>2255</v>
      </c>
      <c r="K879" s="340">
        <v>2450018</v>
      </c>
      <c r="L879" s="334" t="s">
        <v>5446</v>
      </c>
      <c r="M879" s="334" t="s">
        <v>5392</v>
      </c>
      <c r="N879" s="316"/>
      <c r="O879" s="334" t="s">
        <v>2255</v>
      </c>
      <c r="P879" s="324">
        <v>3</v>
      </c>
      <c r="Q879" s="326">
        <v>99</v>
      </c>
      <c r="R879" s="327">
        <v>500000</v>
      </c>
      <c r="S879" s="327">
        <v>250000</v>
      </c>
      <c r="T879" s="328">
        <v>300000</v>
      </c>
      <c r="U879" s="328" t="s">
        <v>347</v>
      </c>
      <c r="V879" s="328" t="s">
        <v>347</v>
      </c>
      <c r="W879" s="329" t="s">
        <v>347</v>
      </c>
      <c r="X879" s="329"/>
      <c r="Y879" s="329"/>
      <c r="Z879" s="325"/>
      <c r="AA879" s="316" t="s">
        <v>377</v>
      </c>
      <c r="AB879" s="329"/>
      <c r="AC879" s="329"/>
      <c r="AD879" s="329"/>
      <c r="AE879" s="329"/>
      <c r="AF879" s="329"/>
      <c r="AG879" s="325">
        <v>0</v>
      </c>
      <c r="AH879" s="325" t="s">
        <v>377</v>
      </c>
      <c r="AI879" s="325" t="s">
        <v>377</v>
      </c>
      <c r="AJ879" s="328">
        <v>1050000</v>
      </c>
      <c r="AK879" s="330">
        <v>1000000</v>
      </c>
    </row>
    <row r="880" spans="1:37" s="309" customFormat="1" ht="20.100000000000001" customHeight="1">
      <c r="A880" s="314">
        <v>2029</v>
      </c>
      <c r="B880" s="315">
        <v>1410051022101</v>
      </c>
      <c r="C880" s="347">
        <v>1410002001089</v>
      </c>
      <c r="D880" s="315" t="s">
        <v>2164</v>
      </c>
      <c r="E880" s="316" t="s">
        <v>2205</v>
      </c>
      <c r="F880" s="332">
        <v>2450067</v>
      </c>
      <c r="G880" s="333" t="s">
        <v>2207</v>
      </c>
      <c r="H880" s="331" t="s">
        <v>344</v>
      </c>
      <c r="I880" s="331" t="s">
        <v>5447</v>
      </c>
      <c r="J880" s="331" t="s">
        <v>2206</v>
      </c>
      <c r="K880" s="340">
        <v>2450067</v>
      </c>
      <c r="L880" s="334" t="s">
        <v>5448</v>
      </c>
      <c r="M880" s="334" t="s">
        <v>5392</v>
      </c>
      <c r="N880" s="338"/>
      <c r="O880" s="334" t="s">
        <v>2206</v>
      </c>
      <c r="P880" s="324">
        <v>3</v>
      </c>
      <c r="Q880" s="326">
        <v>106</v>
      </c>
      <c r="R880" s="327">
        <v>500000</v>
      </c>
      <c r="S880" s="327">
        <v>250000</v>
      </c>
      <c r="T880" s="328">
        <v>300000</v>
      </c>
      <c r="U880" s="328" t="s">
        <v>347</v>
      </c>
      <c r="V880" s="328" t="s">
        <v>347</v>
      </c>
      <c r="W880" s="329" t="s">
        <v>347</v>
      </c>
      <c r="X880" s="325"/>
      <c r="Y880" s="325"/>
      <c r="Z880" s="325"/>
      <c r="AA880" s="316" t="s">
        <v>377</v>
      </c>
      <c r="AB880" s="325"/>
      <c r="AC880" s="325"/>
      <c r="AD880" s="325"/>
      <c r="AE880" s="325"/>
      <c r="AF880" s="325"/>
      <c r="AG880" s="325">
        <v>0</v>
      </c>
      <c r="AH880" s="325" t="s">
        <v>377</v>
      </c>
      <c r="AI880" s="325" t="s">
        <v>377</v>
      </c>
      <c r="AJ880" s="328">
        <v>1050000</v>
      </c>
      <c r="AK880" s="330">
        <v>1000000</v>
      </c>
    </row>
    <row r="881" spans="1:37" s="309" customFormat="1" ht="20.100000000000001" customHeight="1">
      <c r="A881" s="314">
        <v>2030</v>
      </c>
      <c r="B881" s="315">
        <v>1410051022473</v>
      </c>
      <c r="C881" s="347">
        <v>1410002001360</v>
      </c>
      <c r="D881" s="315" t="s">
        <v>2164</v>
      </c>
      <c r="E881" s="316" t="s">
        <v>2229</v>
      </c>
      <c r="F881" s="332">
        <v>2410033</v>
      </c>
      <c r="G881" s="333" t="s">
        <v>2232</v>
      </c>
      <c r="H881" s="331" t="s">
        <v>344</v>
      </c>
      <c r="I881" s="331" t="s">
        <v>2230</v>
      </c>
      <c r="J881" s="316" t="s">
        <v>2231</v>
      </c>
      <c r="K881" s="325">
        <v>2410033</v>
      </c>
      <c r="L881" s="324" t="s">
        <v>5449</v>
      </c>
      <c r="M881" s="348" t="s">
        <v>5392</v>
      </c>
      <c r="N881" s="322"/>
      <c r="O881" s="322" t="s">
        <v>2231</v>
      </c>
      <c r="P881" s="324">
        <v>3</v>
      </c>
      <c r="Q881" s="326">
        <v>401</v>
      </c>
      <c r="R881" s="327">
        <v>500000</v>
      </c>
      <c r="S881" s="327">
        <v>250000</v>
      </c>
      <c r="T881" s="328">
        <v>300000</v>
      </c>
      <c r="U881" s="328" t="s">
        <v>347</v>
      </c>
      <c r="V881" s="328" t="s">
        <v>347</v>
      </c>
      <c r="W881" s="329" t="s">
        <v>347</v>
      </c>
      <c r="X881" s="329"/>
      <c r="Y881" s="329"/>
      <c r="Z881" s="325"/>
      <c r="AA881" s="316" t="s">
        <v>377</v>
      </c>
      <c r="AB881" s="329"/>
      <c r="AC881" s="329"/>
      <c r="AD881" s="329"/>
      <c r="AE881" s="329"/>
      <c r="AF881" s="329"/>
      <c r="AG881" s="325">
        <v>1000000</v>
      </c>
      <c r="AH881" s="325" t="s">
        <v>6833</v>
      </c>
      <c r="AI881" s="325" t="s">
        <v>377</v>
      </c>
      <c r="AJ881" s="328">
        <v>1050000</v>
      </c>
      <c r="AK881" s="330">
        <v>1000000</v>
      </c>
    </row>
    <row r="882" spans="1:37" s="309" customFormat="1" ht="20.100000000000001" customHeight="1">
      <c r="A882" s="314">
        <v>2031</v>
      </c>
      <c r="B882" s="315">
        <v>1410051026268</v>
      </c>
      <c r="C882" s="347">
        <v>1411702100015</v>
      </c>
      <c r="D882" s="315" t="s">
        <v>2164</v>
      </c>
      <c r="E882" s="316" t="s">
        <v>2274</v>
      </c>
      <c r="F882" s="332">
        <v>2250023</v>
      </c>
      <c r="G882" s="333" t="s">
        <v>2277</v>
      </c>
      <c r="H882" s="331" t="s">
        <v>344</v>
      </c>
      <c r="I882" s="331" t="s">
        <v>2275</v>
      </c>
      <c r="J882" s="331" t="s">
        <v>2276</v>
      </c>
      <c r="K882" s="340">
        <v>2250023</v>
      </c>
      <c r="L882" s="334" t="s">
        <v>5450</v>
      </c>
      <c r="M882" s="334" t="s">
        <v>5392</v>
      </c>
      <c r="N882" s="316"/>
      <c r="O882" s="334" t="s">
        <v>2276</v>
      </c>
      <c r="P882" s="324">
        <v>3</v>
      </c>
      <c r="Q882" s="326">
        <v>604</v>
      </c>
      <c r="R882" s="327">
        <v>500000</v>
      </c>
      <c r="S882" s="327">
        <v>250000</v>
      </c>
      <c r="T882" s="328">
        <v>300000</v>
      </c>
      <c r="U882" s="328" t="s">
        <v>347</v>
      </c>
      <c r="V882" s="328" t="s">
        <v>347</v>
      </c>
      <c r="W882" s="329" t="s">
        <v>347</v>
      </c>
      <c r="X882" s="325"/>
      <c r="Y882" s="325"/>
      <c r="Z882" s="325"/>
      <c r="AA882" s="316" t="s">
        <v>377</v>
      </c>
      <c r="AB882" s="325"/>
      <c r="AC882" s="325"/>
      <c r="AD882" s="325"/>
      <c r="AE882" s="325"/>
      <c r="AF882" s="325"/>
      <c r="AG882" s="325">
        <v>173000</v>
      </c>
      <c r="AH882" s="325" t="s">
        <v>6833</v>
      </c>
      <c r="AI882" s="325" t="s">
        <v>377</v>
      </c>
      <c r="AJ882" s="328">
        <v>1050000</v>
      </c>
      <c r="AK882" s="330">
        <v>1000000</v>
      </c>
    </row>
    <row r="883" spans="1:37" s="309" customFormat="1" ht="20.100000000000001" customHeight="1">
      <c r="A883" s="314">
        <v>2032</v>
      </c>
      <c r="B883" s="345">
        <v>1410051020543</v>
      </c>
      <c r="C883" s="347">
        <v>1410002001394</v>
      </c>
      <c r="D883" s="316" t="s">
        <v>2164</v>
      </c>
      <c r="E883" s="316" t="s">
        <v>2190</v>
      </c>
      <c r="F883" s="340">
        <v>2410825</v>
      </c>
      <c r="G883" s="316" t="s">
        <v>2193</v>
      </c>
      <c r="H883" s="316" t="s">
        <v>344</v>
      </c>
      <c r="I883" s="316" t="s">
        <v>2191</v>
      </c>
      <c r="J883" s="316" t="s">
        <v>2192</v>
      </c>
      <c r="K883" s="340">
        <v>2410825</v>
      </c>
      <c r="L883" s="334" t="s">
        <v>5451</v>
      </c>
      <c r="M883" s="334" t="s">
        <v>5392</v>
      </c>
      <c r="N883" s="316"/>
      <c r="O883" s="334" t="s">
        <v>2192</v>
      </c>
      <c r="P883" s="324">
        <v>3</v>
      </c>
      <c r="Q883" s="316">
        <v>479</v>
      </c>
      <c r="R883" s="327">
        <v>500000</v>
      </c>
      <c r="S883" s="327">
        <v>250000</v>
      </c>
      <c r="T883" s="328">
        <v>300000</v>
      </c>
      <c r="U883" s="328" t="s">
        <v>347</v>
      </c>
      <c r="V883" s="328">
        <v>300000</v>
      </c>
      <c r="W883" s="329" t="s">
        <v>377</v>
      </c>
      <c r="X883" s="316"/>
      <c r="Y883" s="316"/>
      <c r="Z883" s="325"/>
      <c r="AA883" s="316" t="s">
        <v>377</v>
      </c>
      <c r="AB883" s="316"/>
      <c r="AC883" s="316"/>
      <c r="AD883" s="316"/>
      <c r="AE883" s="316"/>
      <c r="AF883" s="325" t="s">
        <v>377</v>
      </c>
      <c r="AG883" s="325">
        <v>0</v>
      </c>
      <c r="AH883" s="325" t="s">
        <v>377</v>
      </c>
      <c r="AI883" s="325" t="s">
        <v>377</v>
      </c>
      <c r="AJ883" s="328">
        <v>1350000</v>
      </c>
      <c r="AK883" s="330">
        <v>1000000</v>
      </c>
    </row>
    <row r="884" spans="1:37" s="309" customFormat="1" ht="20.100000000000001" customHeight="1">
      <c r="A884" s="314">
        <v>2033</v>
      </c>
      <c r="B884" s="315">
        <v>1410051020568</v>
      </c>
      <c r="C884" s="347">
        <v>1410002001550</v>
      </c>
      <c r="D884" s="315" t="s">
        <v>2164</v>
      </c>
      <c r="E884" s="316" t="s">
        <v>2225</v>
      </c>
      <c r="F884" s="332">
        <v>2460025</v>
      </c>
      <c r="G884" s="333" t="s">
        <v>2228</v>
      </c>
      <c r="H884" s="331" t="s">
        <v>344</v>
      </c>
      <c r="I884" s="331" t="s">
        <v>2226</v>
      </c>
      <c r="J884" s="331" t="s">
        <v>2227</v>
      </c>
      <c r="K884" s="325">
        <v>2460025</v>
      </c>
      <c r="L884" s="324" t="s">
        <v>5452</v>
      </c>
      <c r="M884" s="348" t="s">
        <v>5392</v>
      </c>
      <c r="N884" s="322"/>
      <c r="O884" s="322" t="s">
        <v>2227</v>
      </c>
      <c r="P884" s="324">
        <v>3</v>
      </c>
      <c r="Q884" s="326">
        <v>360</v>
      </c>
      <c r="R884" s="327">
        <v>500000</v>
      </c>
      <c r="S884" s="327">
        <v>250000</v>
      </c>
      <c r="T884" s="328">
        <v>300000</v>
      </c>
      <c r="U884" s="328" t="s">
        <v>347</v>
      </c>
      <c r="V884" s="328" t="s">
        <v>347</v>
      </c>
      <c r="W884" s="329" t="s">
        <v>377</v>
      </c>
      <c r="X884" s="329"/>
      <c r="Y884" s="329"/>
      <c r="Z884" s="325"/>
      <c r="AA884" s="316" t="s">
        <v>377</v>
      </c>
      <c r="AB884" s="329"/>
      <c r="AC884" s="329"/>
      <c r="AD884" s="329"/>
      <c r="AE884" s="329"/>
      <c r="AF884" s="329"/>
      <c r="AG884" s="325">
        <v>0</v>
      </c>
      <c r="AH884" s="325" t="s">
        <v>377</v>
      </c>
      <c r="AI884" s="325" t="s">
        <v>377</v>
      </c>
      <c r="AJ884" s="328">
        <v>1050000</v>
      </c>
      <c r="AK884" s="330">
        <v>1000000</v>
      </c>
    </row>
    <row r="885" spans="1:37" s="309" customFormat="1" ht="20.100000000000001" customHeight="1">
      <c r="A885" s="314">
        <v>2034</v>
      </c>
      <c r="B885" s="345">
        <v>1410051025096</v>
      </c>
      <c r="C885" s="347">
        <v>1410002001741</v>
      </c>
      <c r="D885" s="316" t="s">
        <v>2164</v>
      </c>
      <c r="E885" s="316" t="s">
        <v>2251</v>
      </c>
      <c r="F885" s="340">
        <v>2450023</v>
      </c>
      <c r="G885" s="316" t="s">
        <v>2253</v>
      </c>
      <c r="H885" s="316" t="s">
        <v>344</v>
      </c>
      <c r="I885" s="316" t="s">
        <v>5453</v>
      </c>
      <c r="J885" s="331" t="s">
        <v>2252</v>
      </c>
      <c r="K885" s="340">
        <v>2450018</v>
      </c>
      <c r="L885" s="334" t="s">
        <v>5454</v>
      </c>
      <c r="M885" s="334" t="s">
        <v>5392</v>
      </c>
      <c r="N885" s="316"/>
      <c r="O885" s="334" t="s">
        <v>2252</v>
      </c>
      <c r="P885" s="324">
        <v>3</v>
      </c>
      <c r="Q885" s="316">
        <v>154</v>
      </c>
      <c r="R885" s="327">
        <v>500000</v>
      </c>
      <c r="S885" s="327">
        <v>250000</v>
      </c>
      <c r="T885" s="328">
        <v>300000</v>
      </c>
      <c r="U885" s="328" t="s">
        <v>347</v>
      </c>
      <c r="V885" s="328" t="s">
        <v>347</v>
      </c>
      <c r="W885" s="329" t="s">
        <v>377</v>
      </c>
      <c r="X885" s="316"/>
      <c r="Y885" s="316"/>
      <c r="Z885" s="325"/>
      <c r="AA885" s="316" t="s">
        <v>377</v>
      </c>
      <c r="AB885" s="316"/>
      <c r="AC885" s="316"/>
      <c r="AD885" s="316"/>
      <c r="AE885" s="316"/>
      <c r="AF885" s="316"/>
      <c r="AG885" s="325">
        <v>0</v>
      </c>
      <c r="AH885" s="325" t="s">
        <v>377</v>
      </c>
      <c r="AI885" s="325" t="s">
        <v>377</v>
      </c>
      <c r="AJ885" s="328">
        <v>1050000</v>
      </c>
      <c r="AK885" s="330">
        <v>1000000</v>
      </c>
    </row>
    <row r="886" spans="1:37" s="309" customFormat="1" ht="20.100000000000001" customHeight="1">
      <c r="A886" s="314">
        <v>2035</v>
      </c>
      <c r="B886" s="315">
        <v>1410051021376</v>
      </c>
      <c r="C886" s="347">
        <v>1410002000685</v>
      </c>
      <c r="D886" s="315" t="s">
        <v>2164</v>
      </c>
      <c r="E886" s="316" t="s">
        <v>571</v>
      </c>
      <c r="F886" s="332">
        <v>2400064</v>
      </c>
      <c r="G886" s="333" t="s">
        <v>574</v>
      </c>
      <c r="H886" s="331" t="s">
        <v>344</v>
      </c>
      <c r="I886" s="331" t="s">
        <v>572</v>
      </c>
      <c r="J886" s="331" t="s">
        <v>2209</v>
      </c>
      <c r="K886" s="340">
        <v>2400064</v>
      </c>
      <c r="L886" s="334" t="s">
        <v>5455</v>
      </c>
      <c r="M886" s="334" t="s">
        <v>5392</v>
      </c>
      <c r="N886" s="316"/>
      <c r="O886" s="334" t="s">
        <v>2209</v>
      </c>
      <c r="P886" s="324">
        <v>3</v>
      </c>
      <c r="Q886" s="326">
        <v>249</v>
      </c>
      <c r="R886" s="327">
        <v>500000</v>
      </c>
      <c r="S886" s="327">
        <v>250000</v>
      </c>
      <c r="T886" s="328">
        <v>300000</v>
      </c>
      <c r="U886" s="328" t="s">
        <v>347</v>
      </c>
      <c r="V886" s="328" t="s">
        <v>347</v>
      </c>
      <c r="W886" s="329" t="s">
        <v>347</v>
      </c>
      <c r="X886" s="325"/>
      <c r="Y886" s="325"/>
      <c r="Z886" s="325"/>
      <c r="AA886" s="316" t="s">
        <v>377</v>
      </c>
      <c r="AB886" s="325"/>
      <c r="AC886" s="325"/>
      <c r="AD886" s="325"/>
      <c r="AE886" s="325"/>
      <c r="AF886" s="325"/>
      <c r="AG886" s="325">
        <v>0</v>
      </c>
      <c r="AH886" s="325" t="s">
        <v>377</v>
      </c>
      <c r="AI886" s="325" t="s">
        <v>377</v>
      </c>
      <c r="AJ886" s="328">
        <v>1050000</v>
      </c>
      <c r="AK886" s="330">
        <v>1000000</v>
      </c>
    </row>
    <row r="887" spans="1:37" s="309" customFormat="1" ht="20.100000000000001" customHeight="1">
      <c r="A887" s="314">
        <v>2036</v>
      </c>
      <c r="B887" s="345">
        <v>1410051020527</v>
      </c>
      <c r="C887" s="347">
        <v>1410002001196</v>
      </c>
      <c r="D887" s="316" t="s">
        <v>2164</v>
      </c>
      <c r="E887" s="316" t="s">
        <v>2187</v>
      </c>
      <c r="F887" s="349">
        <v>2330003</v>
      </c>
      <c r="G887" s="331" t="s">
        <v>2189</v>
      </c>
      <c r="H887" s="331" t="s">
        <v>344</v>
      </c>
      <c r="I887" s="331" t="s">
        <v>2188</v>
      </c>
      <c r="J887" s="316" t="s">
        <v>5456</v>
      </c>
      <c r="K887" s="340">
        <v>2330003</v>
      </c>
      <c r="L887" s="334" t="s">
        <v>5457</v>
      </c>
      <c r="M887" s="334" t="s">
        <v>5392</v>
      </c>
      <c r="N887" s="316"/>
      <c r="O887" s="334" t="s">
        <v>5456</v>
      </c>
      <c r="P887" s="324">
        <v>3</v>
      </c>
      <c r="Q887" s="316">
        <v>321</v>
      </c>
      <c r="R887" s="327">
        <v>500000</v>
      </c>
      <c r="S887" s="327">
        <v>250000</v>
      </c>
      <c r="T887" s="328">
        <v>300000</v>
      </c>
      <c r="U887" s="328" t="s">
        <v>347</v>
      </c>
      <c r="V887" s="328" t="s">
        <v>347</v>
      </c>
      <c r="W887" s="329" t="s">
        <v>347</v>
      </c>
      <c r="X887" s="316"/>
      <c r="Y887" s="316"/>
      <c r="Z887" s="325"/>
      <c r="AA887" s="316" t="s">
        <v>377</v>
      </c>
      <c r="AB887" s="316"/>
      <c r="AC887" s="316"/>
      <c r="AD887" s="316"/>
      <c r="AE887" s="316"/>
      <c r="AF887" s="316"/>
      <c r="AG887" s="325">
        <v>990000</v>
      </c>
      <c r="AH887" s="325" t="s">
        <v>6833</v>
      </c>
      <c r="AI887" s="325" t="s">
        <v>377</v>
      </c>
      <c r="AJ887" s="328">
        <v>1050000</v>
      </c>
      <c r="AK887" s="330">
        <v>1000000</v>
      </c>
    </row>
    <row r="888" spans="1:37" s="309" customFormat="1" ht="20.100000000000001" customHeight="1">
      <c r="A888" s="314">
        <v>2037</v>
      </c>
      <c r="B888" s="315">
        <v>1410051025187</v>
      </c>
      <c r="C888" s="347">
        <v>1410002000198</v>
      </c>
      <c r="D888" s="315" t="s">
        <v>2164</v>
      </c>
      <c r="E888" s="316" t="s">
        <v>2218</v>
      </c>
      <c r="F888" s="332">
        <v>2450021</v>
      </c>
      <c r="G888" s="333" t="s">
        <v>2221</v>
      </c>
      <c r="H888" s="331" t="s">
        <v>344</v>
      </c>
      <c r="I888" s="331" t="s">
        <v>2219</v>
      </c>
      <c r="J888" s="331" t="s">
        <v>2220</v>
      </c>
      <c r="K888" s="329">
        <v>2450021</v>
      </c>
      <c r="L888" s="324" t="s">
        <v>5458</v>
      </c>
      <c r="M888" s="348" t="s">
        <v>5392</v>
      </c>
      <c r="N888" s="322"/>
      <c r="O888" s="322" t="s">
        <v>2220</v>
      </c>
      <c r="P888" s="324">
        <v>3</v>
      </c>
      <c r="Q888" s="326">
        <v>135</v>
      </c>
      <c r="R888" s="327">
        <v>500000</v>
      </c>
      <c r="S888" s="327">
        <v>250000</v>
      </c>
      <c r="T888" s="328">
        <v>300000</v>
      </c>
      <c r="U888" s="328" t="s">
        <v>347</v>
      </c>
      <c r="V888" s="328" t="s">
        <v>347</v>
      </c>
      <c r="W888" s="329" t="s">
        <v>377</v>
      </c>
      <c r="X888" s="325"/>
      <c r="Y888" s="325"/>
      <c r="Z888" s="325"/>
      <c r="AA888" s="316" t="s">
        <v>377</v>
      </c>
      <c r="AB888" s="325"/>
      <c r="AC888" s="325"/>
      <c r="AD888" s="325"/>
      <c r="AE888" s="325"/>
      <c r="AF888" s="325"/>
      <c r="AG888" s="325">
        <v>0</v>
      </c>
      <c r="AH888" s="325" t="s">
        <v>377</v>
      </c>
      <c r="AI888" s="325" t="s">
        <v>377</v>
      </c>
      <c r="AJ888" s="328">
        <v>1050000</v>
      </c>
      <c r="AK888" s="330">
        <v>1000000</v>
      </c>
    </row>
    <row r="889" spans="1:37" s="309" customFormat="1" ht="20.100000000000001" customHeight="1">
      <c r="A889" s="314">
        <v>2038</v>
      </c>
      <c r="B889" s="345">
        <v>1410051025088</v>
      </c>
      <c r="C889" s="347">
        <v>1410002001733</v>
      </c>
      <c r="D889" s="316" t="s">
        <v>2164</v>
      </c>
      <c r="E889" s="316" t="s">
        <v>2248</v>
      </c>
      <c r="F889" s="340">
        <v>2450016</v>
      </c>
      <c r="G889" s="316" t="s">
        <v>2250</v>
      </c>
      <c r="H889" s="316" t="s">
        <v>344</v>
      </c>
      <c r="I889" s="316" t="s">
        <v>5459</v>
      </c>
      <c r="J889" s="331" t="s">
        <v>2249</v>
      </c>
      <c r="K889" s="340">
        <v>2450023</v>
      </c>
      <c r="L889" s="334" t="s">
        <v>5460</v>
      </c>
      <c r="M889" s="334" t="s">
        <v>5392</v>
      </c>
      <c r="N889" s="316"/>
      <c r="O889" s="334" t="s">
        <v>2249</v>
      </c>
      <c r="P889" s="324">
        <v>3</v>
      </c>
      <c r="Q889" s="316">
        <v>179</v>
      </c>
      <c r="R889" s="327">
        <v>500000</v>
      </c>
      <c r="S889" s="327">
        <v>250000</v>
      </c>
      <c r="T889" s="328">
        <v>300000</v>
      </c>
      <c r="U889" s="328" t="s">
        <v>347</v>
      </c>
      <c r="V889" s="328" t="s">
        <v>347</v>
      </c>
      <c r="W889" s="329" t="s">
        <v>347</v>
      </c>
      <c r="X889" s="316"/>
      <c r="Y889" s="316"/>
      <c r="Z889" s="325"/>
      <c r="AA889" s="316" t="s">
        <v>377</v>
      </c>
      <c r="AB889" s="316"/>
      <c r="AC889" s="316"/>
      <c r="AD889" s="316"/>
      <c r="AE889" s="316"/>
      <c r="AF889" s="316"/>
      <c r="AG889" s="325">
        <v>990000</v>
      </c>
      <c r="AH889" s="325" t="s">
        <v>6833</v>
      </c>
      <c r="AI889" s="325" t="s">
        <v>377</v>
      </c>
      <c r="AJ889" s="328">
        <v>1050000</v>
      </c>
      <c r="AK889" s="330">
        <v>1000000</v>
      </c>
    </row>
    <row r="890" spans="1:37" s="309" customFormat="1" ht="20.100000000000001" customHeight="1">
      <c r="A890" s="314">
        <v>2039</v>
      </c>
      <c r="B890" s="345">
        <v>1410051025062</v>
      </c>
      <c r="C890" s="347">
        <v>1410002001725</v>
      </c>
      <c r="D890" s="316" t="s">
        <v>2164</v>
      </c>
      <c r="E890" s="316" t="s">
        <v>2245</v>
      </c>
      <c r="F890" s="340">
        <v>2450022</v>
      </c>
      <c r="G890" s="316" t="s">
        <v>2247</v>
      </c>
      <c r="H890" s="316" t="s">
        <v>344</v>
      </c>
      <c r="I890" s="316" t="s">
        <v>5461</v>
      </c>
      <c r="J890" s="331" t="s">
        <v>2246</v>
      </c>
      <c r="K890" s="340">
        <v>2450022</v>
      </c>
      <c r="L890" s="334" t="s">
        <v>5462</v>
      </c>
      <c r="M890" s="334" t="s">
        <v>5392</v>
      </c>
      <c r="N890" s="316"/>
      <c r="O890" s="334" t="s">
        <v>2246</v>
      </c>
      <c r="P890" s="324">
        <v>3</v>
      </c>
      <c r="Q890" s="316">
        <v>239</v>
      </c>
      <c r="R890" s="327">
        <v>500000</v>
      </c>
      <c r="S890" s="327">
        <v>250000</v>
      </c>
      <c r="T890" s="328">
        <v>300000</v>
      </c>
      <c r="U890" s="328" t="s">
        <v>347</v>
      </c>
      <c r="V890" s="328" t="s">
        <v>347</v>
      </c>
      <c r="W890" s="329" t="s">
        <v>347</v>
      </c>
      <c r="X890" s="316"/>
      <c r="Y890" s="316"/>
      <c r="Z890" s="325"/>
      <c r="AA890" s="316" t="s">
        <v>377</v>
      </c>
      <c r="AB890" s="316"/>
      <c r="AC890" s="316"/>
      <c r="AD890" s="316"/>
      <c r="AE890" s="316"/>
      <c r="AF890" s="316"/>
      <c r="AG890" s="325">
        <v>0</v>
      </c>
      <c r="AH890" s="325" t="s">
        <v>377</v>
      </c>
      <c r="AI890" s="325" t="s">
        <v>377</v>
      </c>
      <c r="AJ890" s="328">
        <v>1050000</v>
      </c>
      <c r="AK890" s="330">
        <v>1000000</v>
      </c>
    </row>
    <row r="891" spans="1:37" s="309" customFormat="1" ht="20.100000000000001" customHeight="1">
      <c r="A891" s="314">
        <v>2040</v>
      </c>
      <c r="B891" s="315">
        <v>1410051027647</v>
      </c>
      <c r="C891" s="347">
        <v>4520701100011</v>
      </c>
      <c r="D891" s="315" t="s">
        <v>2164</v>
      </c>
      <c r="E891" s="316" t="s">
        <v>1145</v>
      </c>
      <c r="F891" s="332">
        <v>8880005</v>
      </c>
      <c r="G891" s="333" t="s">
        <v>1147</v>
      </c>
      <c r="H891" s="331" t="s">
        <v>344</v>
      </c>
      <c r="I891" s="331" t="s">
        <v>1146</v>
      </c>
      <c r="J891" s="331" t="s">
        <v>5463</v>
      </c>
      <c r="K891" s="329">
        <v>2250015</v>
      </c>
      <c r="L891" s="324" t="s">
        <v>5464</v>
      </c>
      <c r="M891" s="348" t="s">
        <v>5392</v>
      </c>
      <c r="N891" s="322"/>
      <c r="O891" s="322" t="s">
        <v>5463</v>
      </c>
      <c r="P891" s="324">
        <v>3</v>
      </c>
      <c r="Q891" s="326">
        <v>120</v>
      </c>
      <c r="R891" s="327">
        <v>500000</v>
      </c>
      <c r="S891" s="327">
        <v>250000</v>
      </c>
      <c r="T891" s="328">
        <v>300000</v>
      </c>
      <c r="U891" s="328" t="s">
        <v>347</v>
      </c>
      <c r="V891" s="328" t="s">
        <v>347</v>
      </c>
      <c r="W891" s="329" t="s">
        <v>377</v>
      </c>
      <c r="X891" s="329"/>
      <c r="Y891" s="329"/>
      <c r="Z891" s="325"/>
      <c r="AA891" s="316" t="s">
        <v>377</v>
      </c>
      <c r="AB891" s="329"/>
      <c r="AC891" s="329"/>
      <c r="AD891" s="329"/>
      <c r="AE891" s="329"/>
      <c r="AF891" s="329"/>
      <c r="AG891" s="325">
        <v>0</v>
      </c>
      <c r="AH891" s="325" t="s">
        <v>377</v>
      </c>
      <c r="AI891" s="325" t="s">
        <v>377</v>
      </c>
      <c r="AJ891" s="328">
        <v>1050000</v>
      </c>
      <c r="AK891" s="330">
        <v>1000000</v>
      </c>
    </row>
    <row r="892" spans="1:37" s="309" customFormat="1" ht="20.100000000000001" customHeight="1">
      <c r="A892" s="314">
        <v>2041</v>
      </c>
      <c r="B892" s="315">
        <v>1410051025757</v>
      </c>
      <c r="C892" s="347">
        <v>1410001003557</v>
      </c>
      <c r="D892" s="315" t="s">
        <v>2164</v>
      </c>
      <c r="E892" s="316" t="s">
        <v>1373</v>
      </c>
      <c r="F892" s="332">
        <v>2318458</v>
      </c>
      <c r="G892" s="333" t="s">
        <v>1027</v>
      </c>
      <c r="H892" s="331" t="s">
        <v>344</v>
      </c>
      <c r="I892" s="331" t="s">
        <v>1374</v>
      </c>
      <c r="J892" s="331" t="s">
        <v>5465</v>
      </c>
      <c r="K892" s="329">
        <v>2440816</v>
      </c>
      <c r="L892" s="324" t="s">
        <v>5466</v>
      </c>
      <c r="M892" s="348" t="s">
        <v>5392</v>
      </c>
      <c r="N892" s="323"/>
      <c r="O892" s="322" t="s">
        <v>5465</v>
      </c>
      <c r="P892" s="324">
        <v>3</v>
      </c>
      <c r="Q892" s="316">
        <v>132</v>
      </c>
      <c r="R892" s="327">
        <v>500000</v>
      </c>
      <c r="S892" s="327">
        <v>250000</v>
      </c>
      <c r="T892" s="328">
        <v>300000</v>
      </c>
      <c r="U892" s="328" t="s">
        <v>347</v>
      </c>
      <c r="V892" s="328" t="s">
        <v>347</v>
      </c>
      <c r="W892" s="329" t="s">
        <v>377</v>
      </c>
      <c r="X892" s="325"/>
      <c r="Y892" s="325"/>
      <c r="Z892" s="325"/>
      <c r="AA892" s="316" t="s">
        <v>377</v>
      </c>
      <c r="AB892" s="325"/>
      <c r="AC892" s="325"/>
      <c r="AD892" s="325"/>
      <c r="AE892" s="325"/>
      <c r="AF892" s="325"/>
      <c r="AG892" s="325">
        <v>1000000</v>
      </c>
      <c r="AH892" s="325" t="s">
        <v>6833</v>
      </c>
      <c r="AI892" s="325" t="s">
        <v>377</v>
      </c>
      <c r="AJ892" s="328">
        <v>1050000</v>
      </c>
      <c r="AK892" s="330">
        <v>1000000</v>
      </c>
    </row>
    <row r="893" spans="1:37" s="309" customFormat="1" ht="20.100000000000001" customHeight="1">
      <c r="A893" s="314">
        <v>2042</v>
      </c>
      <c r="B893" s="315">
        <v>1410051025765</v>
      </c>
      <c r="C893" s="347">
        <v>1410001003557</v>
      </c>
      <c r="D893" s="315" t="s">
        <v>2164</v>
      </c>
      <c r="E893" s="316" t="s">
        <v>1373</v>
      </c>
      <c r="F893" s="332">
        <v>2318458</v>
      </c>
      <c r="G893" s="333" t="s">
        <v>1027</v>
      </c>
      <c r="H893" s="331" t="s">
        <v>344</v>
      </c>
      <c r="I893" s="331" t="s">
        <v>1374</v>
      </c>
      <c r="J893" s="331" t="s">
        <v>5467</v>
      </c>
      <c r="K893" s="319">
        <v>2300031</v>
      </c>
      <c r="L893" s="342" t="s">
        <v>5468</v>
      </c>
      <c r="M893" s="342" t="s">
        <v>5469</v>
      </c>
      <c r="N893" s="342"/>
      <c r="O893" s="342" t="s">
        <v>5467</v>
      </c>
      <c r="P893" s="324">
        <v>3</v>
      </c>
      <c r="Q893" s="326">
        <v>72</v>
      </c>
      <c r="R893" s="327">
        <v>500000</v>
      </c>
      <c r="S893" s="327">
        <v>250000</v>
      </c>
      <c r="T893" s="328">
        <v>300000</v>
      </c>
      <c r="U893" s="328" t="s">
        <v>347</v>
      </c>
      <c r="V893" s="328" t="s">
        <v>347</v>
      </c>
      <c r="W893" s="329" t="s">
        <v>377</v>
      </c>
      <c r="X893" s="329"/>
      <c r="Y893" s="329"/>
      <c r="Z893" s="325"/>
      <c r="AA893" s="316" t="s">
        <v>377</v>
      </c>
      <c r="AB893" s="329"/>
      <c r="AC893" s="329"/>
      <c r="AD893" s="329"/>
      <c r="AE893" s="329"/>
      <c r="AF893" s="329"/>
      <c r="AG893" s="325">
        <v>990000</v>
      </c>
      <c r="AH893" s="325" t="s">
        <v>6833</v>
      </c>
      <c r="AI893" s="325" t="s">
        <v>377</v>
      </c>
      <c r="AJ893" s="328">
        <v>1050000</v>
      </c>
      <c r="AK893" s="330">
        <v>1000000</v>
      </c>
    </row>
    <row r="894" spans="1:37" s="309" customFormat="1" ht="20.100000000000001" customHeight="1">
      <c r="A894" s="314">
        <v>2043</v>
      </c>
      <c r="B894" s="315">
        <v>1410051026821</v>
      </c>
      <c r="C894" s="347">
        <v>1410001003557</v>
      </c>
      <c r="D894" s="315" t="s">
        <v>2164</v>
      </c>
      <c r="E894" s="316" t="s">
        <v>1373</v>
      </c>
      <c r="F894" s="332">
        <v>2318458</v>
      </c>
      <c r="G894" s="333" t="s">
        <v>1027</v>
      </c>
      <c r="H894" s="331" t="s">
        <v>344</v>
      </c>
      <c r="I894" s="331" t="s">
        <v>1374</v>
      </c>
      <c r="J894" s="316" t="s">
        <v>5470</v>
      </c>
      <c r="K894" s="340">
        <v>2450018</v>
      </c>
      <c r="L894" s="334" t="s">
        <v>5471</v>
      </c>
      <c r="M894" s="334" t="s">
        <v>5392</v>
      </c>
      <c r="N894" s="316"/>
      <c r="O894" s="334" t="s">
        <v>5470</v>
      </c>
      <c r="P894" s="324">
        <v>3</v>
      </c>
      <c r="Q894" s="326">
        <v>129</v>
      </c>
      <c r="R894" s="327">
        <v>500000</v>
      </c>
      <c r="S894" s="327">
        <v>250000</v>
      </c>
      <c r="T894" s="328">
        <v>300000</v>
      </c>
      <c r="U894" s="328" t="s">
        <v>347</v>
      </c>
      <c r="V894" s="328" t="s">
        <v>347</v>
      </c>
      <c r="W894" s="329" t="s">
        <v>377</v>
      </c>
      <c r="X894" s="329"/>
      <c r="Y894" s="329"/>
      <c r="Z894" s="325"/>
      <c r="AA894" s="316" t="s">
        <v>377</v>
      </c>
      <c r="AB894" s="329"/>
      <c r="AC894" s="329"/>
      <c r="AD894" s="329"/>
      <c r="AE894" s="329"/>
      <c r="AF894" s="329"/>
      <c r="AG894" s="325">
        <v>1000000</v>
      </c>
      <c r="AH894" s="325" t="s">
        <v>6833</v>
      </c>
      <c r="AI894" s="325" t="s">
        <v>377</v>
      </c>
      <c r="AJ894" s="328">
        <v>1050000</v>
      </c>
      <c r="AK894" s="330">
        <v>1000000</v>
      </c>
    </row>
    <row r="895" spans="1:37" s="309" customFormat="1" ht="20.100000000000001" customHeight="1">
      <c r="A895" s="314">
        <v>2044</v>
      </c>
      <c r="B895" s="345">
        <v>1410051027654</v>
      </c>
      <c r="C895" s="347">
        <v>1410001003557</v>
      </c>
      <c r="D895" s="316" t="s">
        <v>2164</v>
      </c>
      <c r="E895" s="316" t="s">
        <v>1373</v>
      </c>
      <c r="F895" s="340">
        <v>2318458</v>
      </c>
      <c r="G895" s="316" t="s">
        <v>1027</v>
      </c>
      <c r="H895" s="316" t="s">
        <v>344</v>
      </c>
      <c r="I895" s="316" t="s">
        <v>1374</v>
      </c>
      <c r="J895" s="316" t="s">
        <v>5473</v>
      </c>
      <c r="K895" s="340">
        <v>2440806</v>
      </c>
      <c r="L895" s="334" t="s">
        <v>5472</v>
      </c>
      <c r="M895" s="334" t="s">
        <v>5392</v>
      </c>
      <c r="N895" s="316"/>
      <c r="O895" s="334" t="s">
        <v>5473</v>
      </c>
      <c r="P895" s="324">
        <v>3</v>
      </c>
      <c r="Q895" s="316">
        <v>102</v>
      </c>
      <c r="R895" s="327">
        <v>500000</v>
      </c>
      <c r="S895" s="327">
        <v>250000</v>
      </c>
      <c r="T895" s="328">
        <v>300000</v>
      </c>
      <c r="U895" s="328" t="s">
        <v>347</v>
      </c>
      <c r="V895" s="328" t="s">
        <v>347</v>
      </c>
      <c r="W895" s="329" t="s">
        <v>377</v>
      </c>
      <c r="X895" s="316"/>
      <c r="Y895" s="316"/>
      <c r="Z895" s="325" t="s">
        <v>377</v>
      </c>
      <c r="AA895" s="316"/>
      <c r="AB895" s="316"/>
      <c r="AC895" s="316"/>
      <c r="AD895" s="316"/>
      <c r="AE895" s="316"/>
      <c r="AF895" s="316"/>
      <c r="AG895" s="325">
        <v>1000000</v>
      </c>
      <c r="AH895" s="325" t="s">
        <v>6833</v>
      </c>
      <c r="AI895" s="325" t="s">
        <v>377</v>
      </c>
      <c r="AJ895" s="328">
        <v>1050000</v>
      </c>
      <c r="AK895" s="330">
        <v>1000000</v>
      </c>
    </row>
    <row r="896" spans="1:37" s="309" customFormat="1" ht="20.100000000000001" customHeight="1">
      <c r="A896" s="314">
        <v>2045</v>
      </c>
      <c r="B896" s="315">
        <v>1410051026243</v>
      </c>
      <c r="C896" s="347">
        <v>1410001003599</v>
      </c>
      <c r="D896" s="315" t="s">
        <v>2164</v>
      </c>
      <c r="E896" s="316" t="s">
        <v>1506</v>
      </c>
      <c r="F896" s="332">
        <v>2260011</v>
      </c>
      <c r="G896" s="333" t="s">
        <v>1509</v>
      </c>
      <c r="H896" s="331" t="s">
        <v>344</v>
      </c>
      <c r="I896" s="331" t="s">
        <v>1507</v>
      </c>
      <c r="J896" s="331" t="s">
        <v>2208</v>
      </c>
      <c r="K896" s="340">
        <v>2220034</v>
      </c>
      <c r="L896" s="320" t="s">
        <v>5474</v>
      </c>
      <c r="M896" s="334" t="s">
        <v>5392</v>
      </c>
      <c r="N896" s="334"/>
      <c r="O896" s="334" t="s">
        <v>2208</v>
      </c>
      <c r="P896" s="324">
        <v>3</v>
      </c>
      <c r="Q896" s="326">
        <v>115</v>
      </c>
      <c r="R896" s="327">
        <v>500000</v>
      </c>
      <c r="S896" s="327">
        <v>250000</v>
      </c>
      <c r="T896" s="328">
        <v>300000</v>
      </c>
      <c r="U896" s="328" t="s">
        <v>347</v>
      </c>
      <c r="V896" s="328" t="s">
        <v>347</v>
      </c>
      <c r="W896" s="329" t="s">
        <v>377</v>
      </c>
      <c r="X896" s="325"/>
      <c r="Y896" s="325"/>
      <c r="Z896" s="325"/>
      <c r="AA896" s="316" t="s">
        <v>377</v>
      </c>
      <c r="AB896" s="325"/>
      <c r="AC896" s="325"/>
      <c r="AD896" s="325"/>
      <c r="AE896" s="325"/>
      <c r="AF896" s="325"/>
      <c r="AG896" s="325">
        <v>576000</v>
      </c>
      <c r="AH896" s="325" t="s">
        <v>6833</v>
      </c>
      <c r="AI896" s="325" t="s">
        <v>377</v>
      </c>
      <c r="AJ896" s="328">
        <v>1050000</v>
      </c>
      <c r="AK896" s="330">
        <v>1000000</v>
      </c>
    </row>
    <row r="897" spans="1:37" s="309" customFormat="1" ht="20.100000000000001" customHeight="1">
      <c r="A897" s="314">
        <v>2046</v>
      </c>
      <c r="B897" s="315">
        <v>1410051027290</v>
      </c>
      <c r="C897" s="347">
        <v>1410001003599</v>
      </c>
      <c r="D897" s="315" t="s">
        <v>2164</v>
      </c>
      <c r="E897" s="316" t="s">
        <v>1506</v>
      </c>
      <c r="F897" s="332">
        <v>2260011</v>
      </c>
      <c r="G897" s="333" t="s">
        <v>1509</v>
      </c>
      <c r="H897" s="331" t="s">
        <v>344</v>
      </c>
      <c r="I897" s="331" t="s">
        <v>1507</v>
      </c>
      <c r="J897" s="331" t="s">
        <v>5475</v>
      </c>
      <c r="K897" s="325">
        <v>2410801</v>
      </c>
      <c r="L897" s="324" t="s">
        <v>5476</v>
      </c>
      <c r="M897" s="348" t="s">
        <v>5392</v>
      </c>
      <c r="N897" s="322"/>
      <c r="O897" s="322" t="s">
        <v>5475</v>
      </c>
      <c r="P897" s="324">
        <v>3</v>
      </c>
      <c r="Q897" s="326">
        <v>119</v>
      </c>
      <c r="R897" s="327">
        <v>500000</v>
      </c>
      <c r="S897" s="327">
        <v>250000</v>
      </c>
      <c r="T897" s="328">
        <v>300000</v>
      </c>
      <c r="U897" s="328" t="s">
        <v>347</v>
      </c>
      <c r="V897" s="328" t="s">
        <v>347</v>
      </c>
      <c r="W897" s="329" t="s">
        <v>377</v>
      </c>
      <c r="X897" s="329"/>
      <c r="Y897" s="329"/>
      <c r="Z897" s="325"/>
      <c r="AA897" s="316" t="s">
        <v>377</v>
      </c>
      <c r="AB897" s="329"/>
      <c r="AC897" s="329"/>
      <c r="AD897" s="329"/>
      <c r="AE897" s="329"/>
      <c r="AF897" s="329"/>
      <c r="AG897" s="325">
        <v>52000</v>
      </c>
      <c r="AH897" s="325" t="s">
        <v>6833</v>
      </c>
      <c r="AI897" s="325" t="s">
        <v>377</v>
      </c>
      <c r="AJ897" s="328">
        <v>1050000</v>
      </c>
      <c r="AK897" s="330">
        <v>1000000</v>
      </c>
    </row>
    <row r="898" spans="1:37" s="309" customFormat="1" ht="20.100000000000001" customHeight="1">
      <c r="A898" s="314">
        <v>2047</v>
      </c>
      <c r="B898" s="315">
        <v>1410051025294</v>
      </c>
      <c r="C898" s="347">
        <v>4520101000092</v>
      </c>
      <c r="D898" s="315" t="s">
        <v>2164</v>
      </c>
      <c r="E898" s="316" t="s">
        <v>2288</v>
      </c>
      <c r="F898" s="332">
        <v>8800817</v>
      </c>
      <c r="G898" s="333" t="s">
        <v>2291</v>
      </c>
      <c r="H898" s="331" t="s">
        <v>344</v>
      </c>
      <c r="I898" s="331" t="s">
        <v>2289</v>
      </c>
      <c r="J898" s="331" t="s">
        <v>2290</v>
      </c>
      <c r="K898" s="329">
        <v>2450052</v>
      </c>
      <c r="L898" s="324" t="s">
        <v>5477</v>
      </c>
      <c r="M898" s="348" t="s">
        <v>5392</v>
      </c>
      <c r="N898" s="323"/>
      <c r="O898" s="322" t="s">
        <v>2290</v>
      </c>
      <c r="P898" s="324">
        <v>3</v>
      </c>
      <c r="Q898" s="326">
        <v>135</v>
      </c>
      <c r="R898" s="327">
        <v>500000</v>
      </c>
      <c r="S898" s="327">
        <v>250000</v>
      </c>
      <c r="T898" s="328">
        <v>300000</v>
      </c>
      <c r="U898" s="328" t="s">
        <v>347</v>
      </c>
      <c r="V898" s="328" t="s">
        <v>347</v>
      </c>
      <c r="W898" s="329" t="s">
        <v>377</v>
      </c>
      <c r="X898" s="325"/>
      <c r="Y898" s="325"/>
      <c r="Z898" s="325"/>
      <c r="AA898" s="316" t="s">
        <v>377</v>
      </c>
      <c r="AB898" s="325"/>
      <c r="AC898" s="325"/>
      <c r="AD898" s="325"/>
      <c r="AE898" s="325"/>
      <c r="AF898" s="325"/>
      <c r="AG898" s="325">
        <v>982000</v>
      </c>
      <c r="AH898" s="325" t="s">
        <v>6833</v>
      </c>
      <c r="AI898" s="325" t="s">
        <v>377</v>
      </c>
      <c r="AJ898" s="328">
        <v>1050000</v>
      </c>
      <c r="AK898" s="330">
        <v>1000000</v>
      </c>
    </row>
    <row r="899" spans="1:37" s="309" customFormat="1" ht="20.100000000000001" customHeight="1">
      <c r="A899" s="314">
        <v>2048</v>
      </c>
      <c r="B899" s="315">
        <v>1410051027308</v>
      </c>
      <c r="C899" s="347">
        <v>4520101000092</v>
      </c>
      <c r="D899" s="315" t="s">
        <v>2164</v>
      </c>
      <c r="E899" s="316" t="s">
        <v>2288</v>
      </c>
      <c r="F899" s="332">
        <v>8800817</v>
      </c>
      <c r="G899" s="333" t="s">
        <v>2291</v>
      </c>
      <c r="H899" s="331" t="s">
        <v>344</v>
      </c>
      <c r="I899" s="331" t="s">
        <v>2289</v>
      </c>
      <c r="J899" s="331" t="s">
        <v>2292</v>
      </c>
      <c r="K899" s="340">
        <v>2410805</v>
      </c>
      <c r="L899" s="334" t="s">
        <v>5478</v>
      </c>
      <c r="M899" s="334" t="s">
        <v>5392</v>
      </c>
      <c r="N899" s="338"/>
      <c r="O899" s="334" t="s">
        <v>2292</v>
      </c>
      <c r="P899" s="324">
        <v>3</v>
      </c>
      <c r="Q899" s="326">
        <v>90</v>
      </c>
      <c r="R899" s="327">
        <v>500000</v>
      </c>
      <c r="S899" s="327">
        <v>250000</v>
      </c>
      <c r="T899" s="328">
        <v>300000</v>
      </c>
      <c r="U899" s="328" t="s">
        <v>347</v>
      </c>
      <c r="V899" s="328" t="s">
        <v>347</v>
      </c>
      <c r="W899" s="329" t="s">
        <v>377</v>
      </c>
      <c r="X899" s="325"/>
      <c r="Y899" s="325"/>
      <c r="Z899" s="325" t="s">
        <v>377</v>
      </c>
      <c r="AA899" s="316" t="s">
        <v>377</v>
      </c>
      <c r="AB899" s="325"/>
      <c r="AC899" s="325"/>
      <c r="AD899" s="325"/>
      <c r="AE899" s="325"/>
      <c r="AF899" s="325"/>
      <c r="AG899" s="325">
        <v>1000000</v>
      </c>
      <c r="AH899" s="325" t="s">
        <v>6833</v>
      </c>
      <c r="AI899" s="325" t="s">
        <v>377</v>
      </c>
      <c r="AJ899" s="328">
        <v>1050000</v>
      </c>
      <c r="AK899" s="330">
        <v>1000000</v>
      </c>
    </row>
    <row r="900" spans="1:37" s="309" customFormat="1" ht="20.100000000000001" customHeight="1">
      <c r="A900" s="314">
        <v>2049</v>
      </c>
      <c r="B900" s="315">
        <v>1410051026813</v>
      </c>
      <c r="C900" s="347">
        <v>2810001000041</v>
      </c>
      <c r="D900" s="315" t="s">
        <v>2164</v>
      </c>
      <c r="E900" s="316" t="s">
        <v>2166</v>
      </c>
      <c r="F900" s="332">
        <v>6570855</v>
      </c>
      <c r="G900" s="331" t="s">
        <v>2169</v>
      </c>
      <c r="H900" s="331" t="s">
        <v>344</v>
      </c>
      <c r="I900" s="331" t="s">
        <v>2167</v>
      </c>
      <c r="J900" s="316" t="s">
        <v>2168</v>
      </c>
      <c r="K900" s="340">
        <v>2250026</v>
      </c>
      <c r="L900" s="334" t="s">
        <v>5479</v>
      </c>
      <c r="M900" s="334" t="s">
        <v>5392</v>
      </c>
      <c r="N900" s="316"/>
      <c r="O900" s="334" t="s">
        <v>2168</v>
      </c>
      <c r="P900" s="324">
        <v>3</v>
      </c>
      <c r="Q900" s="326">
        <v>85</v>
      </c>
      <c r="R900" s="327">
        <v>500000</v>
      </c>
      <c r="S900" s="327">
        <v>250000</v>
      </c>
      <c r="T900" s="328">
        <v>300000</v>
      </c>
      <c r="U900" s="328" t="s">
        <v>347</v>
      </c>
      <c r="V900" s="328" t="s">
        <v>347</v>
      </c>
      <c r="W900" s="329" t="s">
        <v>377</v>
      </c>
      <c r="X900" s="325"/>
      <c r="Y900" s="325"/>
      <c r="Z900" s="325"/>
      <c r="AA900" s="316" t="s">
        <v>377</v>
      </c>
      <c r="AB900" s="325"/>
      <c r="AC900" s="325"/>
      <c r="AD900" s="325"/>
      <c r="AE900" s="325"/>
      <c r="AF900" s="325"/>
      <c r="AG900" s="325">
        <v>0</v>
      </c>
      <c r="AH900" s="325" t="s">
        <v>377</v>
      </c>
      <c r="AI900" s="325" t="s">
        <v>377</v>
      </c>
      <c r="AJ900" s="328">
        <v>1050000</v>
      </c>
      <c r="AK900" s="330">
        <v>1000000</v>
      </c>
    </row>
    <row r="901" spans="1:37" s="309" customFormat="1" ht="20.100000000000001" customHeight="1">
      <c r="A901" s="314">
        <v>2050</v>
      </c>
      <c r="B901" s="315">
        <v>1410051025773</v>
      </c>
      <c r="C901" s="347">
        <v>1410001003664</v>
      </c>
      <c r="D901" s="315" t="s">
        <v>2164</v>
      </c>
      <c r="E901" s="316" t="s">
        <v>1640</v>
      </c>
      <c r="F901" s="332">
        <v>2210831</v>
      </c>
      <c r="G901" s="333" t="s">
        <v>2211</v>
      </c>
      <c r="H901" s="331" t="s">
        <v>344</v>
      </c>
      <c r="I901" s="331" t="s">
        <v>1642</v>
      </c>
      <c r="J901" s="331" t="s">
        <v>2210</v>
      </c>
      <c r="K901" s="325">
        <v>2310831</v>
      </c>
      <c r="L901" s="324" t="s">
        <v>5480</v>
      </c>
      <c r="M901" s="319" t="s">
        <v>5392</v>
      </c>
      <c r="N901" s="322"/>
      <c r="O901" s="322" t="s">
        <v>2210</v>
      </c>
      <c r="P901" s="324">
        <v>3</v>
      </c>
      <c r="Q901" s="326">
        <v>75</v>
      </c>
      <c r="R901" s="327">
        <v>500000</v>
      </c>
      <c r="S901" s="327">
        <v>250000</v>
      </c>
      <c r="T901" s="328">
        <v>300000</v>
      </c>
      <c r="U901" s="328" t="s">
        <v>347</v>
      </c>
      <c r="V901" s="328" t="s">
        <v>347</v>
      </c>
      <c r="W901" s="329" t="s">
        <v>377</v>
      </c>
      <c r="X901" s="329"/>
      <c r="Y901" s="329"/>
      <c r="Z901" s="325"/>
      <c r="AA901" s="316" t="s">
        <v>377</v>
      </c>
      <c r="AB901" s="329"/>
      <c r="AC901" s="329"/>
      <c r="AD901" s="329"/>
      <c r="AE901" s="329"/>
      <c r="AF901" s="329"/>
      <c r="AG901" s="325">
        <v>0</v>
      </c>
      <c r="AH901" s="325" t="s">
        <v>377</v>
      </c>
      <c r="AI901" s="325" t="s">
        <v>377</v>
      </c>
      <c r="AJ901" s="328">
        <v>1050000</v>
      </c>
      <c r="AK901" s="330">
        <v>1000000</v>
      </c>
    </row>
    <row r="902" spans="1:37" s="309" customFormat="1" ht="20.100000000000001" customHeight="1">
      <c r="A902" s="314">
        <v>2051</v>
      </c>
      <c r="B902" s="315">
        <v>1410051026227</v>
      </c>
      <c r="C902" s="347">
        <v>1410001003664</v>
      </c>
      <c r="D902" s="315" t="s">
        <v>2164</v>
      </c>
      <c r="E902" s="316" t="s">
        <v>1640</v>
      </c>
      <c r="F902" s="332">
        <v>2210831</v>
      </c>
      <c r="G902" s="333" t="s">
        <v>2211</v>
      </c>
      <c r="H902" s="331" t="s">
        <v>344</v>
      </c>
      <c r="I902" s="331" t="s">
        <v>1642</v>
      </c>
      <c r="J902" s="331" t="s">
        <v>2212</v>
      </c>
      <c r="K902" s="340">
        <v>2210831</v>
      </c>
      <c r="L902" s="320" t="s">
        <v>3768</v>
      </c>
      <c r="M902" s="334" t="s">
        <v>5392</v>
      </c>
      <c r="N902" s="316"/>
      <c r="O902" s="322" t="s">
        <v>2212</v>
      </c>
      <c r="P902" s="324">
        <v>3</v>
      </c>
      <c r="Q902" s="326">
        <v>75</v>
      </c>
      <c r="R902" s="327">
        <v>500000</v>
      </c>
      <c r="S902" s="327">
        <v>250000</v>
      </c>
      <c r="T902" s="328">
        <v>300000</v>
      </c>
      <c r="U902" s="328" t="s">
        <v>347</v>
      </c>
      <c r="V902" s="328" t="s">
        <v>347</v>
      </c>
      <c r="W902" s="329" t="s">
        <v>377</v>
      </c>
      <c r="X902" s="325"/>
      <c r="Y902" s="325"/>
      <c r="Z902" s="325"/>
      <c r="AA902" s="316" t="s">
        <v>377</v>
      </c>
      <c r="AB902" s="325"/>
      <c r="AC902" s="325"/>
      <c r="AD902" s="325"/>
      <c r="AE902" s="325"/>
      <c r="AF902" s="325"/>
      <c r="AG902" s="325">
        <v>0</v>
      </c>
      <c r="AH902" s="325" t="s">
        <v>377</v>
      </c>
      <c r="AI902" s="325" t="s">
        <v>377</v>
      </c>
      <c r="AJ902" s="328">
        <v>1050000</v>
      </c>
      <c r="AK902" s="330">
        <v>1000000</v>
      </c>
    </row>
    <row r="903" spans="1:37" s="309" customFormat="1" ht="20.100000000000001" customHeight="1">
      <c r="A903" s="314">
        <v>2052</v>
      </c>
      <c r="B903" s="345">
        <v>1410051026581</v>
      </c>
      <c r="C903" s="347">
        <v>1410001002757</v>
      </c>
      <c r="D903" s="316" t="s">
        <v>2164</v>
      </c>
      <c r="E903" s="316" t="s">
        <v>1843</v>
      </c>
      <c r="F903" s="340">
        <v>2230058</v>
      </c>
      <c r="G903" s="316" t="s">
        <v>1846</v>
      </c>
      <c r="H903" s="316" t="s">
        <v>344</v>
      </c>
      <c r="I903" s="316" t="s">
        <v>1844</v>
      </c>
      <c r="J903" s="331" t="s">
        <v>2165</v>
      </c>
      <c r="K903" s="340">
        <v>2230058</v>
      </c>
      <c r="L903" s="334" t="s">
        <v>5481</v>
      </c>
      <c r="M903" s="334" t="s">
        <v>5392</v>
      </c>
      <c r="N903" s="316"/>
      <c r="O903" s="334" t="s">
        <v>2165</v>
      </c>
      <c r="P903" s="324">
        <v>3</v>
      </c>
      <c r="Q903" s="316">
        <v>160</v>
      </c>
      <c r="R903" s="327">
        <v>500000</v>
      </c>
      <c r="S903" s="327">
        <v>250000</v>
      </c>
      <c r="T903" s="328">
        <v>300000</v>
      </c>
      <c r="U903" s="328" t="s">
        <v>347</v>
      </c>
      <c r="V903" s="328" t="s">
        <v>347</v>
      </c>
      <c r="W903" s="329" t="s">
        <v>377</v>
      </c>
      <c r="X903" s="316"/>
      <c r="Y903" s="316"/>
      <c r="Z903" s="325"/>
      <c r="AA903" s="316" t="s">
        <v>377</v>
      </c>
      <c r="AB903" s="316"/>
      <c r="AC903" s="316"/>
      <c r="AD903" s="316"/>
      <c r="AE903" s="316"/>
      <c r="AF903" s="316"/>
      <c r="AG903" s="325">
        <v>0</v>
      </c>
      <c r="AH903" s="325" t="s">
        <v>377</v>
      </c>
      <c r="AI903" s="325" t="s">
        <v>377</v>
      </c>
      <c r="AJ903" s="328">
        <v>1050000</v>
      </c>
      <c r="AK903" s="330">
        <v>1000000</v>
      </c>
    </row>
    <row r="904" spans="1:37" s="309" customFormat="1" ht="20.100000000000001" customHeight="1">
      <c r="A904" s="314">
        <v>3001</v>
      </c>
      <c r="B904" s="345">
        <v>1410052004074</v>
      </c>
      <c r="C904" s="345">
        <v>1413008000105</v>
      </c>
      <c r="D904" s="316" t="s">
        <v>2293</v>
      </c>
      <c r="E904" s="331" t="s">
        <v>2518</v>
      </c>
      <c r="F904" s="340">
        <v>2160006</v>
      </c>
      <c r="G904" s="316" t="s">
        <v>2521</v>
      </c>
      <c r="H904" s="316" t="s">
        <v>430</v>
      </c>
      <c r="I904" s="316" t="s">
        <v>2519</v>
      </c>
      <c r="J904" s="316" t="s">
        <v>2520</v>
      </c>
      <c r="K904" s="340">
        <v>2230051</v>
      </c>
      <c r="L904" s="334" t="s">
        <v>5482</v>
      </c>
      <c r="M904" s="334" t="s">
        <v>5483</v>
      </c>
      <c r="N904" s="316"/>
      <c r="O904" s="334" t="s">
        <v>2520</v>
      </c>
      <c r="P904" s="324">
        <v>1</v>
      </c>
      <c r="Q904" s="316">
        <v>9</v>
      </c>
      <c r="R904" s="327">
        <v>300000</v>
      </c>
      <c r="S904" s="327">
        <v>150000</v>
      </c>
      <c r="T904" s="328" t="s">
        <v>347</v>
      </c>
      <c r="U904" s="328" t="s">
        <v>347</v>
      </c>
      <c r="V904" s="328" t="s">
        <v>347</v>
      </c>
      <c r="W904" s="329" t="s">
        <v>347</v>
      </c>
      <c r="X904" s="316"/>
      <c r="Y904" s="316"/>
      <c r="Z904" s="325"/>
      <c r="AA904" s="316"/>
      <c r="AB904" s="316"/>
      <c r="AC904" s="316"/>
      <c r="AD904" s="316"/>
      <c r="AE904" s="316"/>
      <c r="AF904" s="316"/>
      <c r="AG904" s="325">
        <v>0</v>
      </c>
      <c r="AH904" s="325" t="s">
        <v>377</v>
      </c>
      <c r="AI904" s="325" t="s">
        <v>377</v>
      </c>
      <c r="AJ904" s="328">
        <v>450000</v>
      </c>
      <c r="AK904" s="330">
        <v>1000000</v>
      </c>
    </row>
    <row r="905" spans="1:37" s="309" customFormat="1" ht="20.100000000000001" customHeight="1">
      <c r="A905" s="314">
        <v>3002</v>
      </c>
      <c r="B905" s="345">
        <v>1410052004330</v>
      </c>
      <c r="C905" s="345">
        <v>1413008000105</v>
      </c>
      <c r="D905" s="316" t="s">
        <v>2293</v>
      </c>
      <c r="E905" s="331" t="s">
        <v>2518</v>
      </c>
      <c r="F905" s="340">
        <v>2160006</v>
      </c>
      <c r="G905" s="316" t="s">
        <v>2521</v>
      </c>
      <c r="H905" s="316" t="s">
        <v>430</v>
      </c>
      <c r="I905" s="316" t="s">
        <v>2519</v>
      </c>
      <c r="J905" s="316" t="s">
        <v>2522</v>
      </c>
      <c r="K905" s="340">
        <v>2210001</v>
      </c>
      <c r="L905" s="334" t="s">
        <v>5484</v>
      </c>
      <c r="M905" s="334" t="s">
        <v>5485</v>
      </c>
      <c r="N905" s="316"/>
      <c r="O905" s="334" t="s">
        <v>2522</v>
      </c>
      <c r="P905" s="324">
        <v>1</v>
      </c>
      <c r="Q905" s="316">
        <v>10</v>
      </c>
      <c r="R905" s="327">
        <v>300000</v>
      </c>
      <c r="S905" s="327">
        <v>150000</v>
      </c>
      <c r="T905" s="328" t="s">
        <v>347</v>
      </c>
      <c r="U905" s="328" t="s">
        <v>347</v>
      </c>
      <c r="V905" s="328" t="s">
        <v>347</v>
      </c>
      <c r="W905" s="329" t="s">
        <v>347</v>
      </c>
      <c r="X905" s="316"/>
      <c r="Y905" s="316"/>
      <c r="Z905" s="325"/>
      <c r="AA905" s="316"/>
      <c r="AB905" s="316"/>
      <c r="AC905" s="316"/>
      <c r="AD905" s="316"/>
      <c r="AE905" s="316"/>
      <c r="AF905" s="316"/>
      <c r="AG905" s="325">
        <v>0</v>
      </c>
      <c r="AH905" s="325" t="s">
        <v>377</v>
      </c>
      <c r="AI905" s="325" t="s">
        <v>377</v>
      </c>
      <c r="AJ905" s="328">
        <v>450000</v>
      </c>
      <c r="AK905" s="330">
        <v>1000000</v>
      </c>
    </row>
    <row r="906" spans="1:37" s="309" customFormat="1" ht="20.100000000000001" customHeight="1">
      <c r="A906" s="314">
        <v>3003</v>
      </c>
      <c r="B906" s="345">
        <v>1410052004603</v>
      </c>
      <c r="C906" s="345">
        <v>1413008000105</v>
      </c>
      <c r="D906" s="316" t="s">
        <v>2293</v>
      </c>
      <c r="E906" s="331" t="s">
        <v>2518</v>
      </c>
      <c r="F906" s="340">
        <v>2160006</v>
      </c>
      <c r="G906" s="316" t="s">
        <v>2521</v>
      </c>
      <c r="H906" s="316" t="s">
        <v>430</v>
      </c>
      <c r="I906" s="316" t="s">
        <v>2519</v>
      </c>
      <c r="J906" s="316" t="s">
        <v>2523</v>
      </c>
      <c r="K906" s="340">
        <v>2440816</v>
      </c>
      <c r="L906" s="334" t="s">
        <v>5486</v>
      </c>
      <c r="M906" s="334" t="s">
        <v>5487</v>
      </c>
      <c r="N906" s="316"/>
      <c r="O906" s="334" t="s">
        <v>2523</v>
      </c>
      <c r="P906" s="324">
        <v>1</v>
      </c>
      <c r="Q906" s="316">
        <v>19</v>
      </c>
      <c r="R906" s="327">
        <v>300000</v>
      </c>
      <c r="S906" s="327">
        <v>150000</v>
      </c>
      <c r="T906" s="328" t="s">
        <v>347</v>
      </c>
      <c r="U906" s="328" t="s">
        <v>347</v>
      </c>
      <c r="V906" s="328" t="s">
        <v>347</v>
      </c>
      <c r="W906" s="329" t="s">
        <v>347</v>
      </c>
      <c r="X906" s="316"/>
      <c r="Y906" s="316"/>
      <c r="Z906" s="325"/>
      <c r="AA906" s="316"/>
      <c r="AB906" s="316"/>
      <c r="AC906" s="316"/>
      <c r="AD906" s="316"/>
      <c r="AE906" s="316"/>
      <c r="AF906" s="316"/>
      <c r="AG906" s="325">
        <v>0</v>
      </c>
      <c r="AH906" s="325" t="s">
        <v>377</v>
      </c>
      <c r="AI906" s="325" t="s">
        <v>377</v>
      </c>
      <c r="AJ906" s="328">
        <v>450000</v>
      </c>
      <c r="AK906" s="330">
        <v>1000000</v>
      </c>
    </row>
    <row r="907" spans="1:37" s="309" customFormat="1" ht="20.100000000000001" customHeight="1">
      <c r="A907" s="314">
        <v>3004</v>
      </c>
      <c r="B907" s="315">
        <v>1410052004306</v>
      </c>
      <c r="C907" s="347">
        <v>1410004001327</v>
      </c>
      <c r="D907" s="315" t="s">
        <v>2293</v>
      </c>
      <c r="E907" s="331" t="s">
        <v>2590</v>
      </c>
      <c r="F907" s="332">
        <v>2210002</v>
      </c>
      <c r="G907" s="333" t="s">
        <v>2592</v>
      </c>
      <c r="H907" s="331" t="s">
        <v>344</v>
      </c>
      <c r="I907" s="331" t="s">
        <v>511</v>
      </c>
      <c r="J907" s="331" t="s">
        <v>2591</v>
      </c>
      <c r="K907" s="329">
        <v>2210002</v>
      </c>
      <c r="L907" s="324" t="s">
        <v>5488</v>
      </c>
      <c r="M907" s="348" t="s">
        <v>5489</v>
      </c>
      <c r="N907" s="322"/>
      <c r="O907" s="322" t="s">
        <v>2591</v>
      </c>
      <c r="P907" s="324">
        <v>1</v>
      </c>
      <c r="Q907" s="326">
        <v>19</v>
      </c>
      <c r="R907" s="327">
        <v>300000</v>
      </c>
      <c r="S907" s="327">
        <v>150000</v>
      </c>
      <c r="T907" s="328">
        <v>300000</v>
      </c>
      <c r="U907" s="328" t="s">
        <v>347</v>
      </c>
      <c r="V907" s="328" t="s">
        <v>347</v>
      </c>
      <c r="W907" s="329" t="s">
        <v>377</v>
      </c>
      <c r="X907" s="325"/>
      <c r="Y907" s="325"/>
      <c r="Z907" s="325"/>
      <c r="AA907" s="325"/>
      <c r="AB907" s="325"/>
      <c r="AC907" s="325"/>
      <c r="AD907" s="325"/>
      <c r="AE907" s="325"/>
      <c r="AF907" s="325"/>
      <c r="AG907" s="325">
        <v>993000</v>
      </c>
      <c r="AH907" s="325" t="s">
        <v>6833</v>
      </c>
      <c r="AI907" s="325" t="s">
        <v>377</v>
      </c>
      <c r="AJ907" s="328">
        <v>750000</v>
      </c>
      <c r="AK907" s="330">
        <v>1000000</v>
      </c>
    </row>
    <row r="908" spans="1:37" s="309" customFormat="1" ht="20.100000000000001" customHeight="1">
      <c r="A908" s="314">
        <v>3005</v>
      </c>
      <c r="B908" s="315">
        <v>1410052002797</v>
      </c>
      <c r="C908" s="345">
        <v>1410004000949</v>
      </c>
      <c r="D908" s="315" t="s">
        <v>2293</v>
      </c>
      <c r="E908" s="350" t="s">
        <v>2355</v>
      </c>
      <c r="F908" s="332">
        <v>2240021</v>
      </c>
      <c r="G908" s="333" t="s">
        <v>2358</v>
      </c>
      <c r="H908" s="331" t="s">
        <v>344</v>
      </c>
      <c r="I908" s="331" t="s">
        <v>2356</v>
      </c>
      <c r="J908" s="316" t="s">
        <v>2357</v>
      </c>
      <c r="K908" s="340">
        <v>2240021</v>
      </c>
      <c r="L908" s="334" t="s">
        <v>5490</v>
      </c>
      <c r="M908" s="334" t="s">
        <v>5491</v>
      </c>
      <c r="N908" s="334"/>
      <c r="O908" s="334" t="s">
        <v>2357</v>
      </c>
      <c r="P908" s="324">
        <v>1</v>
      </c>
      <c r="Q908" s="326">
        <v>19</v>
      </c>
      <c r="R908" s="327">
        <v>300000</v>
      </c>
      <c r="S908" s="327">
        <v>150000</v>
      </c>
      <c r="T908" s="328" t="s">
        <v>347</v>
      </c>
      <c r="U908" s="328" t="s">
        <v>347</v>
      </c>
      <c r="V908" s="328" t="s">
        <v>347</v>
      </c>
      <c r="W908" s="329" t="s">
        <v>347</v>
      </c>
      <c r="X908" s="325"/>
      <c r="Y908" s="325"/>
      <c r="Z908" s="325"/>
      <c r="AA908" s="325"/>
      <c r="AB908" s="325"/>
      <c r="AC908" s="325"/>
      <c r="AD908" s="325"/>
      <c r="AE908" s="325"/>
      <c r="AF908" s="325"/>
      <c r="AG908" s="325">
        <v>0</v>
      </c>
      <c r="AH908" s="325" t="s">
        <v>377</v>
      </c>
      <c r="AI908" s="325" t="s">
        <v>377</v>
      </c>
      <c r="AJ908" s="328">
        <v>450000</v>
      </c>
      <c r="AK908" s="330">
        <v>1000000</v>
      </c>
    </row>
    <row r="909" spans="1:37" s="309" customFormat="1" ht="20.100000000000001" customHeight="1">
      <c r="A909" s="314">
        <v>3006</v>
      </c>
      <c r="B909" s="315">
        <v>1410052003472</v>
      </c>
      <c r="C909" s="345">
        <v>1410004000949</v>
      </c>
      <c r="D909" s="315" t="s">
        <v>2293</v>
      </c>
      <c r="E909" s="331" t="s">
        <v>2355</v>
      </c>
      <c r="F909" s="319">
        <v>2240021</v>
      </c>
      <c r="G909" s="320" t="s">
        <v>2358</v>
      </c>
      <c r="H909" s="316" t="s">
        <v>344</v>
      </c>
      <c r="I909" s="316" t="s">
        <v>2356</v>
      </c>
      <c r="J909" s="316" t="s">
        <v>2359</v>
      </c>
      <c r="K909" s="325">
        <v>2240021</v>
      </c>
      <c r="L909" s="324" t="s">
        <v>5492</v>
      </c>
      <c r="M909" s="348" t="s">
        <v>5493</v>
      </c>
      <c r="N909" s="322"/>
      <c r="O909" s="322" t="s">
        <v>2359</v>
      </c>
      <c r="P909" s="324">
        <v>1</v>
      </c>
      <c r="Q909" s="326">
        <v>19</v>
      </c>
      <c r="R909" s="327">
        <v>300000</v>
      </c>
      <c r="S909" s="327">
        <v>150000</v>
      </c>
      <c r="T909" s="328" t="s">
        <v>347</v>
      </c>
      <c r="U909" s="328" t="s">
        <v>347</v>
      </c>
      <c r="V909" s="328" t="s">
        <v>347</v>
      </c>
      <c r="W909" s="329" t="s">
        <v>347</v>
      </c>
      <c r="X909" s="329"/>
      <c r="Y909" s="329"/>
      <c r="Z909" s="325"/>
      <c r="AA909" s="329"/>
      <c r="AB909" s="329"/>
      <c r="AC909" s="329"/>
      <c r="AD909" s="329"/>
      <c r="AE909" s="329"/>
      <c r="AF909" s="329"/>
      <c r="AG909" s="325">
        <v>0</v>
      </c>
      <c r="AH909" s="325" t="s">
        <v>377</v>
      </c>
      <c r="AI909" s="325" t="s">
        <v>377</v>
      </c>
      <c r="AJ909" s="328">
        <v>450000</v>
      </c>
      <c r="AK909" s="330">
        <v>1000000</v>
      </c>
    </row>
    <row r="910" spans="1:37" s="309" customFormat="1" ht="20.100000000000001" customHeight="1">
      <c r="A910" s="314">
        <v>3007</v>
      </c>
      <c r="B910" s="345">
        <v>1410052003027</v>
      </c>
      <c r="C910" s="345">
        <v>1410004001202</v>
      </c>
      <c r="D910" s="316" t="s">
        <v>2293</v>
      </c>
      <c r="E910" s="331" t="s">
        <v>2464</v>
      </c>
      <c r="F910" s="340">
        <v>2260003</v>
      </c>
      <c r="G910" s="316" t="s">
        <v>2467</v>
      </c>
      <c r="H910" s="316" t="s">
        <v>344</v>
      </c>
      <c r="I910" s="316" t="s">
        <v>2465</v>
      </c>
      <c r="J910" s="316" t="s">
        <v>2466</v>
      </c>
      <c r="K910" s="340">
        <v>2260003</v>
      </c>
      <c r="L910" s="334" t="s">
        <v>5494</v>
      </c>
      <c r="M910" s="334" t="s">
        <v>5495</v>
      </c>
      <c r="N910" s="316"/>
      <c r="O910" s="334" t="s">
        <v>2466</v>
      </c>
      <c r="P910" s="324">
        <v>1</v>
      </c>
      <c r="Q910" s="316">
        <v>12</v>
      </c>
      <c r="R910" s="327">
        <v>300000</v>
      </c>
      <c r="S910" s="327">
        <v>150000</v>
      </c>
      <c r="T910" s="328" t="s">
        <v>347</v>
      </c>
      <c r="U910" s="328" t="s">
        <v>347</v>
      </c>
      <c r="V910" s="328" t="s">
        <v>347</v>
      </c>
      <c r="W910" s="329" t="s">
        <v>347</v>
      </c>
      <c r="X910" s="316"/>
      <c r="Y910" s="316"/>
      <c r="Z910" s="325"/>
      <c r="AA910" s="316"/>
      <c r="AB910" s="316"/>
      <c r="AC910" s="316"/>
      <c r="AD910" s="316"/>
      <c r="AE910" s="316"/>
      <c r="AF910" s="316"/>
      <c r="AG910" s="325">
        <v>483000</v>
      </c>
      <c r="AH910" s="325" t="s">
        <v>6833</v>
      </c>
      <c r="AI910" s="325" t="s">
        <v>377</v>
      </c>
      <c r="AJ910" s="328">
        <v>450000</v>
      </c>
      <c r="AK910" s="330">
        <v>1000000</v>
      </c>
    </row>
    <row r="911" spans="1:37" s="309" customFormat="1" ht="20.100000000000001" customHeight="1">
      <c r="A911" s="314">
        <v>3008</v>
      </c>
      <c r="B911" s="354">
        <v>1410052005048</v>
      </c>
      <c r="C911" s="367">
        <v>1410008001620</v>
      </c>
      <c r="D911" s="316" t="s">
        <v>2293</v>
      </c>
      <c r="E911" s="331" t="s">
        <v>2689</v>
      </c>
      <c r="F911" s="340">
        <v>2360053</v>
      </c>
      <c r="G911" s="316" t="s">
        <v>2692</v>
      </c>
      <c r="H911" s="316" t="s">
        <v>355</v>
      </c>
      <c r="I911" s="316" t="s">
        <v>2690</v>
      </c>
      <c r="J911" s="342" t="s">
        <v>2691</v>
      </c>
      <c r="K911" s="319">
        <v>2360053</v>
      </c>
      <c r="L911" s="342" t="s">
        <v>5496</v>
      </c>
      <c r="M911" s="342" t="s">
        <v>5497</v>
      </c>
      <c r="N911" s="337"/>
      <c r="O911" s="342" t="s">
        <v>2691</v>
      </c>
      <c r="P911" s="324">
        <v>1</v>
      </c>
      <c r="Q911" s="316">
        <v>19</v>
      </c>
      <c r="R911" s="327">
        <v>300000</v>
      </c>
      <c r="S911" s="327">
        <v>150000</v>
      </c>
      <c r="T911" s="328" t="s">
        <v>347</v>
      </c>
      <c r="U911" s="328" t="s">
        <v>347</v>
      </c>
      <c r="V911" s="328" t="s">
        <v>347</v>
      </c>
      <c r="W911" s="329" t="s">
        <v>347</v>
      </c>
      <c r="X911" s="316"/>
      <c r="Y911" s="316"/>
      <c r="Z911" s="325"/>
      <c r="AA911" s="316"/>
      <c r="AB911" s="316"/>
      <c r="AC911" s="316"/>
      <c r="AD911" s="316"/>
      <c r="AE911" s="316"/>
      <c r="AF911" s="316"/>
      <c r="AG911" s="325">
        <v>290000</v>
      </c>
      <c r="AH911" s="325" t="s">
        <v>6833</v>
      </c>
      <c r="AI911" s="325" t="s">
        <v>377</v>
      </c>
      <c r="AJ911" s="328">
        <v>450000</v>
      </c>
      <c r="AK911" s="330">
        <v>1000000</v>
      </c>
    </row>
    <row r="912" spans="1:37" s="309" customFormat="1" ht="20.100000000000001" customHeight="1">
      <c r="A912" s="314">
        <v>3009</v>
      </c>
      <c r="B912" s="315">
        <v>1410052005584</v>
      </c>
      <c r="C912" s="345">
        <v>1410908100050</v>
      </c>
      <c r="D912" s="315" t="s">
        <v>2293</v>
      </c>
      <c r="E912" s="331" t="s">
        <v>2740</v>
      </c>
      <c r="F912" s="319">
        <v>2220033</v>
      </c>
      <c r="G912" s="320" t="s">
        <v>2743</v>
      </c>
      <c r="H912" s="316" t="s">
        <v>355</v>
      </c>
      <c r="I912" s="316" t="s">
        <v>2741</v>
      </c>
      <c r="J912" s="316" t="s">
        <v>2742</v>
      </c>
      <c r="K912" s="340">
        <v>2440816</v>
      </c>
      <c r="L912" s="334" t="s">
        <v>5498</v>
      </c>
      <c r="M912" s="334" t="s">
        <v>5499</v>
      </c>
      <c r="N912" s="334"/>
      <c r="O912" s="334" t="s">
        <v>2742</v>
      </c>
      <c r="P912" s="324">
        <v>1</v>
      </c>
      <c r="Q912" s="326">
        <v>19</v>
      </c>
      <c r="R912" s="327">
        <v>300000</v>
      </c>
      <c r="S912" s="327">
        <v>150000</v>
      </c>
      <c r="T912" s="328">
        <v>300000</v>
      </c>
      <c r="U912" s="328" t="s">
        <v>347</v>
      </c>
      <c r="V912" s="328" t="s">
        <v>347</v>
      </c>
      <c r="W912" s="329" t="s">
        <v>347</v>
      </c>
      <c r="X912" s="329"/>
      <c r="Y912" s="329"/>
      <c r="Z912" s="325" t="s">
        <v>377</v>
      </c>
      <c r="AA912" s="329"/>
      <c r="AB912" s="329"/>
      <c r="AC912" s="329"/>
      <c r="AD912" s="329"/>
      <c r="AE912" s="329"/>
      <c r="AF912" s="329"/>
      <c r="AG912" s="325">
        <v>0</v>
      </c>
      <c r="AH912" s="325" t="s">
        <v>377</v>
      </c>
      <c r="AI912" s="325" t="s">
        <v>377</v>
      </c>
      <c r="AJ912" s="328">
        <v>750000</v>
      </c>
      <c r="AK912" s="330">
        <v>1000000</v>
      </c>
    </row>
    <row r="913" spans="1:37" s="309" customFormat="1" ht="20.100000000000001" customHeight="1">
      <c r="A913" s="314">
        <v>3010</v>
      </c>
      <c r="B913" s="315">
        <v>1410052005709</v>
      </c>
      <c r="C913" s="347">
        <v>1410908100050</v>
      </c>
      <c r="D913" s="315" t="s">
        <v>2293</v>
      </c>
      <c r="E913" s="331" t="s">
        <v>2740</v>
      </c>
      <c r="F913" s="319">
        <v>2220033</v>
      </c>
      <c r="G913" s="333" t="s">
        <v>2743</v>
      </c>
      <c r="H913" s="331" t="s">
        <v>355</v>
      </c>
      <c r="I913" s="331" t="s">
        <v>2741</v>
      </c>
      <c r="J913" s="331" t="s">
        <v>2744</v>
      </c>
      <c r="K913" s="325">
        <v>2410022</v>
      </c>
      <c r="L913" s="324" t="s">
        <v>5500</v>
      </c>
      <c r="M913" s="319"/>
      <c r="N913" s="322"/>
      <c r="O913" s="334" t="s">
        <v>2744</v>
      </c>
      <c r="P913" s="324">
        <v>1</v>
      </c>
      <c r="Q913" s="326">
        <v>19</v>
      </c>
      <c r="R913" s="327">
        <v>300000</v>
      </c>
      <c r="S913" s="327">
        <v>150000</v>
      </c>
      <c r="T913" s="328" t="s">
        <v>347</v>
      </c>
      <c r="U913" s="328" t="s">
        <v>347</v>
      </c>
      <c r="V913" s="328" t="s">
        <v>347</v>
      </c>
      <c r="W913" s="329" t="s">
        <v>347</v>
      </c>
      <c r="X913" s="329"/>
      <c r="Y913" s="329"/>
      <c r="Z913" s="325"/>
      <c r="AA913" s="329"/>
      <c r="AB913" s="329"/>
      <c r="AC913" s="329"/>
      <c r="AD913" s="329"/>
      <c r="AE913" s="329"/>
      <c r="AF913" s="329"/>
      <c r="AG913" s="325">
        <v>0</v>
      </c>
      <c r="AH913" s="325" t="s">
        <v>377</v>
      </c>
      <c r="AI913" s="325" t="s">
        <v>377</v>
      </c>
      <c r="AJ913" s="328">
        <v>450000</v>
      </c>
      <c r="AK913" s="330">
        <v>1000000</v>
      </c>
    </row>
    <row r="914" spans="1:37" s="309" customFormat="1" ht="20.100000000000001" customHeight="1">
      <c r="A914" s="314">
        <v>3011</v>
      </c>
      <c r="B914" s="315">
        <v>1410052005840</v>
      </c>
      <c r="C914" s="347">
        <v>1410908100050</v>
      </c>
      <c r="D914" s="315" t="s">
        <v>2293</v>
      </c>
      <c r="E914" s="331" t="s">
        <v>2740</v>
      </c>
      <c r="F914" s="319">
        <v>2220033</v>
      </c>
      <c r="G914" s="333" t="s">
        <v>2743</v>
      </c>
      <c r="H914" s="331" t="s">
        <v>355</v>
      </c>
      <c r="I914" s="331" t="s">
        <v>2741</v>
      </c>
      <c r="J914" s="331" t="s">
        <v>5501</v>
      </c>
      <c r="K914" s="340">
        <v>2330008</v>
      </c>
      <c r="L914" s="334" t="s">
        <v>5502</v>
      </c>
      <c r="M914" s="334" t="s">
        <v>5503</v>
      </c>
      <c r="N914" s="316"/>
      <c r="O914" s="334" t="s">
        <v>5501</v>
      </c>
      <c r="P914" s="324">
        <v>1</v>
      </c>
      <c r="Q914" s="326">
        <v>19</v>
      </c>
      <c r="R914" s="327">
        <v>300000</v>
      </c>
      <c r="S914" s="327">
        <v>150000</v>
      </c>
      <c r="T914" s="328">
        <v>300000</v>
      </c>
      <c r="U914" s="328" t="s">
        <v>347</v>
      </c>
      <c r="V914" s="328" t="s">
        <v>347</v>
      </c>
      <c r="W914" s="329" t="s">
        <v>347</v>
      </c>
      <c r="X914" s="329"/>
      <c r="Y914" s="329"/>
      <c r="Z914" s="325" t="s">
        <v>377</v>
      </c>
      <c r="AA914" s="329"/>
      <c r="AB914" s="329"/>
      <c r="AC914" s="329"/>
      <c r="AD914" s="329"/>
      <c r="AE914" s="329"/>
      <c r="AF914" s="329"/>
      <c r="AG914" s="325">
        <v>0</v>
      </c>
      <c r="AH914" s="325" t="s">
        <v>377</v>
      </c>
      <c r="AI914" s="325" t="s">
        <v>377</v>
      </c>
      <c r="AJ914" s="328">
        <v>750000</v>
      </c>
      <c r="AK914" s="330">
        <v>1000000</v>
      </c>
    </row>
    <row r="915" spans="1:37" s="309" customFormat="1" ht="20.100000000000001" customHeight="1">
      <c r="A915" s="314">
        <v>3012</v>
      </c>
      <c r="B915" s="345">
        <v>1410052003035</v>
      </c>
      <c r="C915" s="345">
        <v>1310603000045</v>
      </c>
      <c r="D915" s="316" t="s">
        <v>2293</v>
      </c>
      <c r="E915" s="331" t="s">
        <v>2468</v>
      </c>
      <c r="F915" s="340">
        <v>1110052</v>
      </c>
      <c r="G915" s="316" t="s">
        <v>2470</v>
      </c>
      <c r="H915" s="316" t="s">
        <v>1937</v>
      </c>
      <c r="I915" s="316" t="s">
        <v>2469</v>
      </c>
      <c r="J915" s="316" t="s">
        <v>1780</v>
      </c>
      <c r="K915" s="340">
        <v>2330007</v>
      </c>
      <c r="L915" s="334" t="s">
        <v>5504</v>
      </c>
      <c r="M915" s="334"/>
      <c r="N915" s="316"/>
      <c r="O915" s="334" t="s">
        <v>1780</v>
      </c>
      <c r="P915" s="324">
        <v>1</v>
      </c>
      <c r="Q915" s="316">
        <v>19</v>
      </c>
      <c r="R915" s="327">
        <v>300000</v>
      </c>
      <c r="S915" s="327">
        <v>150000</v>
      </c>
      <c r="T915" s="328" t="s">
        <v>347</v>
      </c>
      <c r="U915" s="328" t="s">
        <v>347</v>
      </c>
      <c r="V915" s="328" t="s">
        <v>347</v>
      </c>
      <c r="W915" s="329" t="s">
        <v>347</v>
      </c>
      <c r="X915" s="316"/>
      <c r="Y915" s="316"/>
      <c r="Z915" s="325"/>
      <c r="AA915" s="316"/>
      <c r="AB915" s="316"/>
      <c r="AC915" s="316"/>
      <c r="AD915" s="316"/>
      <c r="AE915" s="316"/>
      <c r="AF915" s="316"/>
      <c r="AG915" s="325">
        <v>0</v>
      </c>
      <c r="AH915" s="325" t="s">
        <v>377</v>
      </c>
      <c r="AI915" s="325" t="s">
        <v>377</v>
      </c>
      <c r="AJ915" s="328">
        <v>450000</v>
      </c>
      <c r="AK915" s="330">
        <v>1000000</v>
      </c>
    </row>
    <row r="916" spans="1:37" s="309" customFormat="1" ht="20.100000000000001" customHeight="1">
      <c r="A916" s="314">
        <v>3013</v>
      </c>
      <c r="B916" s="345">
        <v>1410052003134</v>
      </c>
      <c r="C916" s="345">
        <v>1420108000075</v>
      </c>
      <c r="D916" s="316" t="s">
        <v>2293</v>
      </c>
      <c r="E916" s="331" t="s">
        <v>2489</v>
      </c>
      <c r="F916" s="340">
        <v>2390831</v>
      </c>
      <c r="G916" s="316" t="s">
        <v>2491</v>
      </c>
      <c r="H916" s="316" t="s">
        <v>355</v>
      </c>
      <c r="I916" s="316" t="s">
        <v>5505</v>
      </c>
      <c r="J916" s="316" t="s">
        <v>2490</v>
      </c>
      <c r="K916" s="340">
        <v>2360061</v>
      </c>
      <c r="L916" s="334" t="s">
        <v>5506</v>
      </c>
      <c r="M916" s="334" t="s">
        <v>5507</v>
      </c>
      <c r="N916" s="316"/>
      <c r="O916" s="334" t="s">
        <v>2490</v>
      </c>
      <c r="P916" s="324">
        <v>1</v>
      </c>
      <c r="Q916" s="316">
        <v>16</v>
      </c>
      <c r="R916" s="327">
        <v>300000</v>
      </c>
      <c r="S916" s="327">
        <v>150000</v>
      </c>
      <c r="T916" s="328" t="s">
        <v>347</v>
      </c>
      <c r="U916" s="328" t="s">
        <v>347</v>
      </c>
      <c r="V916" s="328" t="s">
        <v>347</v>
      </c>
      <c r="W916" s="329" t="s">
        <v>347</v>
      </c>
      <c r="X916" s="316"/>
      <c r="Y916" s="316"/>
      <c r="Z916" s="325"/>
      <c r="AA916" s="316"/>
      <c r="AB916" s="316"/>
      <c r="AC916" s="316"/>
      <c r="AD916" s="316"/>
      <c r="AE916" s="316"/>
      <c r="AF916" s="316"/>
      <c r="AG916" s="325">
        <v>0</v>
      </c>
      <c r="AH916" s="325" t="s">
        <v>377</v>
      </c>
      <c r="AI916" s="325" t="s">
        <v>377</v>
      </c>
      <c r="AJ916" s="328">
        <v>450000</v>
      </c>
      <c r="AK916" s="330">
        <v>1000000</v>
      </c>
    </row>
    <row r="917" spans="1:37" s="309" customFormat="1" ht="20.100000000000001" customHeight="1">
      <c r="A917" s="314">
        <v>3014</v>
      </c>
      <c r="B917" s="315">
        <v>1410052005469</v>
      </c>
      <c r="C917" s="345">
        <v>1310408000224</v>
      </c>
      <c r="D917" s="315" t="s">
        <v>2293</v>
      </c>
      <c r="E917" s="331" t="s">
        <v>408</v>
      </c>
      <c r="F917" s="319">
        <v>1710022</v>
      </c>
      <c r="G917" s="320" t="s">
        <v>411</v>
      </c>
      <c r="H917" s="316" t="s">
        <v>355</v>
      </c>
      <c r="I917" s="316" t="s">
        <v>409</v>
      </c>
      <c r="J917" s="316" t="s">
        <v>2613</v>
      </c>
      <c r="K917" s="340">
        <v>2220011</v>
      </c>
      <c r="L917" s="334" t="s">
        <v>5508</v>
      </c>
      <c r="M917" s="342" t="s">
        <v>5509</v>
      </c>
      <c r="N917" s="334"/>
      <c r="O917" s="334" t="s">
        <v>2613</v>
      </c>
      <c r="P917" s="324">
        <v>1</v>
      </c>
      <c r="Q917" s="326">
        <v>19</v>
      </c>
      <c r="R917" s="327">
        <v>300000</v>
      </c>
      <c r="S917" s="327">
        <v>150000</v>
      </c>
      <c r="T917" s="328" t="s">
        <v>347</v>
      </c>
      <c r="U917" s="328" t="s">
        <v>347</v>
      </c>
      <c r="V917" s="328" t="s">
        <v>347</v>
      </c>
      <c r="W917" s="329" t="s">
        <v>347</v>
      </c>
      <c r="X917" s="325"/>
      <c r="Y917" s="325"/>
      <c r="Z917" s="325"/>
      <c r="AA917" s="325"/>
      <c r="AB917" s="325"/>
      <c r="AC917" s="325"/>
      <c r="AD917" s="325"/>
      <c r="AE917" s="325"/>
      <c r="AF917" s="325"/>
      <c r="AG917" s="325">
        <v>0</v>
      </c>
      <c r="AH917" s="325" t="s">
        <v>377</v>
      </c>
      <c r="AI917" s="325" t="s">
        <v>377</v>
      </c>
      <c r="AJ917" s="328">
        <v>450000</v>
      </c>
      <c r="AK917" s="330">
        <v>1000000</v>
      </c>
    </row>
    <row r="918" spans="1:37" s="309" customFormat="1" ht="20.100000000000001" customHeight="1">
      <c r="A918" s="314">
        <v>3015</v>
      </c>
      <c r="B918" s="345">
        <v>1410052002714</v>
      </c>
      <c r="C918" s="345">
        <v>1310308000100</v>
      </c>
      <c r="D918" s="316" t="s">
        <v>2293</v>
      </c>
      <c r="E918" s="323" t="s">
        <v>412</v>
      </c>
      <c r="F918" s="340">
        <v>1080075</v>
      </c>
      <c r="G918" s="316" t="s">
        <v>415</v>
      </c>
      <c r="H918" s="316" t="s">
        <v>355</v>
      </c>
      <c r="I918" s="316" t="s">
        <v>413</v>
      </c>
      <c r="J918" s="316" t="s">
        <v>2313</v>
      </c>
      <c r="K918" s="340">
        <v>2220032</v>
      </c>
      <c r="L918" s="334" t="s">
        <v>5510</v>
      </c>
      <c r="M918" s="334"/>
      <c r="N918" s="316"/>
      <c r="O918" s="334" t="s">
        <v>2313</v>
      </c>
      <c r="P918" s="324">
        <v>1</v>
      </c>
      <c r="Q918" s="316">
        <v>12</v>
      </c>
      <c r="R918" s="327">
        <v>300000</v>
      </c>
      <c r="S918" s="327">
        <v>150000</v>
      </c>
      <c r="T918" s="328">
        <v>300000</v>
      </c>
      <c r="U918" s="328" t="s">
        <v>347</v>
      </c>
      <c r="V918" s="328" t="s">
        <v>347</v>
      </c>
      <c r="W918" s="329" t="s">
        <v>377</v>
      </c>
      <c r="X918" s="316"/>
      <c r="Y918" s="316"/>
      <c r="Z918" s="325"/>
      <c r="AA918" s="316"/>
      <c r="AB918" s="316"/>
      <c r="AC918" s="316"/>
      <c r="AD918" s="316"/>
      <c r="AE918" s="316"/>
      <c r="AF918" s="316"/>
      <c r="AG918" s="325">
        <v>0</v>
      </c>
      <c r="AH918" s="325" t="s">
        <v>377</v>
      </c>
      <c r="AI918" s="325" t="s">
        <v>377</v>
      </c>
      <c r="AJ918" s="328">
        <v>750000</v>
      </c>
      <c r="AK918" s="330">
        <v>1000000</v>
      </c>
    </row>
    <row r="919" spans="1:37" s="309" customFormat="1" ht="20.100000000000001" customHeight="1">
      <c r="A919" s="314">
        <v>3016</v>
      </c>
      <c r="B919" s="345">
        <v>1410052002961</v>
      </c>
      <c r="C919" s="345">
        <v>1310308000100</v>
      </c>
      <c r="D919" s="316" t="s">
        <v>2293</v>
      </c>
      <c r="E919" s="331" t="s">
        <v>412</v>
      </c>
      <c r="F919" s="340">
        <v>1080075</v>
      </c>
      <c r="G919" s="316" t="s">
        <v>415</v>
      </c>
      <c r="H919" s="316" t="s">
        <v>355</v>
      </c>
      <c r="I919" s="316" t="s">
        <v>413</v>
      </c>
      <c r="J919" s="316" t="s">
        <v>2314</v>
      </c>
      <c r="K919" s="340">
        <v>2200073</v>
      </c>
      <c r="L919" s="334" t="s">
        <v>5511</v>
      </c>
      <c r="M919" s="334" t="s">
        <v>5512</v>
      </c>
      <c r="N919" s="316"/>
      <c r="O919" s="334" t="s">
        <v>2314</v>
      </c>
      <c r="P919" s="324">
        <v>1</v>
      </c>
      <c r="Q919" s="316">
        <v>19</v>
      </c>
      <c r="R919" s="327">
        <v>300000</v>
      </c>
      <c r="S919" s="327">
        <v>150000</v>
      </c>
      <c r="T919" s="328">
        <v>300000</v>
      </c>
      <c r="U919" s="328" t="s">
        <v>347</v>
      </c>
      <c r="V919" s="328" t="s">
        <v>347</v>
      </c>
      <c r="W919" s="329" t="s">
        <v>377</v>
      </c>
      <c r="X919" s="316"/>
      <c r="Y919" s="316"/>
      <c r="Z919" s="325"/>
      <c r="AA919" s="316"/>
      <c r="AB919" s="316"/>
      <c r="AC919" s="316"/>
      <c r="AD919" s="316"/>
      <c r="AE919" s="316"/>
      <c r="AF919" s="316"/>
      <c r="AG919" s="325">
        <v>0</v>
      </c>
      <c r="AH919" s="325" t="s">
        <v>377</v>
      </c>
      <c r="AI919" s="325" t="s">
        <v>377</v>
      </c>
      <c r="AJ919" s="328">
        <v>750000</v>
      </c>
      <c r="AK919" s="330">
        <v>1000000</v>
      </c>
    </row>
    <row r="920" spans="1:37" s="309" customFormat="1" ht="20.100000000000001" customHeight="1">
      <c r="A920" s="314">
        <v>3017</v>
      </c>
      <c r="B920" s="315">
        <v>1410052003233</v>
      </c>
      <c r="C920" s="345">
        <v>1310308000100</v>
      </c>
      <c r="D920" s="315" t="s">
        <v>2293</v>
      </c>
      <c r="E920" s="331" t="s">
        <v>412</v>
      </c>
      <c r="F920" s="319">
        <v>1080075</v>
      </c>
      <c r="G920" s="320" t="s">
        <v>415</v>
      </c>
      <c r="H920" s="316" t="s">
        <v>355</v>
      </c>
      <c r="I920" s="316" t="s">
        <v>413</v>
      </c>
      <c r="J920" s="316" t="s">
        <v>2315</v>
      </c>
      <c r="K920" s="329">
        <v>2230051</v>
      </c>
      <c r="L920" s="324" t="s">
        <v>5513</v>
      </c>
      <c r="M920" s="348"/>
      <c r="N920" s="323"/>
      <c r="O920" s="322" t="s">
        <v>2315</v>
      </c>
      <c r="P920" s="324">
        <v>1</v>
      </c>
      <c r="Q920" s="326">
        <v>19</v>
      </c>
      <c r="R920" s="327">
        <v>300000</v>
      </c>
      <c r="S920" s="327">
        <v>150000</v>
      </c>
      <c r="T920" s="328">
        <v>300000</v>
      </c>
      <c r="U920" s="328" t="s">
        <v>347</v>
      </c>
      <c r="V920" s="328" t="s">
        <v>347</v>
      </c>
      <c r="W920" s="329" t="s">
        <v>377</v>
      </c>
      <c r="X920" s="325"/>
      <c r="Y920" s="325"/>
      <c r="Z920" s="325"/>
      <c r="AA920" s="325"/>
      <c r="AB920" s="325"/>
      <c r="AC920" s="325"/>
      <c r="AD920" s="325"/>
      <c r="AE920" s="325"/>
      <c r="AF920" s="325"/>
      <c r="AG920" s="325">
        <v>0</v>
      </c>
      <c r="AH920" s="325" t="s">
        <v>377</v>
      </c>
      <c r="AI920" s="325" t="s">
        <v>377</v>
      </c>
      <c r="AJ920" s="328">
        <v>750000</v>
      </c>
      <c r="AK920" s="330">
        <v>1000000</v>
      </c>
    </row>
    <row r="921" spans="1:37" s="309" customFormat="1" ht="20.100000000000001" customHeight="1">
      <c r="A921" s="314">
        <v>3018</v>
      </c>
      <c r="B921" s="315">
        <v>1410052004140</v>
      </c>
      <c r="C921" s="345">
        <v>1310308000100</v>
      </c>
      <c r="D921" s="315" t="s">
        <v>2293</v>
      </c>
      <c r="E921" s="331" t="s">
        <v>412</v>
      </c>
      <c r="F921" s="319">
        <v>1080075</v>
      </c>
      <c r="G921" s="320" t="s">
        <v>415</v>
      </c>
      <c r="H921" s="316" t="s">
        <v>355</v>
      </c>
      <c r="I921" s="316" t="s">
        <v>413</v>
      </c>
      <c r="J921" s="316" t="s">
        <v>2316</v>
      </c>
      <c r="K921" s="340">
        <v>2320006</v>
      </c>
      <c r="L921" s="334" t="s">
        <v>5514</v>
      </c>
      <c r="M921" s="334" t="s">
        <v>5515</v>
      </c>
      <c r="N921" s="334"/>
      <c r="O921" s="316" t="s">
        <v>2316</v>
      </c>
      <c r="P921" s="324">
        <v>1</v>
      </c>
      <c r="Q921" s="326">
        <v>19</v>
      </c>
      <c r="R921" s="327">
        <v>300000</v>
      </c>
      <c r="S921" s="327">
        <v>150000</v>
      </c>
      <c r="T921" s="328">
        <v>300000</v>
      </c>
      <c r="U921" s="328" t="s">
        <v>347</v>
      </c>
      <c r="V921" s="328" t="s">
        <v>347</v>
      </c>
      <c r="W921" s="329" t="s">
        <v>377</v>
      </c>
      <c r="X921" s="325"/>
      <c r="Y921" s="325"/>
      <c r="Z921" s="325"/>
      <c r="AA921" s="325"/>
      <c r="AB921" s="325"/>
      <c r="AC921" s="325"/>
      <c r="AD921" s="325"/>
      <c r="AE921" s="325"/>
      <c r="AF921" s="325"/>
      <c r="AG921" s="325">
        <v>0</v>
      </c>
      <c r="AH921" s="325" t="s">
        <v>377</v>
      </c>
      <c r="AI921" s="325" t="s">
        <v>377</v>
      </c>
      <c r="AJ921" s="328">
        <v>750000</v>
      </c>
      <c r="AK921" s="330">
        <v>1000000</v>
      </c>
    </row>
    <row r="922" spans="1:37" s="309" customFormat="1" ht="20.100000000000001" customHeight="1">
      <c r="A922" s="314">
        <v>3019</v>
      </c>
      <c r="B922" s="315">
        <v>1410052004157</v>
      </c>
      <c r="C922" s="345">
        <v>1310308000100</v>
      </c>
      <c r="D922" s="315" t="s">
        <v>2293</v>
      </c>
      <c r="E922" s="331" t="s">
        <v>412</v>
      </c>
      <c r="F922" s="319">
        <v>1080075</v>
      </c>
      <c r="G922" s="320" t="s">
        <v>415</v>
      </c>
      <c r="H922" s="316" t="s">
        <v>355</v>
      </c>
      <c r="I922" s="316" t="s">
        <v>413</v>
      </c>
      <c r="J922" s="316" t="s">
        <v>2317</v>
      </c>
      <c r="K922" s="340">
        <v>2200003</v>
      </c>
      <c r="L922" s="334" t="s">
        <v>5516</v>
      </c>
      <c r="M922" s="334" t="s">
        <v>5517</v>
      </c>
      <c r="N922" s="334"/>
      <c r="O922" s="334" t="s">
        <v>2317</v>
      </c>
      <c r="P922" s="324">
        <v>1</v>
      </c>
      <c r="Q922" s="326">
        <v>19</v>
      </c>
      <c r="R922" s="327">
        <v>300000</v>
      </c>
      <c r="S922" s="327">
        <v>150000</v>
      </c>
      <c r="T922" s="328">
        <v>300000</v>
      </c>
      <c r="U922" s="328" t="s">
        <v>347</v>
      </c>
      <c r="V922" s="328" t="s">
        <v>347</v>
      </c>
      <c r="W922" s="329" t="s">
        <v>377</v>
      </c>
      <c r="X922" s="325"/>
      <c r="Y922" s="325"/>
      <c r="Z922" s="325"/>
      <c r="AA922" s="325"/>
      <c r="AB922" s="325"/>
      <c r="AC922" s="325"/>
      <c r="AD922" s="325"/>
      <c r="AE922" s="325"/>
      <c r="AF922" s="325"/>
      <c r="AG922" s="325">
        <v>0</v>
      </c>
      <c r="AH922" s="325" t="s">
        <v>377</v>
      </c>
      <c r="AI922" s="325" t="s">
        <v>377</v>
      </c>
      <c r="AJ922" s="328">
        <v>750000</v>
      </c>
      <c r="AK922" s="330">
        <v>1000000</v>
      </c>
    </row>
    <row r="923" spans="1:37" s="309" customFormat="1" ht="20.100000000000001" customHeight="1">
      <c r="A923" s="314">
        <v>3020</v>
      </c>
      <c r="B923" s="315">
        <v>1410052004314</v>
      </c>
      <c r="C923" s="345">
        <v>1310308000100</v>
      </c>
      <c r="D923" s="315" t="s">
        <v>2293</v>
      </c>
      <c r="E923" s="331" t="s">
        <v>412</v>
      </c>
      <c r="F923" s="319">
        <v>1080075</v>
      </c>
      <c r="G923" s="320" t="s">
        <v>415</v>
      </c>
      <c r="H923" s="316" t="s">
        <v>355</v>
      </c>
      <c r="I923" s="316" t="s">
        <v>413</v>
      </c>
      <c r="J923" s="316" t="s">
        <v>2318</v>
      </c>
      <c r="K923" s="325">
        <v>2210013</v>
      </c>
      <c r="L923" s="324" t="s">
        <v>5518</v>
      </c>
      <c r="M923" s="348"/>
      <c r="N923" s="322"/>
      <c r="O923" s="322" t="s">
        <v>2318</v>
      </c>
      <c r="P923" s="324">
        <v>1</v>
      </c>
      <c r="Q923" s="326">
        <v>19</v>
      </c>
      <c r="R923" s="327">
        <v>300000</v>
      </c>
      <c r="S923" s="327">
        <v>150000</v>
      </c>
      <c r="T923" s="328">
        <v>300000</v>
      </c>
      <c r="U923" s="328" t="s">
        <v>347</v>
      </c>
      <c r="V923" s="328" t="s">
        <v>347</v>
      </c>
      <c r="W923" s="329" t="s">
        <v>377</v>
      </c>
      <c r="X923" s="329"/>
      <c r="Y923" s="329"/>
      <c r="Z923" s="325"/>
      <c r="AA923" s="329"/>
      <c r="AB923" s="329"/>
      <c r="AC923" s="329"/>
      <c r="AD923" s="329"/>
      <c r="AE923" s="329"/>
      <c r="AF923" s="329"/>
      <c r="AG923" s="325">
        <v>0</v>
      </c>
      <c r="AH923" s="325" t="s">
        <v>377</v>
      </c>
      <c r="AI923" s="325" t="s">
        <v>377</v>
      </c>
      <c r="AJ923" s="328">
        <v>750000</v>
      </c>
      <c r="AK923" s="330">
        <v>1000000</v>
      </c>
    </row>
    <row r="924" spans="1:37" s="309" customFormat="1" ht="20.100000000000001" customHeight="1">
      <c r="A924" s="314">
        <v>3021</v>
      </c>
      <c r="B924" s="315">
        <v>1410052004322</v>
      </c>
      <c r="C924" s="345">
        <v>1310308000100</v>
      </c>
      <c r="D924" s="315" t="s">
        <v>2293</v>
      </c>
      <c r="E924" s="331" t="s">
        <v>412</v>
      </c>
      <c r="F924" s="319">
        <v>1080075</v>
      </c>
      <c r="G924" s="320" t="s">
        <v>415</v>
      </c>
      <c r="H924" s="316" t="s">
        <v>355</v>
      </c>
      <c r="I924" s="316" t="s">
        <v>413</v>
      </c>
      <c r="J924" s="316" t="s">
        <v>2319</v>
      </c>
      <c r="K924" s="329">
        <v>2210822</v>
      </c>
      <c r="L924" s="324" t="s">
        <v>5519</v>
      </c>
      <c r="M924" s="348" t="s">
        <v>5520</v>
      </c>
      <c r="N924" s="322"/>
      <c r="O924" s="322" t="s">
        <v>2319</v>
      </c>
      <c r="P924" s="324">
        <v>1</v>
      </c>
      <c r="Q924" s="326">
        <v>19</v>
      </c>
      <c r="R924" s="327">
        <v>300000</v>
      </c>
      <c r="S924" s="327">
        <v>150000</v>
      </c>
      <c r="T924" s="328">
        <v>300000</v>
      </c>
      <c r="U924" s="328" t="s">
        <v>347</v>
      </c>
      <c r="V924" s="328" t="s">
        <v>347</v>
      </c>
      <c r="W924" s="329" t="s">
        <v>377</v>
      </c>
      <c r="X924" s="325"/>
      <c r="Y924" s="325"/>
      <c r="Z924" s="325"/>
      <c r="AA924" s="325"/>
      <c r="AB924" s="325"/>
      <c r="AC924" s="325"/>
      <c r="AD924" s="325"/>
      <c r="AE924" s="325"/>
      <c r="AF924" s="325"/>
      <c r="AG924" s="325">
        <v>0</v>
      </c>
      <c r="AH924" s="325" t="s">
        <v>377</v>
      </c>
      <c r="AI924" s="325" t="s">
        <v>377</v>
      </c>
      <c r="AJ924" s="328">
        <v>750000</v>
      </c>
      <c r="AK924" s="330">
        <v>1000000</v>
      </c>
    </row>
    <row r="925" spans="1:37" s="309" customFormat="1" ht="20.100000000000001" customHeight="1">
      <c r="A925" s="314">
        <v>3022</v>
      </c>
      <c r="B925" s="315">
        <v>1410052004660</v>
      </c>
      <c r="C925" s="345">
        <v>1310308000100</v>
      </c>
      <c r="D925" s="315" t="s">
        <v>2293</v>
      </c>
      <c r="E925" s="331" t="s">
        <v>412</v>
      </c>
      <c r="F925" s="319">
        <v>1080075</v>
      </c>
      <c r="G925" s="320" t="s">
        <v>415</v>
      </c>
      <c r="H925" s="316" t="s">
        <v>355</v>
      </c>
      <c r="I925" s="316" t="s">
        <v>413</v>
      </c>
      <c r="J925" s="316" t="s">
        <v>2320</v>
      </c>
      <c r="K925" s="340">
        <v>2200012</v>
      </c>
      <c r="L925" s="334" t="s">
        <v>4340</v>
      </c>
      <c r="M925" s="334" t="s">
        <v>5521</v>
      </c>
      <c r="N925" s="316"/>
      <c r="O925" s="334" t="s">
        <v>2320</v>
      </c>
      <c r="P925" s="324">
        <v>1</v>
      </c>
      <c r="Q925" s="326">
        <v>19</v>
      </c>
      <c r="R925" s="327">
        <v>300000</v>
      </c>
      <c r="S925" s="327">
        <v>150000</v>
      </c>
      <c r="T925" s="328">
        <v>300000</v>
      </c>
      <c r="U925" s="328" t="s">
        <v>347</v>
      </c>
      <c r="V925" s="328" t="s">
        <v>347</v>
      </c>
      <c r="W925" s="329" t="s">
        <v>377</v>
      </c>
      <c r="X925" s="329"/>
      <c r="Y925" s="329"/>
      <c r="Z925" s="325"/>
      <c r="AA925" s="329"/>
      <c r="AB925" s="329"/>
      <c r="AC925" s="329"/>
      <c r="AD925" s="329"/>
      <c r="AE925" s="329"/>
      <c r="AF925" s="329"/>
      <c r="AG925" s="325">
        <v>0</v>
      </c>
      <c r="AH925" s="325" t="s">
        <v>377</v>
      </c>
      <c r="AI925" s="325" t="s">
        <v>377</v>
      </c>
      <c r="AJ925" s="328">
        <v>750000</v>
      </c>
      <c r="AK925" s="330">
        <v>1000000</v>
      </c>
    </row>
    <row r="926" spans="1:37" s="309" customFormat="1" ht="20.100000000000001" customHeight="1">
      <c r="A926" s="314">
        <v>3023</v>
      </c>
      <c r="B926" s="345">
        <v>1410052004686</v>
      </c>
      <c r="C926" s="345">
        <v>1310308000100</v>
      </c>
      <c r="D926" s="316" t="s">
        <v>2293</v>
      </c>
      <c r="E926" s="331" t="s">
        <v>412</v>
      </c>
      <c r="F926" s="340">
        <v>1080075</v>
      </c>
      <c r="G926" s="345" t="s">
        <v>415</v>
      </c>
      <c r="H926" s="316" t="s">
        <v>355</v>
      </c>
      <c r="I926" s="316" t="s">
        <v>413</v>
      </c>
      <c r="J926" s="345" t="s">
        <v>2321</v>
      </c>
      <c r="K926" s="340">
        <v>2230053</v>
      </c>
      <c r="L926" s="334" t="s">
        <v>5522</v>
      </c>
      <c r="M926" s="334" t="s">
        <v>5523</v>
      </c>
      <c r="N926" s="316"/>
      <c r="O926" s="334" t="s">
        <v>2321</v>
      </c>
      <c r="P926" s="324">
        <v>1</v>
      </c>
      <c r="Q926" s="316">
        <v>19</v>
      </c>
      <c r="R926" s="327">
        <v>300000</v>
      </c>
      <c r="S926" s="327">
        <v>150000</v>
      </c>
      <c r="T926" s="328">
        <v>300000</v>
      </c>
      <c r="U926" s="328" t="s">
        <v>347</v>
      </c>
      <c r="V926" s="328" t="s">
        <v>347</v>
      </c>
      <c r="W926" s="329" t="s">
        <v>377</v>
      </c>
      <c r="X926" s="316"/>
      <c r="Y926" s="316"/>
      <c r="Z926" s="325"/>
      <c r="AA926" s="316"/>
      <c r="AB926" s="316"/>
      <c r="AC926" s="316"/>
      <c r="AD926" s="316"/>
      <c r="AE926" s="316"/>
      <c r="AF926" s="316"/>
      <c r="AG926" s="325">
        <v>0</v>
      </c>
      <c r="AH926" s="325" t="s">
        <v>377</v>
      </c>
      <c r="AI926" s="325" t="s">
        <v>377</v>
      </c>
      <c r="AJ926" s="328">
        <v>750000</v>
      </c>
      <c r="AK926" s="330">
        <v>1000000</v>
      </c>
    </row>
    <row r="927" spans="1:37" s="309" customFormat="1" ht="20.100000000000001" customHeight="1">
      <c r="A927" s="314">
        <v>3024</v>
      </c>
      <c r="B927" s="315">
        <v>1410052005477</v>
      </c>
      <c r="C927" s="345">
        <v>1310308000100</v>
      </c>
      <c r="D927" s="315" t="s">
        <v>2293</v>
      </c>
      <c r="E927" s="331" t="s">
        <v>412</v>
      </c>
      <c r="F927" s="319">
        <v>1080075</v>
      </c>
      <c r="G927" s="320" t="s">
        <v>415</v>
      </c>
      <c r="H927" s="316" t="s">
        <v>355</v>
      </c>
      <c r="I927" s="316" t="s">
        <v>413</v>
      </c>
      <c r="J927" s="316" t="s">
        <v>2322</v>
      </c>
      <c r="K927" s="340">
        <v>2310005</v>
      </c>
      <c r="L927" s="334" t="s">
        <v>5524</v>
      </c>
      <c r="M927" s="342"/>
      <c r="N927" s="334"/>
      <c r="O927" s="334" t="s">
        <v>2322</v>
      </c>
      <c r="P927" s="324">
        <v>1</v>
      </c>
      <c r="Q927" s="326">
        <v>19</v>
      </c>
      <c r="R927" s="327">
        <v>300000</v>
      </c>
      <c r="S927" s="327">
        <v>150000</v>
      </c>
      <c r="T927" s="328">
        <v>300000</v>
      </c>
      <c r="U927" s="328" t="s">
        <v>347</v>
      </c>
      <c r="V927" s="328" t="s">
        <v>347</v>
      </c>
      <c r="W927" s="329" t="s">
        <v>377</v>
      </c>
      <c r="X927" s="325"/>
      <c r="Y927" s="325"/>
      <c r="Z927" s="325"/>
      <c r="AA927" s="325"/>
      <c r="AB927" s="325"/>
      <c r="AC927" s="325"/>
      <c r="AD927" s="325"/>
      <c r="AE927" s="325"/>
      <c r="AF927" s="325"/>
      <c r="AG927" s="325">
        <v>0</v>
      </c>
      <c r="AH927" s="325" t="s">
        <v>377</v>
      </c>
      <c r="AI927" s="325" t="s">
        <v>377</v>
      </c>
      <c r="AJ927" s="328">
        <v>750000</v>
      </c>
      <c r="AK927" s="330">
        <v>1000000</v>
      </c>
    </row>
    <row r="928" spans="1:37" s="309" customFormat="1" ht="20.100000000000001" customHeight="1">
      <c r="A928" s="314">
        <v>3025</v>
      </c>
      <c r="B928" s="315">
        <v>1410052003464</v>
      </c>
      <c r="C928" s="345">
        <v>1410008001182</v>
      </c>
      <c r="D928" s="315" t="s">
        <v>2310</v>
      </c>
      <c r="E928" s="331" t="s">
        <v>429</v>
      </c>
      <c r="F928" s="319">
        <v>2210824</v>
      </c>
      <c r="G928" s="320" t="s">
        <v>433</v>
      </c>
      <c r="H928" s="316" t="s">
        <v>430</v>
      </c>
      <c r="I928" s="316" t="s">
        <v>431</v>
      </c>
      <c r="J928" s="316" t="s">
        <v>2495</v>
      </c>
      <c r="K928" s="340">
        <v>2210824</v>
      </c>
      <c r="L928" s="334" t="s">
        <v>5525</v>
      </c>
      <c r="M928" s="334"/>
      <c r="N928" s="316"/>
      <c r="O928" s="334" t="s">
        <v>2495</v>
      </c>
      <c r="P928" s="324">
        <v>1</v>
      </c>
      <c r="Q928" s="326">
        <v>18</v>
      </c>
      <c r="R928" s="327">
        <v>300000</v>
      </c>
      <c r="S928" s="327">
        <v>150000</v>
      </c>
      <c r="T928" s="328" t="s">
        <v>347</v>
      </c>
      <c r="U928" s="328" t="s">
        <v>347</v>
      </c>
      <c r="V928" s="328" t="s">
        <v>347</v>
      </c>
      <c r="W928" s="329" t="s">
        <v>347</v>
      </c>
      <c r="X928" s="325"/>
      <c r="Y928" s="325"/>
      <c r="Z928" s="325"/>
      <c r="AA928" s="325"/>
      <c r="AB928" s="325"/>
      <c r="AC928" s="325"/>
      <c r="AD928" s="325"/>
      <c r="AE928" s="325"/>
      <c r="AF928" s="325"/>
      <c r="AG928" s="325">
        <v>0</v>
      </c>
      <c r="AH928" s="325" t="s">
        <v>377</v>
      </c>
      <c r="AI928" s="325" t="s">
        <v>377</v>
      </c>
      <c r="AJ928" s="328">
        <v>450000</v>
      </c>
      <c r="AK928" s="330">
        <v>1000000</v>
      </c>
    </row>
    <row r="929" spans="1:37" s="309" customFormat="1" ht="20.100000000000001" customHeight="1">
      <c r="A929" s="314">
        <v>3026</v>
      </c>
      <c r="B929" s="345">
        <v>1410052003159</v>
      </c>
      <c r="C929" s="345">
        <v>1310308000126</v>
      </c>
      <c r="D929" s="316" t="s">
        <v>2293</v>
      </c>
      <c r="E929" s="331" t="s">
        <v>2496</v>
      </c>
      <c r="F929" s="340">
        <v>1050012</v>
      </c>
      <c r="G929" s="316" t="s">
        <v>2498</v>
      </c>
      <c r="H929" s="316" t="s">
        <v>355</v>
      </c>
      <c r="I929" s="316" t="s">
        <v>5526</v>
      </c>
      <c r="J929" s="316" t="s">
        <v>2497</v>
      </c>
      <c r="K929" s="340">
        <v>2240041</v>
      </c>
      <c r="L929" s="334" t="s">
        <v>5527</v>
      </c>
      <c r="M929" s="334" t="s">
        <v>5528</v>
      </c>
      <c r="N929" s="316"/>
      <c r="O929" s="334" t="s">
        <v>2497</v>
      </c>
      <c r="P929" s="324">
        <v>1</v>
      </c>
      <c r="Q929" s="316">
        <v>18</v>
      </c>
      <c r="R929" s="327">
        <v>300000</v>
      </c>
      <c r="S929" s="327">
        <v>150000</v>
      </c>
      <c r="T929" s="328" t="s">
        <v>347</v>
      </c>
      <c r="U929" s="328" t="s">
        <v>347</v>
      </c>
      <c r="V929" s="328" t="s">
        <v>347</v>
      </c>
      <c r="W929" s="329" t="s">
        <v>347</v>
      </c>
      <c r="X929" s="316"/>
      <c r="Y929" s="316"/>
      <c r="Z929" s="325"/>
      <c r="AA929" s="316"/>
      <c r="AB929" s="316"/>
      <c r="AC929" s="316"/>
      <c r="AD929" s="316"/>
      <c r="AE929" s="316"/>
      <c r="AF929" s="316"/>
      <c r="AG929" s="325">
        <v>0</v>
      </c>
      <c r="AH929" s="325" t="s">
        <v>377</v>
      </c>
      <c r="AI929" s="325" t="s">
        <v>377</v>
      </c>
      <c r="AJ929" s="328">
        <v>450000</v>
      </c>
      <c r="AK929" s="330">
        <v>1000000</v>
      </c>
    </row>
    <row r="930" spans="1:37" s="309" customFormat="1" ht="20.100000000000001" customHeight="1">
      <c r="A930" s="314">
        <v>3027</v>
      </c>
      <c r="B930" s="315">
        <v>1410052004256</v>
      </c>
      <c r="C930" s="345">
        <v>1310308000126</v>
      </c>
      <c r="D930" s="315" t="s">
        <v>2293</v>
      </c>
      <c r="E930" s="331" t="s">
        <v>2496</v>
      </c>
      <c r="F930" s="319">
        <v>1050012</v>
      </c>
      <c r="G930" s="320" t="s">
        <v>2498</v>
      </c>
      <c r="H930" s="316" t="s">
        <v>355</v>
      </c>
      <c r="I930" s="316" t="s">
        <v>5526</v>
      </c>
      <c r="J930" s="316" t="s">
        <v>2499</v>
      </c>
      <c r="K930" s="340">
        <v>2200042</v>
      </c>
      <c r="L930" s="334" t="s">
        <v>5529</v>
      </c>
      <c r="M930" s="334" t="s">
        <v>5530</v>
      </c>
      <c r="N930" s="316"/>
      <c r="O930" s="334" t="s">
        <v>2499</v>
      </c>
      <c r="P930" s="324">
        <v>1</v>
      </c>
      <c r="Q930" s="326">
        <v>19</v>
      </c>
      <c r="R930" s="327">
        <v>300000</v>
      </c>
      <c r="S930" s="327">
        <v>150000</v>
      </c>
      <c r="T930" s="328" t="s">
        <v>347</v>
      </c>
      <c r="U930" s="328" t="s">
        <v>347</v>
      </c>
      <c r="V930" s="328" t="s">
        <v>347</v>
      </c>
      <c r="W930" s="329" t="s">
        <v>347</v>
      </c>
      <c r="X930" s="325"/>
      <c r="Y930" s="325"/>
      <c r="Z930" s="325"/>
      <c r="AA930" s="325"/>
      <c r="AB930" s="325"/>
      <c r="AC930" s="325"/>
      <c r="AD930" s="325"/>
      <c r="AE930" s="325"/>
      <c r="AF930" s="325"/>
      <c r="AG930" s="325">
        <v>0</v>
      </c>
      <c r="AH930" s="325" t="s">
        <v>377</v>
      </c>
      <c r="AI930" s="325" t="s">
        <v>377</v>
      </c>
      <c r="AJ930" s="328">
        <v>450000</v>
      </c>
      <c r="AK930" s="330">
        <v>1000000</v>
      </c>
    </row>
    <row r="931" spans="1:37" s="309" customFormat="1" ht="20.100000000000001" customHeight="1">
      <c r="A931" s="314">
        <v>3028</v>
      </c>
      <c r="B931" s="315">
        <v>1410052003365</v>
      </c>
      <c r="C931" s="345">
        <v>1410004000998</v>
      </c>
      <c r="D931" s="315" t="s">
        <v>2310</v>
      </c>
      <c r="E931" s="331" t="s">
        <v>6882</v>
      </c>
      <c r="F931" s="319">
        <v>2250014</v>
      </c>
      <c r="G931" s="320" t="s">
        <v>346</v>
      </c>
      <c r="H931" s="316" t="s">
        <v>344</v>
      </c>
      <c r="I931" s="316" t="s">
        <v>4360</v>
      </c>
      <c r="J931" s="316" t="s">
        <v>2346</v>
      </c>
      <c r="K931" s="325">
        <v>2250024</v>
      </c>
      <c r="L931" s="324" t="s">
        <v>5531</v>
      </c>
      <c r="M931" s="348" t="s">
        <v>5532</v>
      </c>
      <c r="N931" s="322"/>
      <c r="O931" s="322" t="s">
        <v>2346</v>
      </c>
      <c r="P931" s="324">
        <v>1</v>
      </c>
      <c r="Q931" s="326">
        <v>12</v>
      </c>
      <c r="R931" s="327">
        <v>300000</v>
      </c>
      <c r="S931" s="327">
        <v>150000</v>
      </c>
      <c r="T931" s="328">
        <v>300000</v>
      </c>
      <c r="U931" s="328" t="s">
        <v>347</v>
      </c>
      <c r="V931" s="328" t="s">
        <v>347</v>
      </c>
      <c r="W931" s="329" t="s">
        <v>377</v>
      </c>
      <c r="X931" s="329"/>
      <c r="Y931" s="329"/>
      <c r="Z931" s="325"/>
      <c r="AA931" s="329"/>
      <c r="AB931" s="329"/>
      <c r="AC931" s="329"/>
      <c r="AD931" s="329"/>
      <c r="AE931" s="329"/>
      <c r="AF931" s="329"/>
      <c r="AG931" s="325">
        <v>0</v>
      </c>
      <c r="AH931" s="325" t="s">
        <v>377</v>
      </c>
      <c r="AI931" s="325" t="s">
        <v>377</v>
      </c>
      <c r="AJ931" s="328">
        <v>750000</v>
      </c>
      <c r="AK931" s="330">
        <v>1000000</v>
      </c>
    </row>
    <row r="932" spans="1:37" s="309" customFormat="1" ht="20.100000000000001" customHeight="1">
      <c r="A932" s="314">
        <v>3029</v>
      </c>
      <c r="B932" s="315">
        <v>1410052003407</v>
      </c>
      <c r="C932" s="345">
        <v>1410004000998</v>
      </c>
      <c r="D932" s="315" t="s">
        <v>2310</v>
      </c>
      <c r="E932" s="331" t="s">
        <v>6882</v>
      </c>
      <c r="F932" s="319">
        <v>2250014</v>
      </c>
      <c r="G932" s="320" t="s">
        <v>346</v>
      </c>
      <c r="H932" s="316" t="s">
        <v>344</v>
      </c>
      <c r="I932" s="316" t="s">
        <v>4360</v>
      </c>
      <c r="J932" s="316" t="s">
        <v>2347</v>
      </c>
      <c r="K932" s="325">
        <v>2250023</v>
      </c>
      <c r="L932" s="324" t="s">
        <v>5533</v>
      </c>
      <c r="M932" s="348"/>
      <c r="N932" s="322"/>
      <c r="O932" s="322" t="s">
        <v>2347</v>
      </c>
      <c r="P932" s="324">
        <v>1</v>
      </c>
      <c r="Q932" s="326">
        <v>6</v>
      </c>
      <c r="R932" s="327">
        <v>300000</v>
      </c>
      <c r="S932" s="327">
        <v>150000</v>
      </c>
      <c r="T932" s="328" t="s">
        <v>347</v>
      </c>
      <c r="U932" s="328" t="s">
        <v>347</v>
      </c>
      <c r="V932" s="328" t="s">
        <v>347</v>
      </c>
      <c r="W932" s="329" t="s">
        <v>347</v>
      </c>
      <c r="X932" s="329"/>
      <c r="Y932" s="329"/>
      <c r="Z932" s="325"/>
      <c r="AA932" s="329"/>
      <c r="AB932" s="329"/>
      <c r="AC932" s="329"/>
      <c r="AD932" s="329"/>
      <c r="AE932" s="329"/>
      <c r="AF932" s="329"/>
      <c r="AG932" s="325">
        <v>0</v>
      </c>
      <c r="AH932" s="325" t="s">
        <v>377</v>
      </c>
      <c r="AI932" s="325" t="s">
        <v>377</v>
      </c>
      <c r="AJ932" s="328">
        <v>450000</v>
      </c>
      <c r="AK932" s="330">
        <v>1000000</v>
      </c>
    </row>
    <row r="933" spans="1:37" s="309" customFormat="1" ht="20.100000000000001" customHeight="1">
      <c r="A933" s="314">
        <v>3030</v>
      </c>
      <c r="B933" s="315">
        <v>1410052003357</v>
      </c>
      <c r="C933" s="345">
        <v>1410004001095</v>
      </c>
      <c r="D933" s="315" t="s">
        <v>2310</v>
      </c>
      <c r="E933" s="331" t="s">
        <v>6889</v>
      </c>
      <c r="F933" s="319">
        <v>2250024</v>
      </c>
      <c r="G933" s="320" t="s">
        <v>2418</v>
      </c>
      <c r="H933" s="316" t="s">
        <v>344</v>
      </c>
      <c r="I933" s="316" t="s">
        <v>2416</v>
      </c>
      <c r="J933" s="316" t="s">
        <v>2417</v>
      </c>
      <c r="K933" s="325">
        <v>2270063</v>
      </c>
      <c r="L933" s="324" t="s">
        <v>5534</v>
      </c>
      <c r="M933" s="319" t="s">
        <v>5535</v>
      </c>
      <c r="N933" s="322"/>
      <c r="O933" s="322" t="s">
        <v>2417</v>
      </c>
      <c r="P933" s="324">
        <v>1</v>
      </c>
      <c r="Q933" s="326">
        <v>8</v>
      </c>
      <c r="R933" s="327">
        <v>300000</v>
      </c>
      <c r="S933" s="327">
        <v>150000</v>
      </c>
      <c r="T933" s="328">
        <v>300000</v>
      </c>
      <c r="U933" s="328" t="s">
        <v>347</v>
      </c>
      <c r="V933" s="328" t="s">
        <v>347</v>
      </c>
      <c r="W933" s="329" t="s">
        <v>377</v>
      </c>
      <c r="X933" s="329"/>
      <c r="Y933" s="329"/>
      <c r="Z933" s="325"/>
      <c r="AA933" s="329"/>
      <c r="AB933" s="329"/>
      <c r="AC933" s="329"/>
      <c r="AD933" s="329"/>
      <c r="AE933" s="329"/>
      <c r="AF933" s="329"/>
      <c r="AG933" s="325">
        <v>528000</v>
      </c>
      <c r="AH933" s="325" t="s">
        <v>6833</v>
      </c>
      <c r="AI933" s="325" t="s">
        <v>377</v>
      </c>
      <c r="AJ933" s="328">
        <v>750000</v>
      </c>
      <c r="AK933" s="330">
        <v>1000000</v>
      </c>
    </row>
    <row r="934" spans="1:37" s="309" customFormat="1" ht="20.100000000000001" customHeight="1">
      <c r="A934" s="314">
        <v>3031</v>
      </c>
      <c r="B934" s="315">
        <v>1410052002821</v>
      </c>
      <c r="C934" s="345">
        <v>1410004001012</v>
      </c>
      <c r="D934" s="315" t="s">
        <v>2293</v>
      </c>
      <c r="E934" s="331" t="s">
        <v>6890</v>
      </c>
      <c r="F934" s="332">
        <v>2360038</v>
      </c>
      <c r="G934" s="333" t="s">
        <v>2366</v>
      </c>
      <c r="H934" s="331" t="s">
        <v>344</v>
      </c>
      <c r="I934" s="331" t="s">
        <v>2364</v>
      </c>
      <c r="J934" s="316" t="s">
        <v>2365</v>
      </c>
      <c r="K934" s="340">
        <v>2360031</v>
      </c>
      <c r="L934" s="334" t="s">
        <v>5536</v>
      </c>
      <c r="M934" s="334" t="s">
        <v>5537</v>
      </c>
      <c r="N934" s="338"/>
      <c r="O934" s="334" t="s">
        <v>2365</v>
      </c>
      <c r="P934" s="324">
        <v>1</v>
      </c>
      <c r="Q934" s="326">
        <v>10</v>
      </c>
      <c r="R934" s="327">
        <v>300000</v>
      </c>
      <c r="S934" s="327">
        <v>150000</v>
      </c>
      <c r="T934" s="328" t="s">
        <v>347</v>
      </c>
      <c r="U934" s="328" t="s">
        <v>347</v>
      </c>
      <c r="V934" s="328" t="s">
        <v>347</v>
      </c>
      <c r="W934" s="329" t="s">
        <v>347</v>
      </c>
      <c r="X934" s="325"/>
      <c r="Y934" s="325"/>
      <c r="Z934" s="325"/>
      <c r="AA934" s="325"/>
      <c r="AB934" s="325"/>
      <c r="AC934" s="325"/>
      <c r="AD934" s="325"/>
      <c r="AE934" s="325"/>
      <c r="AF934" s="325"/>
      <c r="AG934" s="325">
        <v>0</v>
      </c>
      <c r="AH934" s="325" t="s">
        <v>377</v>
      </c>
      <c r="AI934" s="325" t="s">
        <v>377</v>
      </c>
      <c r="AJ934" s="328">
        <v>450000</v>
      </c>
      <c r="AK934" s="330">
        <v>1000000</v>
      </c>
    </row>
    <row r="935" spans="1:37" s="309" customFormat="1" ht="20.100000000000001" customHeight="1">
      <c r="A935" s="314">
        <v>3032</v>
      </c>
      <c r="B935" s="345">
        <v>1410052003431</v>
      </c>
      <c r="C935" s="345">
        <v>1410008001166</v>
      </c>
      <c r="D935" s="316" t="s">
        <v>2293</v>
      </c>
      <c r="E935" s="331" t="s">
        <v>2475</v>
      </c>
      <c r="F935" s="340">
        <v>2220033</v>
      </c>
      <c r="G935" s="316" t="s">
        <v>2478</v>
      </c>
      <c r="H935" s="316" t="s">
        <v>355</v>
      </c>
      <c r="I935" s="316" t="s">
        <v>2476</v>
      </c>
      <c r="J935" s="316" t="s">
        <v>2477</v>
      </c>
      <c r="K935" s="340">
        <v>2220033</v>
      </c>
      <c r="L935" s="334" t="s">
        <v>5538</v>
      </c>
      <c r="M935" s="334" t="s">
        <v>5539</v>
      </c>
      <c r="N935" s="316"/>
      <c r="O935" s="334" t="s">
        <v>2477</v>
      </c>
      <c r="P935" s="324">
        <v>1</v>
      </c>
      <c r="Q935" s="316">
        <v>19</v>
      </c>
      <c r="R935" s="327">
        <v>300000</v>
      </c>
      <c r="S935" s="327">
        <v>150000</v>
      </c>
      <c r="T935" s="328">
        <v>300000</v>
      </c>
      <c r="U935" s="328" t="s">
        <v>347</v>
      </c>
      <c r="V935" s="328" t="s">
        <v>347</v>
      </c>
      <c r="W935" s="329" t="s">
        <v>377</v>
      </c>
      <c r="X935" s="316"/>
      <c r="Y935" s="316"/>
      <c r="Z935" s="325" t="s">
        <v>377</v>
      </c>
      <c r="AA935" s="316"/>
      <c r="AB935" s="316"/>
      <c r="AC935" s="316"/>
      <c r="AD935" s="316"/>
      <c r="AE935" s="316"/>
      <c r="AF935" s="316"/>
      <c r="AG935" s="325">
        <v>0</v>
      </c>
      <c r="AH935" s="325" t="s">
        <v>377</v>
      </c>
      <c r="AI935" s="325" t="s">
        <v>377</v>
      </c>
      <c r="AJ935" s="328">
        <v>750000</v>
      </c>
      <c r="AK935" s="330">
        <v>1000000</v>
      </c>
    </row>
    <row r="936" spans="1:37" s="309" customFormat="1" ht="20.100000000000001" customHeight="1">
      <c r="A936" s="314">
        <v>3033</v>
      </c>
      <c r="B936" s="315">
        <v>1410052005246</v>
      </c>
      <c r="C936" s="347">
        <v>1420708100010</v>
      </c>
      <c r="D936" s="315" t="s">
        <v>2293</v>
      </c>
      <c r="E936" s="331" t="s">
        <v>2772</v>
      </c>
      <c r="F936" s="332">
        <v>2510052</v>
      </c>
      <c r="G936" s="333" t="s">
        <v>2775</v>
      </c>
      <c r="H936" s="331" t="s">
        <v>355</v>
      </c>
      <c r="I936" s="331" t="s">
        <v>2773</v>
      </c>
      <c r="J936" s="331" t="s">
        <v>2774</v>
      </c>
      <c r="K936" s="325">
        <v>2350033</v>
      </c>
      <c r="L936" s="324" t="s">
        <v>5540</v>
      </c>
      <c r="M936" s="348"/>
      <c r="N936" s="322"/>
      <c r="O936" s="322" t="s">
        <v>2774</v>
      </c>
      <c r="P936" s="324">
        <v>1</v>
      </c>
      <c r="Q936" s="326">
        <v>19</v>
      </c>
      <c r="R936" s="327">
        <v>300000</v>
      </c>
      <c r="S936" s="327">
        <v>150000</v>
      </c>
      <c r="T936" s="328">
        <v>300000</v>
      </c>
      <c r="U936" s="328" t="s">
        <v>347</v>
      </c>
      <c r="V936" s="328" t="s">
        <v>347</v>
      </c>
      <c r="W936" s="329" t="s">
        <v>377</v>
      </c>
      <c r="X936" s="329"/>
      <c r="Y936" s="329"/>
      <c r="Z936" s="325"/>
      <c r="AA936" s="329"/>
      <c r="AB936" s="329"/>
      <c r="AC936" s="329"/>
      <c r="AD936" s="329"/>
      <c r="AE936" s="329"/>
      <c r="AF936" s="329"/>
      <c r="AG936" s="325">
        <v>0</v>
      </c>
      <c r="AH936" s="325" t="s">
        <v>377</v>
      </c>
      <c r="AI936" s="325" t="s">
        <v>377</v>
      </c>
      <c r="AJ936" s="328">
        <v>750000</v>
      </c>
      <c r="AK936" s="330">
        <v>1000000</v>
      </c>
    </row>
    <row r="937" spans="1:37" s="309" customFormat="1" ht="20.100000000000001" customHeight="1">
      <c r="A937" s="314">
        <v>3034</v>
      </c>
      <c r="B937" s="315">
        <v>1410052005857</v>
      </c>
      <c r="C937" s="347">
        <v>1310208200099</v>
      </c>
      <c r="D937" s="315" t="s">
        <v>2293</v>
      </c>
      <c r="E937" s="331" t="s">
        <v>5541</v>
      </c>
      <c r="F937" s="319">
        <v>1030027</v>
      </c>
      <c r="G937" s="333" t="s">
        <v>5544</v>
      </c>
      <c r="H937" s="331" t="s">
        <v>355</v>
      </c>
      <c r="I937" s="331" t="s">
        <v>5542</v>
      </c>
      <c r="J937" s="331" t="s">
        <v>5543</v>
      </c>
      <c r="K937" s="329">
        <v>2330002</v>
      </c>
      <c r="L937" s="324" t="s">
        <v>5545</v>
      </c>
      <c r="M937" s="348"/>
      <c r="N937" s="323"/>
      <c r="O937" s="322" t="s">
        <v>5543</v>
      </c>
      <c r="P937" s="324">
        <v>1</v>
      </c>
      <c r="Q937" s="326">
        <v>19</v>
      </c>
      <c r="R937" s="327">
        <v>300000</v>
      </c>
      <c r="S937" s="327">
        <v>150000</v>
      </c>
      <c r="T937" s="328" t="s">
        <v>347</v>
      </c>
      <c r="U937" s="328" t="s">
        <v>347</v>
      </c>
      <c r="V937" s="328" t="s">
        <v>347</v>
      </c>
      <c r="W937" s="329" t="s">
        <v>347</v>
      </c>
      <c r="X937" s="325"/>
      <c r="Y937" s="325"/>
      <c r="Z937" s="325"/>
      <c r="AA937" s="325"/>
      <c r="AB937" s="325"/>
      <c r="AC937" s="325"/>
      <c r="AD937" s="325"/>
      <c r="AE937" s="325"/>
      <c r="AF937" s="325"/>
      <c r="AG937" s="325">
        <v>0</v>
      </c>
      <c r="AH937" s="325" t="s">
        <v>377</v>
      </c>
      <c r="AI937" s="325" t="s">
        <v>377</v>
      </c>
      <c r="AJ937" s="328">
        <v>450000</v>
      </c>
      <c r="AK937" s="330">
        <v>1000000</v>
      </c>
    </row>
    <row r="938" spans="1:37" s="309" customFormat="1" ht="20.100000000000001" customHeight="1">
      <c r="A938" s="314">
        <v>3035</v>
      </c>
      <c r="B938" s="315">
        <v>1410052005576</v>
      </c>
      <c r="C938" s="345">
        <v>1410708100011</v>
      </c>
      <c r="D938" s="315" t="s">
        <v>2293</v>
      </c>
      <c r="E938" s="331" t="s">
        <v>2732</v>
      </c>
      <c r="F938" s="319">
        <v>2350021</v>
      </c>
      <c r="G938" s="320" t="s">
        <v>2735</v>
      </c>
      <c r="H938" s="316" t="s">
        <v>355</v>
      </c>
      <c r="I938" s="316" t="s">
        <v>2733</v>
      </c>
      <c r="J938" s="316" t="s">
        <v>2734</v>
      </c>
      <c r="K938" s="340">
        <v>2320056</v>
      </c>
      <c r="L938" s="334" t="s">
        <v>5546</v>
      </c>
      <c r="M938" s="334" t="s">
        <v>5547</v>
      </c>
      <c r="N938" s="316"/>
      <c r="O938" s="334" t="s">
        <v>2734</v>
      </c>
      <c r="P938" s="324">
        <v>1</v>
      </c>
      <c r="Q938" s="326">
        <v>19</v>
      </c>
      <c r="R938" s="327">
        <v>300000</v>
      </c>
      <c r="S938" s="327">
        <v>150000</v>
      </c>
      <c r="T938" s="328" t="s">
        <v>347</v>
      </c>
      <c r="U938" s="328" t="s">
        <v>347</v>
      </c>
      <c r="V938" s="328" t="s">
        <v>347</v>
      </c>
      <c r="W938" s="329" t="s">
        <v>347</v>
      </c>
      <c r="X938" s="329"/>
      <c r="Y938" s="329"/>
      <c r="Z938" s="325"/>
      <c r="AA938" s="329"/>
      <c r="AB938" s="329"/>
      <c r="AC938" s="329"/>
      <c r="AD938" s="329"/>
      <c r="AE938" s="329"/>
      <c r="AF938" s="329"/>
      <c r="AG938" s="325">
        <v>0</v>
      </c>
      <c r="AH938" s="325" t="s">
        <v>377</v>
      </c>
      <c r="AI938" s="325" t="s">
        <v>377</v>
      </c>
      <c r="AJ938" s="328">
        <v>450000</v>
      </c>
      <c r="AK938" s="330">
        <v>1000000</v>
      </c>
    </row>
    <row r="939" spans="1:37" s="309" customFormat="1" ht="20.100000000000001" customHeight="1">
      <c r="A939" s="314">
        <v>3036</v>
      </c>
      <c r="B939" s="315">
        <v>1410052005212</v>
      </c>
      <c r="C939" s="347">
        <v>1410008000861</v>
      </c>
      <c r="D939" s="315" t="s">
        <v>2293</v>
      </c>
      <c r="E939" s="331" t="s">
        <v>444</v>
      </c>
      <c r="F939" s="332">
        <v>2210835</v>
      </c>
      <c r="G939" s="333" t="s">
        <v>447</v>
      </c>
      <c r="H939" s="331" t="s">
        <v>355</v>
      </c>
      <c r="I939" s="331" t="s">
        <v>445</v>
      </c>
      <c r="J939" s="331" t="s">
        <v>5548</v>
      </c>
      <c r="K939" s="340">
        <v>2210835</v>
      </c>
      <c r="L939" s="334" t="s">
        <v>5549</v>
      </c>
      <c r="M939" s="334" t="s">
        <v>5550</v>
      </c>
      <c r="N939" s="334"/>
      <c r="O939" s="334" t="s">
        <v>5548</v>
      </c>
      <c r="P939" s="324">
        <v>1</v>
      </c>
      <c r="Q939" s="326">
        <v>19</v>
      </c>
      <c r="R939" s="327">
        <v>300000</v>
      </c>
      <c r="S939" s="327">
        <v>150000</v>
      </c>
      <c r="T939" s="328" t="s">
        <v>347</v>
      </c>
      <c r="U939" s="328" t="s">
        <v>347</v>
      </c>
      <c r="V939" s="328" t="s">
        <v>347</v>
      </c>
      <c r="W939" s="329" t="s">
        <v>347</v>
      </c>
      <c r="X939" s="325"/>
      <c r="Y939" s="325"/>
      <c r="Z939" s="325"/>
      <c r="AA939" s="325"/>
      <c r="AB939" s="325"/>
      <c r="AC939" s="325"/>
      <c r="AD939" s="325"/>
      <c r="AE939" s="325"/>
      <c r="AF939" s="325"/>
      <c r="AG939" s="325">
        <v>0</v>
      </c>
      <c r="AH939" s="325" t="s">
        <v>377</v>
      </c>
      <c r="AI939" s="325" t="s">
        <v>377</v>
      </c>
      <c r="AJ939" s="328">
        <v>450000</v>
      </c>
      <c r="AK939" s="330">
        <v>1000000</v>
      </c>
    </row>
    <row r="940" spans="1:37" s="309" customFormat="1" ht="20.100000000000001" customHeight="1">
      <c r="A940" s="314">
        <v>3037</v>
      </c>
      <c r="B940" s="315">
        <v>1410052005741</v>
      </c>
      <c r="C940" s="347">
        <v>1410008000861</v>
      </c>
      <c r="D940" s="315" t="s">
        <v>2293</v>
      </c>
      <c r="E940" s="331" t="s">
        <v>444</v>
      </c>
      <c r="F940" s="319">
        <v>2210835</v>
      </c>
      <c r="G940" s="333" t="s">
        <v>447</v>
      </c>
      <c r="H940" s="331" t="s">
        <v>355</v>
      </c>
      <c r="I940" s="331" t="s">
        <v>445</v>
      </c>
      <c r="J940" s="331" t="s">
        <v>2302</v>
      </c>
      <c r="K940" s="325">
        <v>2270043</v>
      </c>
      <c r="L940" s="324" t="s">
        <v>4376</v>
      </c>
      <c r="M940" s="348" t="s">
        <v>5551</v>
      </c>
      <c r="N940" s="322"/>
      <c r="O940" s="322" t="s">
        <v>2302</v>
      </c>
      <c r="P940" s="324">
        <v>1</v>
      </c>
      <c r="Q940" s="326">
        <v>15</v>
      </c>
      <c r="R940" s="327">
        <v>300000</v>
      </c>
      <c r="S940" s="327">
        <v>150000</v>
      </c>
      <c r="T940" s="328" t="s">
        <v>347</v>
      </c>
      <c r="U940" s="328" t="s">
        <v>347</v>
      </c>
      <c r="V940" s="328" t="s">
        <v>347</v>
      </c>
      <c r="W940" s="329" t="s">
        <v>347</v>
      </c>
      <c r="X940" s="329"/>
      <c r="Y940" s="329"/>
      <c r="Z940" s="325"/>
      <c r="AA940" s="329"/>
      <c r="AB940" s="329"/>
      <c r="AC940" s="329"/>
      <c r="AD940" s="329"/>
      <c r="AE940" s="329"/>
      <c r="AF940" s="329"/>
      <c r="AG940" s="325">
        <v>0</v>
      </c>
      <c r="AH940" s="325" t="s">
        <v>377</v>
      </c>
      <c r="AI940" s="325" t="s">
        <v>377</v>
      </c>
      <c r="AJ940" s="328">
        <v>450000</v>
      </c>
      <c r="AK940" s="330">
        <v>1000000</v>
      </c>
    </row>
    <row r="941" spans="1:37" s="309" customFormat="1" ht="20.100000000000001" customHeight="1">
      <c r="A941" s="314">
        <v>3038</v>
      </c>
      <c r="B941" s="315">
        <v>1410052003415</v>
      </c>
      <c r="C941" s="345">
        <v>1121408000035</v>
      </c>
      <c r="D941" s="315" t="s">
        <v>2310</v>
      </c>
      <c r="E941" s="331" t="s">
        <v>2460</v>
      </c>
      <c r="F941" s="319">
        <v>2260025</v>
      </c>
      <c r="G941" s="320" t="s">
        <v>2463</v>
      </c>
      <c r="H941" s="316" t="s">
        <v>355</v>
      </c>
      <c r="I941" s="316" t="s">
        <v>2461</v>
      </c>
      <c r="J941" s="316" t="s">
        <v>2462</v>
      </c>
      <c r="K941" s="329">
        <v>2260025</v>
      </c>
      <c r="L941" s="324" t="s">
        <v>5552</v>
      </c>
      <c r="M941" s="348"/>
      <c r="N941" s="322"/>
      <c r="O941" s="322" t="s">
        <v>2462</v>
      </c>
      <c r="P941" s="324">
        <v>1</v>
      </c>
      <c r="Q941" s="326">
        <v>18</v>
      </c>
      <c r="R941" s="327">
        <v>300000</v>
      </c>
      <c r="S941" s="327">
        <v>150000</v>
      </c>
      <c r="T941" s="328" t="s">
        <v>347</v>
      </c>
      <c r="U941" s="328" t="s">
        <v>347</v>
      </c>
      <c r="V941" s="328" t="s">
        <v>347</v>
      </c>
      <c r="W941" s="329" t="s">
        <v>347</v>
      </c>
      <c r="X941" s="325"/>
      <c r="Y941" s="325"/>
      <c r="Z941" s="325"/>
      <c r="AA941" s="325"/>
      <c r="AB941" s="325"/>
      <c r="AC941" s="325"/>
      <c r="AD941" s="325"/>
      <c r="AE941" s="325"/>
      <c r="AF941" s="325"/>
      <c r="AG941" s="325">
        <v>1000000</v>
      </c>
      <c r="AH941" s="325" t="s">
        <v>6833</v>
      </c>
      <c r="AI941" s="325" t="s">
        <v>377</v>
      </c>
      <c r="AJ941" s="328">
        <v>450000</v>
      </c>
      <c r="AK941" s="330">
        <v>1000000</v>
      </c>
    </row>
    <row r="942" spans="1:37" s="309" customFormat="1" ht="20.100000000000001" customHeight="1">
      <c r="A942" s="314">
        <v>3039</v>
      </c>
      <c r="B942" s="315">
        <v>1410052005808</v>
      </c>
      <c r="C942" s="347">
        <v>1310408000018</v>
      </c>
      <c r="D942" s="315" t="s">
        <v>2293</v>
      </c>
      <c r="E942" s="331" t="s">
        <v>468</v>
      </c>
      <c r="F942" s="332">
        <v>1620064</v>
      </c>
      <c r="G942" s="333" t="s">
        <v>4403</v>
      </c>
      <c r="H942" s="331" t="s">
        <v>425</v>
      </c>
      <c r="I942" s="331" t="s">
        <v>4402</v>
      </c>
      <c r="J942" s="331" t="s">
        <v>2343</v>
      </c>
      <c r="K942" s="340">
        <v>2250015</v>
      </c>
      <c r="L942" s="334" t="s">
        <v>5553</v>
      </c>
      <c r="M942" s="342" t="s">
        <v>5554</v>
      </c>
      <c r="N942" s="316"/>
      <c r="O942" s="334" t="s">
        <v>2343</v>
      </c>
      <c r="P942" s="324">
        <v>1</v>
      </c>
      <c r="Q942" s="326">
        <v>19</v>
      </c>
      <c r="R942" s="327">
        <v>300000</v>
      </c>
      <c r="S942" s="327">
        <v>150000</v>
      </c>
      <c r="T942" s="328" t="s">
        <v>347</v>
      </c>
      <c r="U942" s="328" t="s">
        <v>347</v>
      </c>
      <c r="V942" s="328" t="s">
        <v>347</v>
      </c>
      <c r="W942" s="329" t="s">
        <v>347</v>
      </c>
      <c r="X942" s="325"/>
      <c r="Y942" s="325"/>
      <c r="Z942" s="325"/>
      <c r="AA942" s="325"/>
      <c r="AB942" s="325"/>
      <c r="AC942" s="325"/>
      <c r="AD942" s="325"/>
      <c r="AE942" s="325"/>
      <c r="AF942" s="325"/>
      <c r="AG942" s="325">
        <v>70000</v>
      </c>
      <c r="AH942" s="325" t="s">
        <v>6833</v>
      </c>
      <c r="AI942" s="325" t="s">
        <v>377</v>
      </c>
      <c r="AJ942" s="328">
        <v>450000</v>
      </c>
      <c r="AK942" s="330">
        <v>1000000</v>
      </c>
    </row>
    <row r="943" spans="1:37" s="309" customFormat="1" ht="20.100000000000001" customHeight="1">
      <c r="A943" s="314">
        <v>3040</v>
      </c>
      <c r="B943" s="315">
        <v>1410052005816</v>
      </c>
      <c r="C943" s="347">
        <v>1310408000018</v>
      </c>
      <c r="D943" s="315" t="s">
        <v>2293</v>
      </c>
      <c r="E943" s="331" t="s">
        <v>468</v>
      </c>
      <c r="F943" s="319">
        <v>1620064</v>
      </c>
      <c r="G943" s="333" t="s">
        <v>4403</v>
      </c>
      <c r="H943" s="331" t="s">
        <v>425</v>
      </c>
      <c r="I943" s="331" t="s">
        <v>4402</v>
      </c>
      <c r="J943" s="331" t="s">
        <v>2344</v>
      </c>
      <c r="K943" s="325">
        <v>2250024</v>
      </c>
      <c r="L943" s="324" t="s">
        <v>5555</v>
      </c>
      <c r="M943" s="348" t="s">
        <v>5556</v>
      </c>
      <c r="N943" s="322"/>
      <c r="O943" s="322" t="s">
        <v>2344</v>
      </c>
      <c r="P943" s="324">
        <v>1</v>
      </c>
      <c r="Q943" s="326">
        <v>19</v>
      </c>
      <c r="R943" s="327">
        <v>300000</v>
      </c>
      <c r="S943" s="327">
        <v>150000</v>
      </c>
      <c r="T943" s="328" t="s">
        <v>347</v>
      </c>
      <c r="U943" s="328" t="s">
        <v>347</v>
      </c>
      <c r="V943" s="328" t="s">
        <v>347</v>
      </c>
      <c r="W943" s="329" t="s">
        <v>347</v>
      </c>
      <c r="X943" s="329"/>
      <c r="Y943" s="329"/>
      <c r="Z943" s="325"/>
      <c r="AA943" s="329"/>
      <c r="AB943" s="329"/>
      <c r="AC943" s="329"/>
      <c r="AD943" s="329"/>
      <c r="AE943" s="329"/>
      <c r="AF943" s="329"/>
      <c r="AG943" s="325">
        <v>0</v>
      </c>
      <c r="AH943" s="325" t="s">
        <v>377</v>
      </c>
      <c r="AI943" s="325" t="s">
        <v>377</v>
      </c>
      <c r="AJ943" s="328">
        <v>450000</v>
      </c>
      <c r="AK943" s="330">
        <v>1000000</v>
      </c>
    </row>
    <row r="944" spans="1:37" s="309" customFormat="1" ht="20.100000000000001" customHeight="1">
      <c r="A944" s="314">
        <v>3041</v>
      </c>
      <c r="B944" s="345">
        <v>1410052004850</v>
      </c>
      <c r="C944" s="345">
        <v>1410011000072</v>
      </c>
      <c r="D944" s="316" t="s">
        <v>2293</v>
      </c>
      <c r="E944" s="331" t="s">
        <v>2704</v>
      </c>
      <c r="F944" s="340">
        <v>2310035</v>
      </c>
      <c r="G944" s="345" t="s">
        <v>2707</v>
      </c>
      <c r="H944" s="316" t="s">
        <v>344</v>
      </c>
      <c r="I944" s="316" t="s">
        <v>2705</v>
      </c>
      <c r="J944" s="345" t="s">
        <v>2706</v>
      </c>
      <c r="K944" s="340">
        <v>2310035</v>
      </c>
      <c r="L944" s="334" t="s">
        <v>5557</v>
      </c>
      <c r="M944" s="334" t="s">
        <v>5558</v>
      </c>
      <c r="N944" s="316"/>
      <c r="O944" s="334" t="s">
        <v>2706</v>
      </c>
      <c r="P944" s="324">
        <v>1</v>
      </c>
      <c r="Q944" s="316">
        <v>19</v>
      </c>
      <c r="R944" s="327">
        <v>300000</v>
      </c>
      <c r="S944" s="327">
        <v>150000</v>
      </c>
      <c r="T944" s="328" t="s">
        <v>347</v>
      </c>
      <c r="U944" s="328" t="s">
        <v>347</v>
      </c>
      <c r="V944" s="328" t="s">
        <v>347</v>
      </c>
      <c r="W944" s="329" t="s">
        <v>347</v>
      </c>
      <c r="X944" s="316"/>
      <c r="Y944" s="316"/>
      <c r="Z944" s="325"/>
      <c r="AA944" s="316"/>
      <c r="AB944" s="316"/>
      <c r="AC944" s="316"/>
      <c r="AD944" s="316"/>
      <c r="AE944" s="316"/>
      <c r="AF944" s="316"/>
      <c r="AG944" s="325">
        <v>0</v>
      </c>
      <c r="AH944" s="325" t="s">
        <v>377</v>
      </c>
      <c r="AI944" s="325" t="s">
        <v>377</v>
      </c>
      <c r="AJ944" s="328">
        <v>450000</v>
      </c>
      <c r="AK944" s="330">
        <v>1000000</v>
      </c>
    </row>
    <row r="945" spans="1:37" s="309" customFormat="1" ht="20.100000000000001" customHeight="1">
      <c r="A945" s="314">
        <v>3042</v>
      </c>
      <c r="B945" s="345">
        <v>1410052003068</v>
      </c>
      <c r="C945" s="345">
        <v>1410006000079</v>
      </c>
      <c r="D945" s="316" t="s">
        <v>2293</v>
      </c>
      <c r="E945" s="331" t="s">
        <v>501</v>
      </c>
      <c r="F945" s="340">
        <v>2310861</v>
      </c>
      <c r="G945" s="316" t="s">
        <v>504</v>
      </c>
      <c r="H945" s="316" t="s">
        <v>344</v>
      </c>
      <c r="I945" s="316" t="s">
        <v>502</v>
      </c>
      <c r="J945" s="316" t="s">
        <v>2294</v>
      </c>
      <c r="K945" s="340">
        <v>2310023</v>
      </c>
      <c r="L945" s="334" t="s">
        <v>5559</v>
      </c>
      <c r="M945" s="334" t="s">
        <v>5560</v>
      </c>
      <c r="N945" s="316"/>
      <c r="O945" s="334" t="s">
        <v>2294</v>
      </c>
      <c r="P945" s="324">
        <v>1</v>
      </c>
      <c r="Q945" s="316">
        <v>19</v>
      </c>
      <c r="R945" s="327">
        <v>300000</v>
      </c>
      <c r="S945" s="327">
        <v>150000</v>
      </c>
      <c r="T945" s="328" t="s">
        <v>347</v>
      </c>
      <c r="U945" s="328" t="s">
        <v>347</v>
      </c>
      <c r="V945" s="328" t="s">
        <v>347</v>
      </c>
      <c r="W945" s="329" t="s">
        <v>347</v>
      </c>
      <c r="X945" s="316"/>
      <c r="Y945" s="316"/>
      <c r="Z945" s="325"/>
      <c r="AA945" s="316"/>
      <c r="AB945" s="316"/>
      <c r="AC945" s="316"/>
      <c r="AD945" s="316"/>
      <c r="AE945" s="316"/>
      <c r="AF945" s="316"/>
      <c r="AG945" s="325">
        <v>0</v>
      </c>
      <c r="AH945" s="325" t="s">
        <v>377</v>
      </c>
      <c r="AI945" s="325" t="s">
        <v>377</v>
      </c>
      <c r="AJ945" s="328">
        <v>450000</v>
      </c>
      <c r="AK945" s="330">
        <v>1000000</v>
      </c>
    </row>
    <row r="946" spans="1:37" s="309" customFormat="1" ht="20.100000000000001" customHeight="1">
      <c r="A946" s="314">
        <v>3043</v>
      </c>
      <c r="B946" s="345">
        <v>1410052003076</v>
      </c>
      <c r="C946" s="345">
        <v>1410006000095</v>
      </c>
      <c r="D946" s="316" t="s">
        <v>2293</v>
      </c>
      <c r="E946" s="331" t="s">
        <v>505</v>
      </c>
      <c r="F946" s="340">
        <v>2350022</v>
      </c>
      <c r="G946" s="316" t="s">
        <v>508</v>
      </c>
      <c r="H946" s="316" t="s">
        <v>344</v>
      </c>
      <c r="I946" s="316" t="s">
        <v>506</v>
      </c>
      <c r="J946" s="316" t="s">
        <v>2337</v>
      </c>
      <c r="K946" s="340">
        <v>2350022</v>
      </c>
      <c r="L946" s="334" t="s">
        <v>5561</v>
      </c>
      <c r="M946" s="334"/>
      <c r="N946" s="316"/>
      <c r="O946" s="334" t="s">
        <v>2337</v>
      </c>
      <c r="P946" s="324">
        <v>1</v>
      </c>
      <c r="Q946" s="316">
        <v>19</v>
      </c>
      <c r="R946" s="327">
        <v>300000</v>
      </c>
      <c r="S946" s="327">
        <v>150000</v>
      </c>
      <c r="T946" s="328" t="s">
        <v>347</v>
      </c>
      <c r="U946" s="328" t="s">
        <v>347</v>
      </c>
      <c r="V946" s="328" t="s">
        <v>347</v>
      </c>
      <c r="W946" s="329" t="s">
        <v>347</v>
      </c>
      <c r="X946" s="316"/>
      <c r="Y946" s="316"/>
      <c r="Z946" s="325"/>
      <c r="AA946" s="316"/>
      <c r="AB946" s="316"/>
      <c r="AC946" s="316"/>
      <c r="AD946" s="316"/>
      <c r="AE946" s="316"/>
      <c r="AF946" s="316"/>
      <c r="AG946" s="325">
        <v>0</v>
      </c>
      <c r="AH946" s="325" t="s">
        <v>377</v>
      </c>
      <c r="AI946" s="325" t="s">
        <v>377</v>
      </c>
      <c r="AJ946" s="328">
        <v>450000</v>
      </c>
      <c r="AK946" s="330">
        <v>1000000</v>
      </c>
    </row>
    <row r="947" spans="1:37" s="309" customFormat="1" ht="20.100000000000001" customHeight="1">
      <c r="A947" s="314">
        <v>3044</v>
      </c>
      <c r="B947" s="315">
        <v>1410052005600</v>
      </c>
      <c r="C947" s="345">
        <v>1411506100013</v>
      </c>
      <c r="D947" s="315" t="s">
        <v>2293</v>
      </c>
      <c r="E947" s="331" t="s">
        <v>2758</v>
      </c>
      <c r="F947" s="319">
        <v>2470012</v>
      </c>
      <c r="G947" s="320" t="s">
        <v>2761</v>
      </c>
      <c r="H947" s="316" t="s">
        <v>510</v>
      </c>
      <c r="I947" s="316" t="s">
        <v>2759</v>
      </c>
      <c r="J947" s="316" t="s">
        <v>2760</v>
      </c>
      <c r="K947" s="325">
        <v>2440801</v>
      </c>
      <c r="L947" s="324" t="s">
        <v>5562</v>
      </c>
      <c r="M947" s="348" t="s">
        <v>5563</v>
      </c>
      <c r="N947" s="322"/>
      <c r="O947" s="322" t="s">
        <v>2760</v>
      </c>
      <c r="P947" s="324">
        <v>1</v>
      </c>
      <c r="Q947" s="326">
        <v>19</v>
      </c>
      <c r="R947" s="327">
        <v>300000</v>
      </c>
      <c r="S947" s="327">
        <v>150000</v>
      </c>
      <c r="T947" s="328">
        <v>300000</v>
      </c>
      <c r="U947" s="328" t="s">
        <v>347</v>
      </c>
      <c r="V947" s="328" t="s">
        <v>347</v>
      </c>
      <c r="W947" s="329" t="s">
        <v>377</v>
      </c>
      <c r="X947" s="329"/>
      <c r="Y947" s="329"/>
      <c r="Z947" s="325" t="s">
        <v>377</v>
      </c>
      <c r="AA947" s="329"/>
      <c r="AB947" s="329"/>
      <c r="AC947" s="329"/>
      <c r="AD947" s="329"/>
      <c r="AE947" s="329"/>
      <c r="AF947" s="329"/>
      <c r="AG947" s="325">
        <v>0</v>
      </c>
      <c r="AH947" s="325" t="s">
        <v>377</v>
      </c>
      <c r="AI947" s="325" t="s">
        <v>377</v>
      </c>
      <c r="AJ947" s="328">
        <v>750000</v>
      </c>
      <c r="AK947" s="330">
        <v>1000000</v>
      </c>
    </row>
    <row r="948" spans="1:37" s="309" customFormat="1" ht="20.100000000000001" customHeight="1">
      <c r="A948" s="314">
        <v>3045</v>
      </c>
      <c r="B948" s="315">
        <v>1410052004769</v>
      </c>
      <c r="C948" s="345">
        <v>1410001003946</v>
      </c>
      <c r="D948" s="315" t="s">
        <v>2293</v>
      </c>
      <c r="E948" s="331" t="s">
        <v>514</v>
      </c>
      <c r="F948" s="319">
        <v>2300037</v>
      </c>
      <c r="G948" s="320" t="s">
        <v>517</v>
      </c>
      <c r="H948" s="316" t="s">
        <v>510</v>
      </c>
      <c r="I948" s="316" t="s">
        <v>515</v>
      </c>
      <c r="J948" s="314" t="s">
        <v>2633</v>
      </c>
      <c r="K948" s="340">
        <v>2300078</v>
      </c>
      <c r="L948" s="334" t="s">
        <v>5564</v>
      </c>
      <c r="M948" s="334"/>
      <c r="N948" s="334"/>
      <c r="O948" s="334" t="s">
        <v>2633</v>
      </c>
      <c r="P948" s="324">
        <v>1</v>
      </c>
      <c r="Q948" s="326">
        <v>19</v>
      </c>
      <c r="R948" s="327">
        <v>300000</v>
      </c>
      <c r="S948" s="327">
        <v>150000</v>
      </c>
      <c r="T948" s="328" t="s">
        <v>347</v>
      </c>
      <c r="U948" s="328" t="s">
        <v>347</v>
      </c>
      <c r="V948" s="328" t="s">
        <v>347</v>
      </c>
      <c r="W948" s="329" t="s">
        <v>347</v>
      </c>
      <c r="X948" s="325"/>
      <c r="Y948" s="325"/>
      <c r="Z948" s="325"/>
      <c r="AA948" s="325"/>
      <c r="AB948" s="325"/>
      <c r="AC948" s="325"/>
      <c r="AD948" s="325"/>
      <c r="AE948" s="325"/>
      <c r="AF948" s="325"/>
      <c r="AG948" s="325">
        <v>0</v>
      </c>
      <c r="AH948" s="325" t="s">
        <v>377</v>
      </c>
      <c r="AI948" s="325" t="s">
        <v>377</v>
      </c>
      <c r="AJ948" s="328">
        <v>450000</v>
      </c>
      <c r="AK948" s="330">
        <v>1000000</v>
      </c>
    </row>
    <row r="949" spans="1:37" s="309" customFormat="1" ht="20.100000000000001" customHeight="1">
      <c r="A949" s="314">
        <v>3046</v>
      </c>
      <c r="B949" s="345">
        <v>1410052004777</v>
      </c>
      <c r="C949" s="345">
        <v>1410001003946</v>
      </c>
      <c r="D949" s="316" t="s">
        <v>2293</v>
      </c>
      <c r="E949" s="331" t="s">
        <v>514</v>
      </c>
      <c r="F949" s="340">
        <v>2300037</v>
      </c>
      <c r="G949" s="345" t="s">
        <v>517</v>
      </c>
      <c r="H949" s="316" t="s">
        <v>510</v>
      </c>
      <c r="I949" s="316" t="s">
        <v>515</v>
      </c>
      <c r="J949" s="345" t="s">
        <v>2634</v>
      </c>
      <c r="K949" s="340">
        <v>2410025</v>
      </c>
      <c r="L949" s="334" t="s">
        <v>5565</v>
      </c>
      <c r="M949" s="334"/>
      <c r="N949" s="316"/>
      <c r="O949" s="334" t="s">
        <v>2634</v>
      </c>
      <c r="P949" s="324">
        <v>1</v>
      </c>
      <c r="Q949" s="316">
        <v>19</v>
      </c>
      <c r="R949" s="327">
        <v>300000</v>
      </c>
      <c r="S949" s="327">
        <v>150000</v>
      </c>
      <c r="T949" s="328" t="s">
        <v>347</v>
      </c>
      <c r="U949" s="328" t="s">
        <v>347</v>
      </c>
      <c r="V949" s="328" t="s">
        <v>347</v>
      </c>
      <c r="W949" s="329" t="s">
        <v>347</v>
      </c>
      <c r="X949" s="316"/>
      <c r="Y949" s="316"/>
      <c r="Z949" s="325"/>
      <c r="AA949" s="316"/>
      <c r="AB949" s="316"/>
      <c r="AC949" s="316"/>
      <c r="AD949" s="316"/>
      <c r="AE949" s="316"/>
      <c r="AF949" s="316"/>
      <c r="AG949" s="325">
        <v>0</v>
      </c>
      <c r="AH949" s="325" t="s">
        <v>377</v>
      </c>
      <c r="AI949" s="325" t="s">
        <v>377</v>
      </c>
      <c r="AJ949" s="328">
        <v>450000</v>
      </c>
      <c r="AK949" s="330">
        <v>1000000</v>
      </c>
    </row>
    <row r="950" spans="1:37" s="309" customFormat="1" ht="20.100000000000001" customHeight="1">
      <c r="A950" s="314">
        <v>3047</v>
      </c>
      <c r="B950" s="315">
        <v>1410052005907</v>
      </c>
      <c r="C950" s="347">
        <v>1410001003946</v>
      </c>
      <c r="D950" s="315" t="s">
        <v>2293</v>
      </c>
      <c r="E950" s="331" t="s">
        <v>514</v>
      </c>
      <c r="F950" s="319">
        <v>2300037</v>
      </c>
      <c r="G950" s="333" t="s">
        <v>517</v>
      </c>
      <c r="H950" s="331" t="s">
        <v>510</v>
      </c>
      <c r="I950" s="331" t="s">
        <v>515</v>
      </c>
      <c r="J950" s="331" t="s">
        <v>5566</v>
      </c>
      <c r="K950" s="340">
        <v>2410022</v>
      </c>
      <c r="L950" s="334" t="s">
        <v>5567</v>
      </c>
      <c r="M950" s="334"/>
      <c r="N950" s="334"/>
      <c r="O950" s="334" t="s">
        <v>5566</v>
      </c>
      <c r="P950" s="324">
        <v>1</v>
      </c>
      <c r="Q950" s="326">
        <v>19</v>
      </c>
      <c r="R950" s="327">
        <v>300000</v>
      </c>
      <c r="S950" s="327">
        <v>150000</v>
      </c>
      <c r="T950" s="328">
        <v>300000</v>
      </c>
      <c r="U950" s="328" t="s">
        <v>347</v>
      </c>
      <c r="V950" s="328" t="s">
        <v>347</v>
      </c>
      <c r="W950" s="329" t="s">
        <v>347</v>
      </c>
      <c r="X950" s="325"/>
      <c r="Y950" s="325"/>
      <c r="Z950" s="325" t="s">
        <v>377</v>
      </c>
      <c r="AA950" s="325"/>
      <c r="AB950" s="325"/>
      <c r="AC950" s="325"/>
      <c r="AD950" s="325"/>
      <c r="AE950" s="325"/>
      <c r="AF950" s="325"/>
      <c r="AG950" s="325">
        <v>0</v>
      </c>
      <c r="AH950" s="325" t="s">
        <v>377</v>
      </c>
      <c r="AI950" s="325" t="s">
        <v>377</v>
      </c>
      <c r="AJ950" s="328">
        <v>750000</v>
      </c>
      <c r="AK950" s="330">
        <v>1000000</v>
      </c>
    </row>
    <row r="951" spans="1:37" s="309" customFormat="1" ht="20.100000000000001" customHeight="1">
      <c r="A951" s="314">
        <v>3048</v>
      </c>
      <c r="B951" s="345">
        <v>1410052004827</v>
      </c>
      <c r="C951" s="345">
        <v>1410006000111</v>
      </c>
      <c r="D951" s="316" t="s">
        <v>2293</v>
      </c>
      <c r="E951" s="331" t="s">
        <v>2665</v>
      </c>
      <c r="F951" s="340">
        <v>2350033</v>
      </c>
      <c r="G951" s="345" t="s">
        <v>2668</v>
      </c>
      <c r="H951" s="316" t="s">
        <v>510</v>
      </c>
      <c r="I951" s="316" t="s">
        <v>2666</v>
      </c>
      <c r="J951" s="345" t="s">
        <v>2667</v>
      </c>
      <c r="K951" s="340">
        <v>2350033</v>
      </c>
      <c r="L951" s="334" t="s">
        <v>5568</v>
      </c>
      <c r="M951" s="334"/>
      <c r="N951" s="316"/>
      <c r="O951" s="334" t="s">
        <v>2667</v>
      </c>
      <c r="P951" s="324">
        <v>1</v>
      </c>
      <c r="Q951" s="316">
        <v>8</v>
      </c>
      <c r="R951" s="327">
        <v>300000</v>
      </c>
      <c r="S951" s="327">
        <v>150000</v>
      </c>
      <c r="T951" s="328" t="s">
        <v>347</v>
      </c>
      <c r="U951" s="328" t="s">
        <v>347</v>
      </c>
      <c r="V951" s="328" t="s">
        <v>347</v>
      </c>
      <c r="W951" s="329" t="s">
        <v>347</v>
      </c>
      <c r="X951" s="316"/>
      <c r="Y951" s="316"/>
      <c r="Z951" s="325"/>
      <c r="AA951" s="316"/>
      <c r="AB951" s="316"/>
      <c r="AC951" s="316"/>
      <c r="AD951" s="316"/>
      <c r="AE951" s="316"/>
      <c r="AF951" s="316"/>
      <c r="AG951" s="325">
        <v>0</v>
      </c>
      <c r="AH951" s="325" t="s">
        <v>377</v>
      </c>
      <c r="AI951" s="325" t="s">
        <v>377</v>
      </c>
      <c r="AJ951" s="328">
        <v>450000</v>
      </c>
      <c r="AK951" s="330">
        <v>1000000</v>
      </c>
    </row>
    <row r="952" spans="1:37" s="309" customFormat="1" ht="20.100000000000001" customHeight="1">
      <c r="A952" s="314">
        <v>3049</v>
      </c>
      <c r="B952" s="345">
        <v>1410052002771</v>
      </c>
      <c r="C952" s="345">
        <v>1311206000036</v>
      </c>
      <c r="D952" s="316" t="s">
        <v>2293</v>
      </c>
      <c r="E952" s="323" t="s">
        <v>2332</v>
      </c>
      <c r="F952" s="340">
        <v>1350061</v>
      </c>
      <c r="G952" s="316" t="s">
        <v>2335</v>
      </c>
      <c r="H952" s="316" t="s">
        <v>510</v>
      </c>
      <c r="I952" s="316" t="s">
        <v>2333</v>
      </c>
      <c r="J952" s="316" t="s">
        <v>2334</v>
      </c>
      <c r="K952" s="340">
        <v>2230062</v>
      </c>
      <c r="L952" s="334" t="s">
        <v>5569</v>
      </c>
      <c r="M952" s="334" t="s">
        <v>5570</v>
      </c>
      <c r="N952" s="316"/>
      <c r="O952" s="334" t="s">
        <v>2334</v>
      </c>
      <c r="P952" s="324">
        <v>1</v>
      </c>
      <c r="Q952" s="316">
        <v>19</v>
      </c>
      <c r="R952" s="327">
        <v>300000</v>
      </c>
      <c r="S952" s="327">
        <v>150000</v>
      </c>
      <c r="T952" s="328" t="s">
        <v>347</v>
      </c>
      <c r="U952" s="328" t="s">
        <v>347</v>
      </c>
      <c r="V952" s="328" t="s">
        <v>347</v>
      </c>
      <c r="W952" s="329" t="s">
        <v>347</v>
      </c>
      <c r="X952" s="316"/>
      <c r="Y952" s="316"/>
      <c r="Z952" s="325"/>
      <c r="AA952" s="316"/>
      <c r="AB952" s="316"/>
      <c r="AC952" s="316"/>
      <c r="AD952" s="316"/>
      <c r="AE952" s="316"/>
      <c r="AF952" s="316"/>
      <c r="AG952" s="325">
        <v>0</v>
      </c>
      <c r="AH952" s="325" t="s">
        <v>377</v>
      </c>
      <c r="AI952" s="325" t="s">
        <v>377</v>
      </c>
      <c r="AJ952" s="328">
        <v>450000</v>
      </c>
      <c r="AK952" s="330">
        <v>1000000</v>
      </c>
    </row>
    <row r="953" spans="1:37" s="309" customFormat="1" ht="20.100000000000001" customHeight="1">
      <c r="A953" s="314">
        <v>3050</v>
      </c>
      <c r="B953" s="315">
        <v>1410052005238</v>
      </c>
      <c r="C953" s="347">
        <v>1411206100016</v>
      </c>
      <c r="D953" s="315" t="s">
        <v>2293</v>
      </c>
      <c r="E953" s="331" t="s">
        <v>2754</v>
      </c>
      <c r="F953" s="332">
        <v>2410822</v>
      </c>
      <c r="G953" s="333" t="s">
        <v>2757</v>
      </c>
      <c r="H953" s="331" t="s">
        <v>510</v>
      </c>
      <c r="I953" s="331" t="s">
        <v>2755</v>
      </c>
      <c r="J953" s="331" t="s">
        <v>2756</v>
      </c>
      <c r="K953" s="325">
        <v>2410821</v>
      </c>
      <c r="L953" s="324" t="s">
        <v>5571</v>
      </c>
      <c r="M953" s="348" t="s">
        <v>5572</v>
      </c>
      <c r="N953" s="322"/>
      <c r="O953" s="322" t="s">
        <v>2756</v>
      </c>
      <c r="P953" s="324">
        <v>1</v>
      </c>
      <c r="Q953" s="326">
        <v>15</v>
      </c>
      <c r="R953" s="327">
        <v>300000</v>
      </c>
      <c r="S953" s="327">
        <v>150000</v>
      </c>
      <c r="T953" s="328">
        <v>300000</v>
      </c>
      <c r="U953" s="328" t="s">
        <v>347</v>
      </c>
      <c r="V953" s="328" t="s">
        <v>347</v>
      </c>
      <c r="W953" s="329" t="s">
        <v>377</v>
      </c>
      <c r="X953" s="329"/>
      <c r="Y953" s="329"/>
      <c r="Z953" s="325"/>
      <c r="AA953" s="329"/>
      <c r="AB953" s="329"/>
      <c r="AC953" s="329"/>
      <c r="AD953" s="329"/>
      <c r="AE953" s="329"/>
      <c r="AF953" s="329"/>
      <c r="AG953" s="325">
        <v>0</v>
      </c>
      <c r="AH953" s="325" t="s">
        <v>377</v>
      </c>
      <c r="AI953" s="325" t="s">
        <v>377</v>
      </c>
      <c r="AJ953" s="328">
        <v>750000</v>
      </c>
      <c r="AK953" s="330">
        <v>1000000</v>
      </c>
    </row>
    <row r="954" spans="1:37" s="309" customFormat="1" ht="20.100000000000001" customHeight="1">
      <c r="A954" s="314">
        <v>3051</v>
      </c>
      <c r="B954" s="315">
        <v>1410052005691</v>
      </c>
      <c r="C954" s="345">
        <v>2611106100060</v>
      </c>
      <c r="D954" s="316" t="s">
        <v>2293</v>
      </c>
      <c r="E954" s="331" t="s">
        <v>2784</v>
      </c>
      <c r="F954" s="340">
        <v>6101101</v>
      </c>
      <c r="G954" s="316" t="s">
        <v>2787</v>
      </c>
      <c r="H954" s="316" t="s">
        <v>510</v>
      </c>
      <c r="I954" s="316" t="s">
        <v>2785</v>
      </c>
      <c r="J954" s="316" t="s">
        <v>2786</v>
      </c>
      <c r="K954" s="340">
        <v>2230062</v>
      </c>
      <c r="L954" s="334" t="s">
        <v>5573</v>
      </c>
      <c r="M954" s="334"/>
      <c r="N954" s="316"/>
      <c r="O954" s="334" t="s">
        <v>2786</v>
      </c>
      <c r="P954" s="324">
        <v>1</v>
      </c>
      <c r="Q954" s="316">
        <v>19</v>
      </c>
      <c r="R954" s="327">
        <v>300000</v>
      </c>
      <c r="S954" s="327">
        <v>150000</v>
      </c>
      <c r="T954" s="328" t="s">
        <v>347</v>
      </c>
      <c r="U954" s="328" t="s">
        <v>347</v>
      </c>
      <c r="V954" s="328" t="s">
        <v>347</v>
      </c>
      <c r="W954" s="329" t="s">
        <v>347</v>
      </c>
      <c r="X954" s="316"/>
      <c r="Y954" s="316"/>
      <c r="Z954" s="325"/>
      <c r="AA954" s="316"/>
      <c r="AB954" s="316"/>
      <c r="AC954" s="316"/>
      <c r="AD954" s="316"/>
      <c r="AE954" s="316"/>
      <c r="AF954" s="316"/>
      <c r="AG954" s="325">
        <v>0</v>
      </c>
      <c r="AH954" s="325" t="s">
        <v>377</v>
      </c>
      <c r="AI954" s="325" t="s">
        <v>377</v>
      </c>
      <c r="AJ954" s="328">
        <v>450000</v>
      </c>
      <c r="AK954" s="330">
        <v>1000000</v>
      </c>
    </row>
    <row r="955" spans="1:37" s="309" customFormat="1" ht="20.100000000000001" customHeight="1">
      <c r="A955" s="314">
        <v>3052</v>
      </c>
      <c r="B955" s="315">
        <v>1410052004520</v>
      </c>
      <c r="C955" s="345">
        <v>1410002000354</v>
      </c>
      <c r="D955" s="315" t="s">
        <v>2293</v>
      </c>
      <c r="E955" s="331" t="s">
        <v>2296</v>
      </c>
      <c r="F955" s="319">
        <v>2210075</v>
      </c>
      <c r="G955" s="320" t="s">
        <v>2299</v>
      </c>
      <c r="H955" s="316" t="s">
        <v>344</v>
      </c>
      <c r="I955" s="316" t="s">
        <v>2297</v>
      </c>
      <c r="J955" s="316" t="s">
        <v>2298</v>
      </c>
      <c r="K955" s="325">
        <v>2210043</v>
      </c>
      <c r="L955" s="324" t="s">
        <v>5574</v>
      </c>
      <c r="M955" s="348" t="s">
        <v>5575</v>
      </c>
      <c r="N955" s="322"/>
      <c r="O955" s="322" t="s">
        <v>2298</v>
      </c>
      <c r="P955" s="324">
        <v>1</v>
      </c>
      <c r="Q955" s="326">
        <v>19</v>
      </c>
      <c r="R955" s="327">
        <v>300000</v>
      </c>
      <c r="S955" s="327">
        <v>150000</v>
      </c>
      <c r="T955" s="328" t="s">
        <v>347</v>
      </c>
      <c r="U955" s="328" t="s">
        <v>347</v>
      </c>
      <c r="V955" s="328" t="s">
        <v>347</v>
      </c>
      <c r="W955" s="329" t="s">
        <v>347</v>
      </c>
      <c r="X955" s="329"/>
      <c r="Y955" s="329"/>
      <c r="Z955" s="325"/>
      <c r="AA955" s="329"/>
      <c r="AB955" s="329"/>
      <c r="AC955" s="329"/>
      <c r="AD955" s="329"/>
      <c r="AE955" s="329"/>
      <c r="AF955" s="329"/>
      <c r="AG955" s="325">
        <v>0</v>
      </c>
      <c r="AH955" s="325" t="s">
        <v>377</v>
      </c>
      <c r="AI955" s="325" t="s">
        <v>377</v>
      </c>
      <c r="AJ955" s="328">
        <v>450000</v>
      </c>
      <c r="AK955" s="330">
        <v>1000000</v>
      </c>
    </row>
    <row r="956" spans="1:37" s="309" customFormat="1" ht="20.100000000000001" customHeight="1">
      <c r="A956" s="314">
        <v>3053</v>
      </c>
      <c r="B956" s="345">
        <v>1410052003225</v>
      </c>
      <c r="C956" s="345">
        <v>1410002000180</v>
      </c>
      <c r="D956" s="316" t="s">
        <v>2293</v>
      </c>
      <c r="E956" s="331" t="s">
        <v>540</v>
      </c>
      <c r="F956" s="340">
        <v>2270047</v>
      </c>
      <c r="G956" s="316" t="s">
        <v>543</v>
      </c>
      <c r="H956" s="316" t="s">
        <v>344</v>
      </c>
      <c r="I956" s="316" t="s">
        <v>541</v>
      </c>
      <c r="J956" s="316" t="s">
        <v>2353</v>
      </c>
      <c r="K956" s="340">
        <v>2270067</v>
      </c>
      <c r="L956" s="334" t="s">
        <v>5576</v>
      </c>
      <c r="M956" s="334"/>
      <c r="N956" s="316"/>
      <c r="O956" s="334" t="s">
        <v>2353</v>
      </c>
      <c r="P956" s="324">
        <v>1</v>
      </c>
      <c r="Q956" s="316">
        <v>19</v>
      </c>
      <c r="R956" s="327">
        <v>300000</v>
      </c>
      <c r="S956" s="327">
        <v>150000</v>
      </c>
      <c r="T956" s="328" t="s">
        <v>347</v>
      </c>
      <c r="U956" s="328" t="s">
        <v>347</v>
      </c>
      <c r="V956" s="328" t="s">
        <v>347</v>
      </c>
      <c r="W956" s="329" t="s">
        <v>347</v>
      </c>
      <c r="X956" s="316"/>
      <c r="Y956" s="316"/>
      <c r="Z956" s="325"/>
      <c r="AA956" s="316"/>
      <c r="AB956" s="316"/>
      <c r="AC956" s="316"/>
      <c r="AD956" s="316"/>
      <c r="AE956" s="316"/>
      <c r="AF956" s="316"/>
      <c r="AG956" s="325">
        <v>0</v>
      </c>
      <c r="AH956" s="325" t="s">
        <v>377</v>
      </c>
      <c r="AI956" s="325" t="s">
        <v>377</v>
      </c>
      <c r="AJ956" s="328">
        <v>450000</v>
      </c>
      <c r="AK956" s="330">
        <v>1000000</v>
      </c>
    </row>
    <row r="957" spans="1:37" s="309" customFormat="1" ht="20.100000000000001" customHeight="1">
      <c r="A957" s="314">
        <v>3054</v>
      </c>
      <c r="B957" s="345">
        <v>1410052003191</v>
      </c>
      <c r="C957" s="345">
        <v>4621002000023</v>
      </c>
      <c r="D957" s="316" t="s">
        <v>2293</v>
      </c>
      <c r="E957" s="331" t="s">
        <v>2513</v>
      </c>
      <c r="F957" s="340">
        <v>8910403</v>
      </c>
      <c r="G957" s="316" t="s">
        <v>2516</v>
      </c>
      <c r="H957" s="316" t="s">
        <v>344</v>
      </c>
      <c r="I957" s="316" t="s">
        <v>2514</v>
      </c>
      <c r="J957" s="316" t="s">
        <v>2515</v>
      </c>
      <c r="K957" s="340">
        <v>2470006</v>
      </c>
      <c r="L957" s="334" t="s">
        <v>5577</v>
      </c>
      <c r="M957" s="334" t="s">
        <v>5578</v>
      </c>
      <c r="N957" s="316"/>
      <c r="O957" s="334" t="s">
        <v>2515</v>
      </c>
      <c r="P957" s="324">
        <v>1</v>
      </c>
      <c r="Q957" s="316">
        <v>18</v>
      </c>
      <c r="R957" s="327">
        <v>300000</v>
      </c>
      <c r="S957" s="327">
        <v>150000</v>
      </c>
      <c r="T957" s="328">
        <v>300000</v>
      </c>
      <c r="U957" s="328" t="s">
        <v>347</v>
      </c>
      <c r="V957" s="328" t="s">
        <v>347</v>
      </c>
      <c r="W957" s="329" t="s">
        <v>347</v>
      </c>
      <c r="X957" s="316"/>
      <c r="Y957" s="316"/>
      <c r="Z957" s="325" t="s">
        <v>377</v>
      </c>
      <c r="AA957" s="316"/>
      <c r="AB957" s="316"/>
      <c r="AC957" s="316"/>
      <c r="AD957" s="316"/>
      <c r="AE957" s="316"/>
      <c r="AF957" s="316"/>
      <c r="AG957" s="325">
        <v>660000</v>
      </c>
      <c r="AH957" s="325" t="s">
        <v>6833</v>
      </c>
      <c r="AI957" s="325" t="s">
        <v>377</v>
      </c>
      <c r="AJ957" s="328">
        <v>750000</v>
      </c>
      <c r="AK957" s="330">
        <v>1000000</v>
      </c>
    </row>
    <row r="958" spans="1:37" s="309" customFormat="1" ht="20.100000000000001" customHeight="1">
      <c r="A958" s="314">
        <v>3055</v>
      </c>
      <c r="B958" s="315">
        <v>1410052005956</v>
      </c>
      <c r="C958" s="347">
        <v>1411002100087</v>
      </c>
      <c r="D958" s="315" t="s">
        <v>2293</v>
      </c>
      <c r="E958" s="331" t="s">
        <v>5579</v>
      </c>
      <c r="F958" s="319">
        <v>2440003</v>
      </c>
      <c r="G958" s="333" t="s">
        <v>5582</v>
      </c>
      <c r="H958" s="331" t="s">
        <v>344</v>
      </c>
      <c r="I958" s="331" t="s">
        <v>5580</v>
      </c>
      <c r="J958" s="331" t="s">
        <v>5581</v>
      </c>
      <c r="K958" s="340">
        <v>2440003</v>
      </c>
      <c r="L958" s="334" t="s">
        <v>5583</v>
      </c>
      <c r="M958" s="334" t="s">
        <v>5584</v>
      </c>
      <c r="N958" s="316"/>
      <c r="O958" s="334" t="s">
        <v>5581</v>
      </c>
      <c r="P958" s="324">
        <v>1</v>
      </c>
      <c r="Q958" s="326">
        <v>19</v>
      </c>
      <c r="R958" s="327">
        <v>300000</v>
      </c>
      <c r="S958" s="327">
        <v>150000</v>
      </c>
      <c r="T958" s="328">
        <v>300000</v>
      </c>
      <c r="U958" s="328" t="s">
        <v>347</v>
      </c>
      <c r="V958" s="328" t="s">
        <v>347</v>
      </c>
      <c r="W958" s="329" t="s">
        <v>377</v>
      </c>
      <c r="X958" s="325"/>
      <c r="Y958" s="325"/>
      <c r="Z958" s="325"/>
      <c r="AA958" s="325"/>
      <c r="AB958" s="325"/>
      <c r="AC958" s="325"/>
      <c r="AD958" s="325"/>
      <c r="AE958" s="325"/>
      <c r="AF958" s="325"/>
      <c r="AG958" s="325">
        <v>0</v>
      </c>
      <c r="AH958" s="325" t="s">
        <v>377</v>
      </c>
      <c r="AI958" s="325" t="s">
        <v>377</v>
      </c>
      <c r="AJ958" s="328">
        <v>750000</v>
      </c>
      <c r="AK958" s="330">
        <v>1000000</v>
      </c>
    </row>
    <row r="959" spans="1:37" s="309" customFormat="1" ht="20.100000000000001" customHeight="1">
      <c r="A959" s="314">
        <v>3056</v>
      </c>
      <c r="B959" s="315">
        <v>1410052004801</v>
      </c>
      <c r="C959" s="345">
        <v>1410002001394</v>
      </c>
      <c r="D959" s="315" t="s">
        <v>2293</v>
      </c>
      <c r="E959" s="331" t="s">
        <v>2190</v>
      </c>
      <c r="F959" s="319">
        <v>2410825</v>
      </c>
      <c r="G959" s="320" t="s">
        <v>2193</v>
      </c>
      <c r="H959" s="316" t="s">
        <v>344</v>
      </c>
      <c r="I959" s="316" t="s">
        <v>2191</v>
      </c>
      <c r="J959" s="314" t="s">
        <v>2341</v>
      </c>
      <c r="K959" s="340">
        <v>2410825</v>
      </c>
      <c r="L959" s="334" t="s">
        <v>5585</v>
      </c>
      <c r="M959" s="334"/>
      <c r="N959" s="334"/>
      <c r="O959" s="334" t="s">
        <v>2341</v>
      </c>
      <c r="P959" s="324">
        <v>1</v>
      </c>
      <c r="Q959" s="326">
        <v>19</v>
      </c>
      <c r="R959" s="327">
        <v>300000</v>
      </c>
      <c r="S959" s="327">
        <v>150000</v>
      </c>
      <c r="T959" s="328">
        <v>300000</v>
      </c>
      <c r="U959" s="328" t="s">
        <v>347</v>
      </c>
      <c r="V959" s="328" t="s">
        <v>347</v>
      </c>
      <c r="W959" s="329" t="s">
        <v>377</v>
      </c>
      <c r="X959" s="325"/>
      <c r="Y959" s="325"/>
      <c r="Z959" s="325"/>
      <c r="AA959" s="325"/>
      <c r="AB959" s="325"/>
      <c r="AC959" s="325"/>
      <c r="AD959" s="325"/>
      <c r="AE959" s="325"/>
      <c r="AF959" s="325"/>
      <c r="AG959" s="325">
        <v>0</v>
      </c>
      <c r="AH959" s="325" t="s">
        <v>377</v>
      </c>
      <c r="AI959" s="325" t="s">
        <v>377</v>
      </c>
      <c r="AJ959" s="328">
        <v>750000</v>
      </c>
      <c r="AK959" s="330">
        <v>1000000</v>
      </c>
    </row>
    <row r="960" spans="1:37" s="309" customFormat="1" ht="20.100000000000001" customHeight="1">
      <c r="A960" s="314">
        <v>3057</v>
      </c>
      <c r="B960" s="315">
        <v>1410052005717</v>
      </c>
      <c r="C960" s="347">
        <v>1410002001394</v>
      </c>
      <c r="D960" s="315" t="s">
        <v>2293</v>
      </c>
      <c r="E960" s="331" t="s">
        <v>2190</v>
      </c>
      <c r="F960" s="319">
        <v>2410825</v>
      </c>
      <c r="G960" s="333" t="s">
        <v>2193</v>
      </c>
      <c r="H960" s="331" t="s">
        <v>344</v>
      </c>
      <c r="I960" s="331" t="s">
        <v>2191</v>
      </c>
      <c r="J960" s="331" t="s">
        <v>2342</v>
      </c>
      <c r="K960" s="325">
        <v>2410825</v>
      </c>
      <c r="L960" s="324" t="s">
        <v>5586</v>
      </c>
      <c r="M960" s="348"/>
      <c r="N960" s="322"/>
      <c r="O960" s="322" t="s">
        <v>2342</v>
      </c>
      <c r="P960" s="324">
        <v>1</v>
      </c>
      <c r="Q960" s="326">
        <v>16</v>
      </c>
      <c r="R960" s="327">
        <v>300000</v>
      </c>
      <c r="S960" s="327">
        <v>150000</v>
      </c>
      <c r="T960" s="328">
        <v>300000</v>
      </c>
      <c r="U960" s="328" t="s">
        <v>347</v>
      </c>
      <c r="V960" s="328" t="s">
        <v>347</v>
      </c>
      <c r="W960" s="329" t="s">
        <v>377</v>
      </c>
      <c r="X960" s="329"/>
      <c r="Y960" s="329"/>
      <c r="Z960" s="325"/>
      <c r="AA960" s="329"/>
      <c r="AB960" s="329"/>
      <c r="AC960" s="329"/>
      <c r="AD960" s="329"/>
      <c r="AE960" s="329"/>
      <c r="AF960" s="329"/>
      <c r="AG960" s="325">
        <v>0</v>
      </c>
      <c r="AH960" s="325" t="s">
        <v>377</v>
      </c>
      <c r="AI960" s="325" t="s">
        <v>377</v>
      </c>
      <c r="AJ960" s="328">
        <v>750000</v>
      </c>
      <c r="AK960" s="330">
        <v>1000000</v>
      </c>
    </row>
    <row r="961" spans="1:37" s="309" customFormat="1" ht="20.100000000000001" customHeight="1">
      <c r="A961" s="314">
        <v>3058</v>
      </c>
      <c r="B961" s="354">
        <v>1410052005105</v>
      </c>
      <c r="C961" s="369">
        <v>1410002001196</v>
      </c>
      <c r="D961" s="315" t="s">
        <v>2293</v>
      </c>
      <c r="E961" s="331" t="s">
        <v>2187</v>
      </c>
      <c r="F961" s="332">
        <v>2330003</v>
      </c>
      <c r="G961" s="333" t="s">
        <v>2189</v>
      </c>
      <c r="H961" s="331" t="s">
        <v>344</v>
      </c>
      <c r="I961" s="331" t="s">
        <v>2188</v>
      </c>
      <c r="J961" s="368" t="s">
        <v>2340</v>
      </c>
      <c r="K961" s="336">
        <v>2330003</v>
      </c>
      <c r="L961" s="370" t="s">
        <v>5587</v>
      </c>
      <c r="M961" s="348"/>
      <c r="N961" s="342"/>
      <c r="O961" s="342" t="s">
        <v>2340</v>
      </c>
      <c r="P961" s="324">
        <v>1</v>
      </c>
      <c r="Q961" s="326">
        <v>19</v>
      </c>
      <c r="R961" s="327">
        <v>300000</v>
      </c>
      <c r="S961" s="327">
        <v>150000</v>
      </c>
      <c r="T961" s="328" t="s">
        <v>347</v>
      </c>
      <c r="U961" s="328" t="s">
        <v>347</v>
      </c>
      <c r="V961" s="328" t="s">
        <v>347</v>
      </c>
      <c r="W961" s="329" t="s">
        <v>347</v>
      </c>
      <c r="X961" s="325"/>
      <c r="Y961" s="325"/>
      <c r="Z961" s="325"/>
      <c r="AA961" s="325"/>
      <c r="AB961" s="325"/>
      <c r="AC961" s="325"/>
      <c r="AD961" s="325"/>
      <c r="AE961" s="325"/>
      <c r="AF961" s="325"/>
      <c r="AG961" s="325">
        <v>1000000</v>
      </c>
      <c r="AH961" s="325" t="s">
        <v>6833</v>
      </c>
      <c r="AI961" s="325" t="s">
        <v>377</v>
      </c>
      <c r="AJ961" s="328">
        <v>450000</v>
      </c>
      <c r="AK961" s="330">
        <v>1000000</v>
      </c>
    </row>
    <row r="962" spans="1:37" s="309" customFormat="1" ht="20.100000000000001" customHeight="1">
      <c r="A962" s="314">
        <v>3059</v>
      </c>
      <c r="B962" s="345">
        <v>1410052004553</v>
      </c>
      <c r="C962" s="345">
        <v>4544102000034</v>
      </c>
      <c r="D962" s="316" t="s">
        <v>2293</v>
      </c>
      <c r="E962" s="331" t="s">
        <v>2791</v>
      </c>
      <c r="F962" s="340">
        <v>8821101</v>
      </c>
      <c r="G962" s="316" t="s">
        <v>2793</v>
      </c>
      <c r="H962" s="316" t="s">
        <v>344</v>
      </c>
      <c r="I962" s="316" t="s">
        <v>5588</v>
      </c>
      <c r="J962" s="316" t="s">
        <v>2792</v>
      </c>
      <c r="K962" s="340">
        <v>2320053</v>
      </c>
      <c r="L962" s="334" t="s">
        <v>5589</v>
      </c>
      <c r="M962" s="334" t="s">
        <v>5590</v>
      </c>
      <c r="N962" s="316"/>
      <c r="O962" s="334" t="s">
        <v>2792</v>
      </c>
      <c r="P962" s="324">
        <v>1</v>
      </c>
      <c r="Q962" s="316">
        <v>19</v>
      </c>
      <c r="R962" s="327">
        <v>300000</v>
      </c>
      <c r="S962" s="327">
        <v>150000</v>
      </c>
      <c r="T962" s="328" t="s">
        <v>347</v>
      </c>
      <c r="U962" s="328" t="s">
        <v>347</v>
      </c>
      <c r="V962" s="328" t="s">
        <v>347</v>
      </c>
      <c r="W962" s="329" t="s">
        <v>347</v>
      </c>
      <c r="X962" s="316"/>
      <c r="Y962" s="316"/>
      <c r="Z962" s="325"/>
      <c r="AA962" s="316"/>
      <c r="AB962" s="316"/>
      <c r="AC962" s="316"/>
      <c r="AD962" s="316"/>
      <c r="AE962" s="316"/>
      <c r="AF962" s="316"/>
      <c r="AG962" s="325">
        <v>0</v>
      </c>
      <c r="AH962" s="325" t="s">
        <v>377</v>
      </c>
      <c r="AI962" s="325" t="s">
        <v>377</v>
      </c>
      <c r="AJ962" s="328">
        <v>450000</v>
      </c>
      <c r="AK962" s="330">
        <v>1000000</v>
      </c>
    </row>
    <row r="963" spans="1:37" s="309" customFormat="1" ht="20.100000000000001" customHeight="1">
      <c r="A963" s="314">
        <v>3060</v>
      </c>
      <c r="B963" s="315">
        <v>1410052004710</v>
      </c>
      <c r="C963" s="345">
        <v>1420708000012</v>
      </c>
      <c r="D963" s="315" t="s">
        <v>2293</v>
      </c>
      <c r="E963" s="331" t="s">
        <v>2768</v>
      </c>
      <c r="F963" s="319">
        <v>2530052</v>
      </c>
      <c r="G963" s="320" t="s">
        <v>2771</v>
      </c>
      <c r="H963" s="316" t="s">
        <v>425</v>
      </c>
      <c r="I963" s="316" t="s">
        <v>2769</v>
      </c>
      <c r="J963" s="316" t="s">
        <v>2770</v>
      </c>
      <c r="K963" s="340">
        <v>2410822</v>
      </c>
      <c r="L963" s="334" t="s">
        <v>5591</v>
      </c>
      <c r="M963" s="334" t="s">
        <v>5592</v>
      </c>
      <c r="N963" s="316"/>
      <c r="O963" s="334" t="s">
        <v>2770</v>
      </c>
      <c r="P963" s="324">
        <v>1</v>
      </c>
      <c r="Q963" s="326">
        <v>19</v>
      </c>
      <c r="R963" s="327">
        <v>300000</v>
      </c>
      <c r="S963" s="327">
        <v>150000</v>
      </c>
      <c r="T963" s="328" t="s">
        <v>347</v>
      </c>
      <c r="U963" s="328" t="s">
        <v>347</v>
      </c>
      <c r="V963" s="328" t="s">
        <v>347</v>
      </c>
      <c r="W963" s="329" t="s">
        <v>347</v>
      </c>
      <c r="X963" s="329"/>
      <c r="Y963" s="329"/>
      <c r="Z963" s="325"/>
      <c r="AA963" s="329"/>
      <c r="AB963" s="329"/>
      <c r="AC963" s="329"/>
      <c r="AD963" s="329"/>
      <c r="AE963" s="329"/>
      <c r="AF963" s="329"/>
      <c r="AG963" s="325">
        <v>0</v>
      </c>
      <c r="AH963" s="325" t="s">
        <v>377</v>
      </c>
      <c r="AI963" s="325" t="s">
        <v>377</v>
      </c>
      <c r="AJ963" s="328">
        <v>450000</v>
      </c>
      <c r="AK963" s="330">
        <v>1000000</v>
      </c>
    </row>
    <row r="964" spans="1:37" s="309" customFormat="1" ht="20.100000000000001" customHeight="1">
      <c r="A964" s="314">
        <v>3061</v>
      </c>
      <c r="B964" s="345">
        <v>1410052003175</v>
      </c>
      <c r="C964" s="345">
        <v>1410008001208</v>
      </c>
      <c r="D964" s="316" t="s">
        <v>2293</v>
      </c>
      <c r="E964" s="331" t="s">
        <v>2505</v>
      </c>
      <c r="F964" s="340">
        <v>2260011</v>
      </c>
      <c r="G964" s="316" t="s">
        <v>2508</v>
      </c>
      <c r="H964" s="316" t="s">
        <v>355</v>
      </c>
      <c r="I964" s="316" t="s">
        <v>2506</v>
      </c>
      <c r="J964" s="316" t="s">
        <v>2507</v>
      </c>
      <c r="K964" s="340">
        <v>2260011</v>
      </c>
      <c r="L964" s="334" t="s">
        <v>5593</v>
      </c>
      <c r="M964" s="334" t="s">
        <v>5594</v>
      </c>
      <c r="N964" s="316"/>
      <c r="O964" s="334" t="s">
        <v>2507</v>
      </c>
      <c r="P964" s="324">
        <v>1</v>
      </c>
      <c r="Q964" s="316">
        <v>12</v>
      </c>
      <c r="R964" s="327">
        <v>300000</v>
      </c>
      <c r="S964" s="327">
        <v>150000</v>
      </c>
      <c r="T964" s="328" t="s">
        <v>347</v>
      </c>
      <c r="U964" s="328" t="s">
        <v>347</v>
      </c>
      <c r="V964" s="328" t="s">
        <v>347</v>
      </c>
      <c r="W964" s="329" t="s">
        <v>347</v>
      </c>
      <c r="X964" s="316"/>
      <c r="Y964" s="316"/>
      <c r="Z964" s="325"/>
      <c r="AA964" s="316"/>
      <c r="AB964" s="316"/>
      <c r="AC964" s="316"/>
      <c r="AD964" s="316"/>
      <c r="AE964" s="316"/>
      <c r="AF964" s="316"/>
      <c r="AG964" s="325">
        <v>0</v>
      </c>
      <c r="AH964" s="325" t="s">
        <v>377</v>
      </c>
      <c r="AI964" s="325" t="s">
        <v>377</v>
      </c>
      <c r="AJ964" s="328">
        <v>450000</v>
      </c>
      <c r="AK964" s="330">
        <v>1000000</v>
      </c>
    </row>
    <row r="965" spans="1:37" s="309" customFormat="1" ht="20.100000000000001" customHeight="1">
      <c r="A965" s="314">
        <v>3062</v>
      </c>
      <c r="B965" s="315">
        <v>1410052004173</v>
      </c>
      <c r="C965" s="345">
        <v>1410008001208</v>
      </c>
      <c r="D965" s="315" t="s">
        <v>2293</v>
      </c>
      <c r="E965" s="331" t="s">
        <v>2505</v>
      </c>
      <c r="F965" s="319">
        <v>2260011</v>
      </c>
      <c r="G965" s="320" t="s">
        <v>2508</v>
      </c>
      <c r="H965" s="316" t="s">
        <v>355</v>
      </c>
      <c r="I965" s="316" t="s">
        <v>2506</v>
      </c>
      <c r="J965" s="316" t="s">
        <v>2509</v>
      </c>
      <c r="K965" s="340">
        <v>2250002</v>
      </c>
      <c r="L965" s="334" t="s">
        <v>5595</v>
      </c>
      <c r="M965" s="334" t="s">
        <v>5596</v>
      </c>
      <c r="N965" s="334"/>
      <c r="O965" s="316" t="s">
        <v>2509</v>
      </c>
      <c r="P965" s="324">
        <v>1</v>
      </c>
      <c r="Q965" s="326">
        <v>19</v>
      </c>
      <c r="R965" s="327">
        <v>300000</v>
      </c>
      <c r="S965" s="327">
        <v>150000</v>
      </c>
      <c r="T965" s="328" t="s">
        <v>347</v>
      </c>
      <c r="U965" s="328" t="s">
        <v>347</v>
      </c>
      <c r="V965" s="328" t="s">
        <v>347</v>
      </c>
      <c r="W965" s="329" t="s">
        <v>347</v>
      </c>
      <c r="X965" s="325"/>
      <c r="Y965" s="325"/>
      <c r="Z965" s="325"/>
      <c r="AA965" s="325"/>
      <c r="AB965" s="325"/>
      <c r="AC965" s="325"/>
      <c r="AD965" s="325"/>
      <c r="AE965" s="325"/>
      <c r="AF965" s="325"/>
      <c r="AG965" s="325">
        <v>0</v>
      </c>
      <c r="AH965" s="325" t="s">
        <v>377</v>
      </c>
      <c r="AI965" s="325" t="s">
        <v>377</v>
      </c>
      <c r="AJ965" s="328">
        <v>450000</v>
      </c>
      <c r="AK965" s="330">
        <v>1000000</v>
      </c>
    </row>
    <row r="966" spans="1:37" s="309" customFormat="1" ht="20.100000000000001" customHeight="1">
      <c r="A966" s="314">
        <v>3063</v>
      </c>
      <c r="B966" s="315">
        <v>1410052004892</v>
      </c>
      <c r="C966" s="347">
        <v>1410008001208</v>
      </c>
      <c r="D966" s="315" t="s">
        <v>2293</v>
      </c>
      <c r="E966" s="331" t="s">
        <v>2505</v>
      </c>
      <c r="F966" s="332">
        <v>2260011</v>
      </c>
      <c r="G966" s="333" t="s">
        <v>2508</v>
      </c>
      <c r="H966" s="331" t="s">
        <v>355</v>
      </c>
      <c r="I966" s="331" t="s">
        <v>2506</v>
      </c>
      <c r="J966" s="331" t="s">
        <v>2510</v>
      </c>
      <c r="K966" s="325">
        <v>2270064</v>
      </c>
      <c r="L966" s="324" t="s">
        <v>5597</v>
      </c>
      <c r="M966" s="319"/>
      <c r="N966" s="323"/>
      <c r="O966" s="322" t="s">
        <v>2510</v>
      </c>
      <c r="P966" s="324">
        <v>1</v>
      </c>
      <c r="Q966" s="326">
        <v>12</v>
      </c>
      <c r="R966" s="327">
        <v>300000</v>
      </c>
      <c r="S966" s="327">
        <v>150000</v>
      </c>
      <c r="T966" s="328" t="s">
        <v>347</v>
      </c>
      <c r="U966" s="328" t="s">
        <v>347</v>
      </c>
      <c r="V966" s="328" t="s">
        <v>347</v>
      </c>
      <c r="W966" s="329" t="s">
        <v>347</v>
      </c>
      <c r="X966" s="329"/>
      <c r="Y966" s="329"/>
      <c r="Z966" s="325"/>
      <c r="AA966" s="329"/>
      <c r="AB966" s="329"/>
      <c r="AC966" s="329"/>
      <c r="AD966" s="329"/>
      <c r="AE966" s="329"/>
      <c r="AF966" s="329"/>
      <c r="AG966" s="325">
        <v>0</v>
      </c>
      <c r="AH966" s="325" t="s">
        <v>377</v>
      </c>
      <c r="AI966" s="325" t="s">
        <v>377</v>
      </c>
      <c r="AJ966" s="328">
        <v>450000</v>
      </c>
      <c r="AK966" s="330">
        <v>1000000</v>
      </c>
    </row>
    <row r="967" spans="1:37" s="309" customFormat="1" ht="20.100000000000001" customHeight="1">
      <c r="A967" s="314">
        <v>3064</v>
      </c>
      <c r="B967" s="315">
        <v>1410052004975</v>
      </c>
      <c r="C967" s="347">
        <v>1410008001208</v>
      </c>
      <c r="D967" s="315" t="s">
        <v>2293</v>
      </c>
      <c r="E967" s="331" t="s">
        <v>2505</v>
      </c>
      <c r="F967" s="332">
        <v>2260011</v>
      </c>
      <c r="G967" s="333" t="s">
        <v>2508</v>
      </c>
      <c r="H967" s="331" t="s">
        <v>355</v>
      </c>
      <c r="I967" s="331" t="s">
        <v>2506</v>
      </c>
      <c r="J967" s="331" t="s">
        <v>2511</v>
      </c>
      <c r="K967" s="325">
        <v>2250002</v>
      </c>
      <c r="L967" s="324" t="s">
        <v>5598</v>
      </c>
      <c r="M967" s="319"/>
      <c r="N967" s="322"/>
      <c r="O967" s="316" t="s">
        <v>2511</v>
      </c>
      <c r="P967" s="324">
        <v>1</v>
      </c>
      <c r="Q967" s="326">
        <v>12</v>
      </c>
      <c r="R967" s="327">
        <v>300000</v>
      </c>
      <c r="S967" s="327">
        <v>150000</v>
      </c>
      <c r="T967" s="328" t="s">
        <v>347</v>
      </c>
      <c r="U967" s="328" t="s">
        <v>347</v>
      </c>
      <c r="V967" s="328" t="s">
        <v>347</v>
      </c>
      <c r="W967" s="329" t="s">
        <v>347</v>
      </c>
      <c r="X967" s="329"/>
      <c r="Y967" s="329"/>
      <c r="Z967" s="325"/>
      <c r="AA967" s="329"/>
      <c r="AB967" s="329"/>
      <c r="AC967" s="329"/>
      <c r="AD967" s="329"/>
      <c r="AE967" s="329"/>
      <c r="AF967" s="329"/>
      <c r="AG967" s="325">
        <v>0</v>
      </c>
      <c r="AH967" s="325" t="s">
        <v>377</v>
      </c>
      <c r="AI967" s="325" t="s">
        <v>377</v>
      </c>
      <c r="AJ967" s="328">
        <v>450000</v>
      </c>
      <c r="AK967" s="330">
        <v>1000000</v>
      </c>
    </row>
    <row r="968" spans="1:37" s="309" customFormat="1" ht="20.100000000000001" customHeight="1">
      <c r="A968" s="314">
        <v>3065</v>
      </c>
      <c r="B968" s="315">
        <v>1410052005113</v>
      </c>
      <c r="C968" s="347">
        <v>1410008001208</v>
      </c>
      <c r="D968" s="315" t="s">
        <v>2293</v>
      </c>
      <c r="E968" s="331" t="s">
        <v>2505</v>
      </c>
      <c r="F968" s="332">
        <v>2260011</v>
      </c>
      <c r="G968" s="333" t="s">
        <v>2508</v>
      </c>
      <c r="H968" s="331" t="s">
        <v>355</v>
      </c>
      <c r="I968" s="331" t="s">
        <v>2506</v>
      </c>
      <c r="J968" s="331" t="s">
        <v>2512</v>
      </c>
      <c r="K968" s="319">
        <v>2270062</v>
      </c>
      <c r="L968" s="342" t="s">
        <v>5599</v>
      </c>
      <c r="M968" s="342" t="s">
        <v>5600</v>
      </c>
      <c r="N968" s="342"/>
      <c r="O968" s="342" t="s">
        <v>2512</v>
      </c>
      <c r="P968" s="324">
        <v>1</v>
      </c>
      <c r="Q968" s="326">
        <v>12</v>
      </c>
      <c r="R968" s="327">
        <v>300000</v>
      </c>
      <c r="S968" s="327">
        <v>150000</v>
      </c>
      <c r="T968" s="328" t="s">
        <v>347</v>
      </c>
      <c r="U968" s="328" t="s">
        <v>347</v>
      </c>
      <c r="V968" s="328" t="s">
        <v>347</v>
      </c>
      <c r="W968" s="329" t="s">
        <v>347</v>
      </c>
      <c r="X968" s="329"/>
      <c r="Y968" s="329"/>
      <c r="Z968" s="325"/>
      <c r="AA968" s="329"/>
      <c r="AB968" s="329"/>
      <c r="AC968" s="329"/>
      <c r="AD968" s="329"/>
      <c r="AE968" s="329"/>
      <c r="AF968" s="329"/>
      <c r="AG968" s="325">
        <v>0</v>
      </c>
      <c r="AH968" s="325" t="s">
        <v>377</v>
      </c>
      <c r="AI968" s="325" t="s">
        <v>377</v>
      </c>
      <c r="AJ968" s="328">
        <v>450000</v>
      </c>
      <c r="AK968" s="330">
        <v>1000000</v>
      </c>
    </row>
    <row r="969" spans="1:37" s="309" customFormat="1" ht="20.100000000000001" customHeight="1">
      <c r="A969" s="314">
        <v>3066</v>
      </c>
      <c r="B969" s="315">
        <v>1410052004728</v>
      </c>
      <c r="C969" s="345">
        <v>1421308000055</v>
      </c>
      <c r="D969" s="315" t="s">
        <v>2293</v>
      </c>
      <c r="E969" s="331" t="s">
        <v>2776</v>
      </c>
      <c r="F969" s="319">
        <v>2010015</v>
      </c>
      <c r="G969" s="320" t="s">
        <v>2779</v>
      </c>
      <c r="H969" s="316" t="s">
        <v>355</v>
      </c>
      <c r="I969" s="316" t="s">
        <v>2777</v>
      </c>
      <c r="J969" s="314" t="s">
        <v>2778</v>
      </c>
      <c r="K969" s="340">
        <v>2410816</v>
      </c>
      <c r="L969" s="334" t="s">
        <v>5601</v>
      </c>
      <c r="M969" s="334" t="s">
        <v>5602</v>
      </c>
      <c r="N969" s="334"/>
      <c r="O969" s="316" t="s">
        <v>2778</v>
      </c>
      <c r="P969" s="324">
        <v>1</v>
      </c>
      <c r="Q969" s="326">
        <v>19</v>
      </c>
      <c r="R969" s="327">
        <v>300000</v>
      </c>
      <c r="S969" s="327">
        <v>150000</v>
      </c>
      <c r="T969" s="328">
        <v>300000</v>
      </c>
      <c r="U969" s="328" t="s">
        <v>347</v>
      </c>
      <c r="V969" s="328" t="s">
        <v>347</v>
      </c>
      <c r="W969" s="329" t="s">
        <v>377</v>
      </c>
      <c r="X969" s="325"/>
      <c r="Y969" s="325"/>
      <c r="Z969" s="325"/>
      <c r="AA969" s="325"/>
      <c r="AB969" s="325"/>
      <c r="AC969" s="325"/>
      <c r="AD969" s="325"/>
      <c r="AE969" s="325"/>
      <c r="AF969" s="325"/>
      <c r="AG969" s="325">
        <v>937000</v>
      </c>
      <c r="AH969" s="325" t="s">
        <v>6833</v>
      </c>
      <c r="AI969" s="325" t="s">
        <v>377</v>
      </c>
      <c r="AJ969" s="328">
        <v>750000</v>
      </c>
      <c r="AK969" s="330">
        <v>1000000</v>
      </c>
    </row>
    <row r="970" spans="1:37" s="309" customFormat="1" ht="20.100000000000001" customHeight="1">
      <c r="A970" s="314">
        <v>3067</v>
      </c>
      <c r="B970" s="345">
        <v>1410052002979</v>
      </c>
      <c r="C970" s="345">
        <v>1410008000945</v>
      </c>
      <c r="D970" s="316" t="s">
        <v>2293</v>
      </c>
      <c r="E970" s="331" t="s">
        <v>605</v>
      </c>
      <c r="F970" s="340">
        <v>2260018</v>
      </c>
      <c r="G970" s="316" t="s">
        <v>608</v>
      </c>
      <c r="H970" s="316" t="s">
        <v>355</v>
      </c>
      <c r="I970" s="316" t="s">
        <v>606</v>
      </c>
      <c r="J970" s="316" t="s">
        <v>2301</v>
      </c>
      <c r="K970" s="340">
        <v>2260018</v>
      </c>
      <c r="L970" s="334" t="s">
        <v>5603</v>
      </c>
      <c r="M970" s="334"/>
      <c r="N970" s="316"/>
      <c r="O970" s="334" t="s">
        <v>2301</v>
      </c>
      <c r="P970" s="324">
        <v>1</v>
      </c>
      <c r="Q970" s="316">
        <v>19</v>
      </c>
      <c r="R970" s="327">
        <v>300000</v>
      </c>
      <c r="S970" s="327">
        <v>150000</v>
      </c>
      <c r="T970" s="328" t="s">
        <v>347</v>
      </c>
      <c r="U970" s="328" t="s">
        <v>347</v>
      </c>
      <c r="V970" s="328" t="s">
        <v>347</v>
      </c>
      <c r="W970" s="329" t="s">
        <v>347</v>
      </c>
      <c r="X970" s="316"/>
      <c r="Y970" s="316"/>
      <c r="Z970" s="325"/>
      <c r="AA970" s="316"/>
      <c r="AB970" s="316"/>
      <c r="AC970" s="316"/>
      <c r="AD970" s="316"/>
      <c r="AE970" s="316"/>
      <c r="AF970" s="316"/>
      <c r="AG970" s="325">
        <v>0</v>
      </c>
      <c r="AH970" s="325" t="s">
        <v>377</v>
      </c>
      <c r="AI970" s="325" t="s">
        <v>377</v>
      </c>
      <c r="AJ970" s="328">
        <v>450000</v>
      </c>
      <c r="AK970" s="330">
        <v>1000000</v>
      </c>
    </row>
    <row r="971" spans="1:37" s="309" customFormat="1" ht="20.100000000000001" customHeight="1">
      <c r="A971" s="314">
        <v>3068</v>
      </c>
      <c r="B971" s="345">
        <v>1410052004611</v>
      </c>
      <c r="C971" s="345">
        <v>1410008001455</v>
      </c>
      <c r="D971" s="316" t="s">
        <v>2293</v>
      </c>
      <c r="E971" s="331" t="s">
        <v>2673</v>
      </c>
      <c r="F971" s="340">
        <v>2450013</v>
      </c>
      <c r="G971" s="316" t="s">
        <v>2676</v>
      </c>
      <c r="H971" s="316" t="s">
        <v>355</v>
      </c>
      <c r="I971" s="316" t="s">
        <v>2674</v>
      </c>
      <c r="J971" s="316" t="s">
        <v>2675</v>
      </c>
      <c r="K971" s="340">
        <v>2450013</v>
      </c>
      <c r="L971" s="334" t="s">
        <v>5604</v>
      </c>
      <c r="M971" s="334"/>
      <c r="N971" s="316"/>
      <c r="O971" s="334" t="s">
        <v>2675</v>
      </c>
      <c r="P971" s="324">
        <v>1</v>
      </c>
      <c r="Q971" s="316">
        <v>19</v>
      </c>
      <c r="R971" s="327">
        <v>300000</v>
      </c>
      <c r="S971" s="327">
        <v>150000</v>
      </c>
      <c r="T971" s="328" t="s">
        <v>347</v>
      </c>
      <c r="U971" s="328" t="s">
        <v>347</v>
      </c>
      <c r="V971" s="328" t="s">
        <v>347</v>
      </c>
      <c r="W971" s="329" t="s">
        <v>347</v>
      </c>
      <c r="X971" s="316"/>
      <c r="Y971" s="316"/>
      <c r="Z971" s="325"/>
      <c r="AA971" s="316"/>
      <c r="AB971" s="316"/>
      <c r="AC971" s="316"/>
      <c r="AD971" s="316"/>
      <c r="AE971" s="316"/>
      <c r="AF971" s="316"/>
      <c r="AG971" s="325">
        <v>0</v>
      </c>
      <c r="AH971" s="325" t="s">
        <v>377</v>
      </c>
      <c r="AI971" s="325" t="s">
        <v>377</v>
      </c>
      <c r="AJ971" s="328">
        <v>450000</v>
      </c>
      <c r="AK971" s="330">
        <v>1000000</v>
      </c>
    </row>
    <row r="972" spans="1:37" s="309" customFormat="1" ht="20.100000000000001" customHeight="1">
      <c r="A972" s="314">
        <v>3069</v>
      </c>
      <c r="B972" s="315">
        <v>1410052005642</v>
      </c>
      <c r="C972" s="347">
        <v>1410408200020</v>
      </c>
      <c r="D972" s="315" t="s">
        <v>2293</v>
      </c>
      <c r="E972" s="331" t="s">
        <v>2728</v>
      </c>
      <c r="F972" s="332">
        <v>2310845</v>
      </c>
      <c r="G972" s="333" t="s">
        <v>2731</v>
      </c>
      <c r="H972" s="331" t="s">
        <v>355</v>
      </c>
      <c r="I972" s="331" t="s">
        <v>2729</v>
      </c>
      <c r="J972" s="331" t="s">
        <v>2730</v>
      </c>
      <c r="K972" s="340">
        <v>2310845</v>
      </c>
      <c r="L972" s="334" t="s">
        <v>5605</v>
      </c>
      <c r="M972" s="334"/>
      <c r="N972" s="316"/>
      <c r="O972" s="334" t="s">
        <v>2730</v>
      </c>
      <c r="P972" s="324">
        <v>1</v>
      </c>
      <c r="Q972" s="326">
        <v>19</v>
      </c>
      <c r="R972" s="327">
        <v>300000</v>
      </c>
      <c r="S972" s="327">
        <v>150000</v>
      </c>
      <c r="T972" s="328">
        <v>300000</v>
      </c>
      <c r="U972" s="328" t="s">
        <v>347</v>
      </c>
      <c r="V972" s="328" t="s">
        <v>347</v>
      </c>
      <c r="W972" s="329" t="s">
        <v>377</v>
      </c>
      <c r="X972" s="325"/>
      <c r="Y972" s="325"/>
      <c r="Z972" s="325"/>
      <c r="AA972" s="325"/>
      <c r="AB972" s="325"/>
      <c r="AC972" s="325"/>
      <c r="AD972" s="325"/>
      <c r="AE972" s="325"/>
      <c r="AF972" s="325"/>
      <c r="AG972" s="325">
        <v>0</v>
      </c>
      <c r="AH972" s="325" t="s">
        <v>377</v>
      </c>
      <c r="AI972" s="325" t="s">
        <v>377</v>
      </c>
      <c r="AJ972" s="328">
        <v>750000</v>
      </c>
      <c r="AK972" s="330">
        <v>1000000</v>
      </c>
    </row>
    <row r="973" spans="1:37" s="309" customFormat="1" ht="20.100000000000001" customHeight="1">
      <c r="A973" s="314">
        <v>3070</v>
      </c>
      <c r="B973" s="315">
        <v>1410052005071</v>
      </c>
      <c r="C973" s="347">
        <v>1410008001638</v>
      </c>
      <c r="D973" s="315" t="s">
        <v>2310</v>
      </c>
      <c r="E973" s="331" t="s">
        <v>2693</v>
      </c>
      <c r="F973" s="332">
        <v>2200041</v>
      </c>
      <c r="G973" s="333" t="s">
        <v>2696</v>
      </c>
      <c r="H973" s="331" t="s">
        <v>355</v>
      </c>
      <c r="I973" s="331" t="s">
        <v>2694</v>
      </c>
      <c r="J973" s="331" t="s">
        <v>2695</v>
      </c>
      <c r="K973" s="325">
        <v>2200023</v>
      </c>
      <c r="L973" s="324" t="s">
        <v>5606</v>
      </c>
      <c r="M973" s="348"/>
      <c r="N973" s="322"/>
      <c r="O973" s="322" t="s">
        <v>2695</v>
      </c>
      <c r="P973" s="324">
        <v>1</v>
      </c>
      <c r="Q973" s="326">
        <v>12</v>
      </c>
      <c r="R973" s="327">
        <v>300000</v>
      </c>
      <c r="S973" s="327">
        <v>150000</v>
      </c>
      <c r="T973" s="328" t="s">
        <v>347</v>
      </c>
      <c r="U973" s="328" t="s">
        <v>347</v>
      </c>
      <c r="V973" s="328" t="s">
        <v>347</v>
      </c>
      <c r="W973" s="329" t="s">
        <v>347</v>
      </c>
      <c r="X973" s="329"/>
      <c r="Y973" s="329"/>
      <c r="Z973" s="325"/>
      <c r="AA973" s="329"/>
      <c r="AB973" s="329"/>
      <c r="AC973" s="329"/>
      <c r="AD973" s="329"/>
      <c r="AE973" s="329"/>
      <c r="AF973" s="329"/>
      <c r="AG973" s="325">
        <v>0</v>
      </c>
      <c r="AH973" s="325" t="s">
        <v>377</v>
      </c>
      <c r="AI973" s="325" t="s">
        <v>377</v>
      </c>
      <c r="AJ973" s="328">
        <v>450000</v>
      </c>
      <c r="AK973" s="330">
        <v>1000000</v>
      </c>
    </row>
    <row r="974" spans="1:37" s="309" customFormat="1" ht="20.100000000000001" customHeight="1">
      <c r="A974" s="314">
        <v>3071</v>
      </c>
      <c r="B974" s="345">
        <v>1410052004280</v>
      </c>
      <c r="C974" s="345">
        <v>1311308000280</v>
      </c>
      <c r="D974" s="316" t="s">
        <v>2293</v>
      </c>
      <c r="E974" s="331" t="s">
        <v>5607</v>
      </c>
      <c r="F974" s="340">
        <v>2450012</v>
      </c>
      <c r="G974" s="316" t="s">
        <v>2540</v>
      </c>
      <c r="H974" s="316" t="s">
        <v>355</v>
      </c>
      <c r="I974" s="316" t="s">
        <v>2538</v>
      </c>
      <c r="J974" s="316" t="s">
        <v>2539</v>
      </c>
      <c r="K974" s="340">
        <v>2450012</v>
      </c>
      <c r="L974" s="334" t="s">
        <v>5608</v>
      </c>
      <c r="M974" s="334"/>
      <c r="N974" s="316"/>
      <c r="O974" s="334" t="s">
        <v>2539</v>
      </c>
      <c r="P974" s="324">
        <v>1</v>
      </c>
      <c r="Q974" s="316">
        <v>19</v>
      </c>
      <c r="R974" s="327">
        <v>300000</v>
      </c>
      <c r="S974" s="327">
        <v>150000</v>
      </c>
      <c r="T974" s="328" t="s">
        <v>347</v>
      </c>
      <c r="U974" s="328" t="s">
        <v>347</v>
      </c>
      <c r="V974" s="328" t="s">
        <v>347</v>
      </c>
      <c r="W974" s="329" t="s">
        <v>347</v>
      </c>
      <c r="X974" s="316"/>
      <c r="Y974" s="316"/>
      <c r="Z974" s="325"/>
      <c r="AA974" s="316"/>
      <c r="AB974" s="316"/>
      <c r="AC974" s="316"/>
      <c r="AD974" s="316"/>
      <c r="AE974" s="316"/>
      <c r="AF974" s="316"/>
      <c r="AG974" s="325">
        <v>0</v>
      </c>
      <c r="AH974" s="325" t="s">
        <v>377</v>
      </c>
      <c r="AI974" s="325" t="s">
        <v>377</v>
      </c>
      <c r="AJ974" s="328">
        <v>450000</v>
      </c>
      <c r="AK974" s="330">
        <v>1000000</v>
      </c>
    </row>
    <row r="975" spans="1:37" s="309" customFormat="1" ht="20.100000000000001" customHeight="1">
      <c r="A975" s="314">
        <v>3072</v>
      </c>
      <c r="B975" s="315">
        <v>1410052005873</v>
      </c>
      <c r="C975" s="347">
        <v>1311308000280</v>
      </c>
      <c r="D975" s="315" t="s">
        <v>2293</v>
      </c>
      <c r="E975" s="331" t="s">
        <v>5607</v>
      </c>
      <c r="F975" s="319">
        <v>2450012</v>
      </c>
      <c r="G975" s="333" t="s">
        <v>2540</v>
      </c>
      <c r="H975" s="331" t="s">
        <v>355</v>
      </c>
      <c r="I975" s="331" t="s">
        <v>2538</v>
      </c>
      <c r="J975" s="331" t="s">
        <v>5609</v>
      </c>
      <c r="K975" s="340">
        <v>2410821</v>
      </c>
      <c r="L975" s="334" t="s">
        <v>5610</v>
      </c>
      <c r="M975" s="334"/>
      <c r="N975" s="334"/>
      <c r="O975" s="334" t="s">
        <v>5609</v>
      </c>
      <c r="P975" s="324">
        <v>1</v>
      </c>
      <c r="Q975" s="326">
        <v>19</v>
      </c>
      <c r="R975" s="327">
        <v>300000</v>
      </c>
      <c r="S975" s="327">
        <v>150000</v>
      </c>
      <c r="T975" s="328" t="s">
        <v>347</v>
      </c>
      <c r="U975" s="328" t="s">
        <v>347</v>
      </c>
      <c r="V975" s="328" t="s">
        <v>347</v>
      </c>
      <c r="W975" s="329" t="s">
        <v>347</v>
      </c>
      <c r="X975" s="325"/>
      <c r="Y975" s="325"/>
      <c r="Z975" s="325"/>
      <c r="AA975" s="325"/>
      <c r="AB975" s="325"/>
      <c r="AC975" s="325"/>
      <c r="AD975" s="325"/>
      <c r="AE975" s="325"/>
      <c r="AF975" s="325"/>
      <c r="AG975" s="325">
        <v>0</v>
      </c>
      <c r="AH975" s="325" t="s">
        <v>377</v>
      </c>
      <c r="AI975" s="325" t="s">
        <v>377</v>
      </c>
      <c r="AJ975" s="328">
        <v>450000</v>
      </c>
      <c r="AK975" s="330">
        <v>1000000</v>
      </c>
    </row>
    <row r="976" spans="1:37" s="309" customFormat="1" ht="20.100000000000001" customHeight="1">
      <c r="A976" s="314">
        <v>3073</v>
      </c>
      <c r="B976" s="315">
        <v>1410052004470</v>
      </c>
      <c r="C976" s="345">
        <v>1410008001414</v>
      </c>
      <c r="D976" s="315" t="s">
        <v>2293</v>
      </c>
      <c r="E976" s="331" t="s">
        <v>2593</v>
      </c>
      <c r="F976" s="319">
        <v>2230062</v>
      </c>
      <c r="G976" s="320" t="s">
        <v>2596</v>
      </c>
      <c r="H976" s="316" t="s">
        <v>355</v>
      </c>
      <c r="I976" s="316" t="s">
        <v>2594</v>
      </c>
      <c r="J976" s="316" t="s">
        <v>2595</v>
      </c>
      <c r="K976" s="325">
        <v>2230062</v>
      </c>
      <c r="L976" s="324" t="s">
        <v>5611</v>
      </c>
      <c r="M976" s="319"/>
      <c r="N976" s="322"/>
      <c r="O976" s="322" t="s">
        <v>2595</v>
      </c>
      <c r="P976" s="324">
        <v>1</v>
      </c>
      <c r="Q976" s="326">
        <v>19</v>
      </c>
      <c r="R976" s="327">
        <v>300000</v>
      </c>
      <c r="S976" s="327">
        <v>150000</v>
      </c>
      <c r="T976" s="328">
        <v>300000</v>
      </c>
      <c r="U976" s="328" t="s">
        <v>347</v>
      </c>
      <c r="V976" s="328" t="s">
        <v>347</v>
      </c>
      <c r="W976" s="329" t="s">
        <v>377</v>
      </c>
      <c r="X976" s="329"/>
      <c r="Y976" s="329"/>
      <c r="Z976" s="325"/>
      <c r="AA976" s="329"/>
      <c r="AB976" s="329"/>
      <c r="AC976" s="329"/>
      <c r="AD976" s="329"/>
      <c r="AE976" s="329"/>
      <c r="AF976" s="329"/>
      <c r="AG976" s="325">
        <v>649000</v>
      </c>
      <c r="AH976" s="325" t="s">
        <v>6833</v>
      </c>
      <c r="AI976" s="325" t="s">
        <v>377</v>
      </c>
      <c r="AJ976" s="328">
        <v>750000</v>
      </c>
      <c r="AK976" s="330">
        <v>1000000</v>
      </c>
    </row>
    <row r="977" spans="1:37" s="309" customFormat="1" ht="20.100000000000001" customHeight="1">
      <c r="A977" s="314">
        <v>3074</v>
      </c>
      <c r="B977" s="315">
        <v>1410052005311</v>
      </c>
      <c r="C977" s="347">
        <v>1410008001414</v>
      </c>
      <c r="D977" s="315" t="s">
        <v>2293</v>
      </c>
      <c r="E977" s="331" t="s">
        <v>2593</v>
      </c>
      <c r="F977" s="332">
        <v>2230062</v>
      </c>
      <c r="G977" s="333" t="s">
        <v>2596</v>
      </c>
      <c r="H977" s="331" t="s">
        <v>355</v>
      </c>
      <c r="I977" s="331" t="s">
        <v>2594</v>
      </c>
      <c r="J977" s="331" t="s">
        <v>2597</v>
      </c>
      <c r="K977" s="340">
        <v>2440003</v>
      </c>
      <c r="L977" s="334" t="s">
        <v>5612</v>
      </c>
      <c r="M977" s="342"/>
      <c r="N977" s="322"/>
      <c r="O977" s="322" t="s">
        <v>2597</v>
      </c>
      <c r="P977" s="324">
        <v>1</v>
      </c>
      <c r="Q977" s="326">
        <v>19</v>
      </c>
      <c r="R977" s="327">
        <v>300000</v>
      </c>
      <c r="S977" s="327">
        <v>150000</v>
      </c>
      <c r="T977" s="328">
        <v>300000</v>
      </c>
      <c r="U977" s="328" t="s">
        <v>347</v>
      </c>
      <c r="V977" s="328" t="s">
        <v>347</v>
      </c>
      <c r="W977" s="329" t="s">
        <v>377</v>
      </c>
      <c r="X977" s="329"/>
      <c r="Y977" s="329"/>
      <c r="Z977" s="325"/>
      <c r="AA977" s="329"/>
      <c r="AB977" s="329"/>
      <c r="AC977" s="329"/>
      <c r="AD977" s="329"/>
      <c r="AE977" s="329"/>
      <c r="AF977" s="329"/>
      <c r="AG977" s="325">
        <v>781000</v>
      </c>
      <c r="AH977" s="325" t="s">
        <v>6833</v>
      </c>
      <c r="AI977" s="325" t="s">
        <v>377</v>
      </c>
      <c r="AJ977" s="328">
        <v>750000</v>
      </c>
      <c r="AK977" s="330">
        <v>1000000</v>
      </c>
    </row>
    <row r="978" spans="1:37" s="309" customFormat="1" ht="20.100000000000001" customHeight="1">
      <c r="A978" s="314">
        <v>3075</v>
      </c>
      <c r="B978" s="315">
        <v>1410052005485</v>
      </c>
      <c r="C978" s="345">
        <v>1312308100047</v>
      </c>
      <c r="D978" s="315" t="s">
        <v>2293</v>
      </c>
      <c r="E978" s="361" t="s">
        <v>3239</v>
      </c>
      <c r="F978" s="319">
        <v>1340084</v>
      </c>
      <c r="G978" s="320" t="s">
        <v>2628</v>
      </c>
      <c r="H978" s="316" t="s">
        <v>355</v>
      </c>
      <c r="I978" s="316" t="s">
        <v>2626</v>
      </c>
      <c r="J978" s="316" t="s">
        <v>2627</v>
      </c>
      <c r="K978" s="340">
        <v>2460025</v>
      </c>
      <c r="L978" s="334" t="s">
        <v>5613</v>
      </c>
      <c r="M978" s="342" t="s">
        <v>5614</v>
      </c>
      <c r="N978" s="334"/>
      <c r="O978" s="334" t="s">
        <v>2627</v>
      </c>
      <c r="P978" s="324">
        <v>1</v>
      </c>
      <c r="Q978" s="326">
        <v>12</v>
      </c>
      <c r="R978" s="327">
        <v>300000</v>
      </c>
      <c r="S978" s="327">
        <v>150000</v>
      </c>
      <c r="T978" s="328" t="s">
        <v>347</v>
      </c>
      <c r="U978" s="328" t="s">
        <v>347</v>
      </c>
      <c r="V978" s="328" t="s">
        <v>347</v>
      </c>
      <c r="W978" s="329" t="s">
        <v>347</v>
      </c>
      <c r="X978" s="325"/>
      <c r="Y978" s="325"/>
      <c r="Z978" s="325"/>
      <c r="AA978" s="325"/>
      <c r="AB978" s="325"/>
      <c r="AC978" s="325"/>
      <c r="AD978" s="325"/>
      <c r="AE978" s="325"/>
      <c r="AF978" s="325"/>
      <c r="AG978" s="325">
        <v>0</v>
      </c>
      <c r="AH978" s="325" t="s">
        <v>377</v>
      </c>
      <c r="AI978" s="325" t="s">
        <v>377</v>
      </c>
      <c r="AJ978" s="328">
        <v>450000</v>
      </c>
      <c r="AK978" s="330">
        <v>1000000</v>
      </c>
    </row>
    <row r="979" spans="1:37" s="309" customFormat="1" ht="20.100000000000001" customHeight="1">
      <c r="A979" s="314">
        <v>3076</v>
      </c>
      <c r="B979" s="315">
        <v>1410052004389</v>
      </c>
      <c r="C979" s="345">
        <v>1322508000012</v>
      </c>
      <c r="D979" s="315" t="s">
        <v>2293</v>
      </c>
      <c r="E979" s="331" t="s">
        <v>633</v>
      </c>
      <c r="F979" s="319">
        <v>2060802</v>
      </c>
      <c r="G979" s="320" t="s">
        <v>636</v>
      </c>
      <c r="H979" s="316" t="s">
        <v>355</v>
      </c>
      <c r="I979" s="316" t="s">
        <v>634</v>
      </c>
      <c r="J979" s="316" t="s">
        <v>2570</v>
      </c>
      <c r="K979" s="340">
        <v>2230052</v>
      </c>
      <c r="L979" s="334" t="s">
        <v>5615</v>
      </c>
      <c r="M979" s="334"/>
      <c r="N979" s="316"/>
      <c r="O979" s="334" t="s">
        <v>2570</v>
      </c>
      <c r="P979" s="324">
        <v>1</v>
      </c>
      <c r="Q979" s="326">
        <v>19</v>
      </c>
      <c r="R979" s="327">
        <v>300000</v>
      </c>
      <c r="S979" s="327">
        <v>150000</v>
      </c>
      <c r="T979" s="328" t="s">
        <v>347</v>
      </c>
      <c r="U979" s="328" t="s">
        <v>347</v>
      </c>
      <c r="V979" s="328" t="s">
        <v>347</v>
      </c>
      <c r="W979" s="329" t="s">
        <v>347</v>
      </c>
      <c r="X979" s="329"/>
      <c r="Y979" s="329"/>
      <c r="Z979" s="325"/>
      <c r="AA979" s="329"/>
      <c r="AB979" s="329"/>
      <c r="AC979" s="329"/>
      <c r="AD979" s="329"/>
      <c r="AE979" s="329"/>
      <c r="AF979" s="329"/>
      <c r="AG979" s="325">
        <v>0</v>
      </c>
      <c r="AH979" s="325" t="s">
        <v>377</v>
      </c>
      <c r="AI979" s="325" t="s">
        <v>377</v>
      </c>
      <c r="AJ979" s="328">
        <v>450000</v>
      </c>
      <c r="AK979" s="330">
        <v>1000000</v>
      </c>
    </row>
    <row r="980" spans="1:37" s="309" customFormat="1" ht="20.100000000000001" customHeight="1">
      <c r="A980" s="314">
        <v>3077</v>
      </c>
      <c r="B980" s="354">
        <v>1410052004900</v>
      </c>
      <c r="C980" s="369">
        <v>1120308000327</v>
      </c>
      <c r="D980" s="315" t="s">
        <v>2293</v>
      </c>
      <c r="E980" s="331" t="s">
        <v>2599</v>
      </c>
      <c r="F980" s="332">
        <v>3320023</v>
      </c>
      <c r="G980" s="333" t="s">
        <v>2602</v>
      </c>
      <c r="H980" s="331" t="s">
        <v>355</v>
      </c>
      <c r="I980" s="331" t="s">
        <v>2600</v>
      </c>
      <c r="J980" s="368" t="s">
        <v>2601</v>
      </c>
      <c r="K980" s="336">
        <v>2250003</v>
      </c>
      <c r="L980" s="370" t="s">
        <v>5616</v>
      </c>
      <c r="M980" s="348"/>
      <c r="N980" s="342"/>
      <c r="O980" s="342" t="s">
        <v>2601</v>
      </c>
      <c r="P980" s="324">
        <v>1</v>
      </c>
      <c r="Q980" s="326">
        <v>19</v>
      </c>
      <c r="R980" s="327">
        <v>300000</v>
      </c>
      <c r="S980" s="327">
        <v>150000</v>
      </c>
      <c r="T980" s="328" t="s">
        <v>347</v>
      </c>
      <c r="U980" s="328" t="s">
        <v>347</v>
      </c>
      <c r="V980" s="328" t="s">
        <v>347</v>
      </c>
      <c r="W980" s="329" t="s">
        <v>347</v>
      </c>
      <c r="X980" s="325"/>
      <c r="Y980" s="325"/>
      <c r="Z980" s="325"/>
      <c r="AA980" s="325"/>
      <c r="AB980" s="325"/>
      <c r="AC980" s="325"/>
      <c r="AD980" s="325"/>
      <c r="AE980" s="325"/>
      <c r="AF980" s="325"/>
      <c r="AG980" s="325">
        <v>0</v>
      </c>
      <c r="AH980" s="325" t="s">
        <v>377</v>
      </c>
      <c r="AI980" s="325" t="s">
        <v>377</v>
      </c>
      <c r="AJ980" s="328">
        <v>450000</v>
      </c>
      <c r="AK980" s="330">
        <v>1000000</v>
      </c>
    </row>
    <row r="981" spans="1:37" s="309" customFormat="1" ht="20.100000000000001" customHeight="1">
      <c r="A981" s="314">
        <v>3078</v>
      </c>
      <c r="B981" s="315">
        <v>1410052005220</v>
      </c>
      <c r="C981" s="347">
        <v>1411108100015</v>
      </c>
      <c r="D981" s="315" t="s">
        <v>2293</v>
      </c>
      <c r="E981" s="331" t="s">
        <v>2750</v>
      </c>
      <c r="F981" s="332">
        <v>2340054</v>
      </c>
      <c r="G981" s="333" t="s">
        <v>2753</v>
      </c>
      <c r="H981" s="331" t="s">
        <v>355</v>
      </c>
      <c r="I981" s="331" t="s">
        <v>2751</v>
      </c>
      <c r="J981" s="331" t="s">
        <v>2752</v>
      </c>
      <c r="K981" s="325">
        <v>2340054</v>
      </c>
      <c r="L981" s="324" t="s">
        <v>5617</v>
      </c>
      <c r="M981" s="348" t="s">
        <v>5618</v>
      </c>
      <c r="N981" s="322"/>
      <c r="O981" s="322" t="s">
        <v>2752</v>
      </c>
      <c r="P981" s="324">
        <v>1</v>
      </c>
      <c r="Q981" s="326">
        <v>18</v>
      </c>
      <c r="R981" s="327">
        <v>300000</v>
      </c>
      <c r="S981" s="327">
        <v>150000</v>
      </c>
      <c r="T981" s="328" t="s">
        <v>347</v>
      </c>
      <c r="U981" s="328" t="s">
        <v>347</v>
      </c>
      <c r="V981" s="328" t="s">
        <v>347</v>
      </c>
      <c r="W981" s="329" t="s">
        <v>347</v>
      </c>
      <c r="X981" s="329"/>
      <c r="Y981" s="329"/>
      <c r="Z981" s="325"/>
      <c r="AA981" s="329"/>
      <c r="AB981" s="329"/>
      <c r="AC981" s="329"/>
      <c r="AD981" s="329"/>
      <c r="AE981" s="329"/>
      <c r="AF981" s="329"/>
      <c r="AG981" s="325">
        <v>0</v>
      </c>
      <c r="AH981" s="325" t="s">
        <v>377</v>
      </c>
      <c r="AI981" s="325" t="s">
        <v>377</v>
      </c>
      <c r="AJ981" s="328">
        <v>450000</v>
      </c>
      <c r="AK981" s="330">
        <v>1000000</v>
      </c>
    </row>
    <row r="982" spans="1:37" s="309" customFormat="1" ht="20.100000000000001" customHeight="1">
      <c r="A982" s="314">
        <v>3079</v>
      </c>
      <c r="B982" s="315">
        <v>1410052005261</v>
      </c>
      <c r="C982" s="347">
        <v>1410908100027</v>
      </c>
      <c r="D982" s="315" t="s">
        <v>2293</v>
      </c>
      <c r="E982" s="331" t="s">
        <v>2736</v>
      </c>
      <c r="F982" s="332">
        <v>2230051</v>
      </c>
      <c r="G982" s="333" t="s">
        <v>2739</v>
      </c>
      <c r="H982" s="331" t="s">
        <v>355</v>
      </c>
      <c r="I982" s="331" t="s">
        <v>2737</v>
      </c>
      <c r="J982" s="331" t="s">
        <v>2738</v>
      </c>
      <c r="K982" s="340">
        <v>2230051</v>
      </c>
      <c r="L982" s="334" t="s">
        <v>5619</v>
      </c>
      <c r="M982" s="334" t="s">
        <v>5620</v>
      </c>
      <c r="N982" s="316"/>
      <c r="O982" s="334" t="s">
        <v>2738</v>
      </c>
      <c r="P982" s="324">
        <v>1</v>
      </c>
      <c r="Q982" s="326">
        <v>19</v>
      </c>
      <c r="R982" s="327">
        <v>300000</v>
      </c>
      <c r="S982" s="327">
        <v>150000</v>
      </c>
      <c r="T982" s="328" t="s">
        <v>347</v>
      </c>
      <c r="U982" s="328" t="s">
        <v>347</v>
      </c>
      <c r="V982" s="328" t="s">
        <v>347</v>
      </c>
      <c r="W982" s="329" t="s">
        <v>347</v>
      </c>
      <c r="X982" s="329"/>
      <c r="Y982" s="329"/>
      <c r="Z982" s="325"/>
      <c r="AA982" s="329"/>
      <c r="AB982" s="329"/>
      <c r="AC982" s="329"/>
      <c r="AD982" s="329"/>
      <c r="AE982" s="329"/>
      <c r="AF982" s="329"/>
      <c r="AG982" s="325">
        <v>0</v>
      </c>
      <c r="AH982" s="325" t="s">
        <v>377</v>
      </c>
      <c r="AI982" s="325" t="s">
        <v>377</v>
      </c>
      <c r="AJ982" s="328">
        <v>450000</v>
      </c>
      <c r="AK982" s="330">
        <v>1000000</v>
      </c>
    </row>
    <row r="983" spans="1:37" s="309" customFormat="1" ht="20.100000000000001" customHeight="1">
      <c r="A983" s="314">
        <v>3080</v>
      </c>
      <c r="B983" s="345">
        <v>1410052003100</v>
      </c>
      <c r="C983" s="345">
        <v>1410008001174</v>
      </c>
      <c r="D983" s="316" t="s">
        <v>2293</v>
      </c>
      <c r="E983" s="331" t="s">
        <v>2479</v>
      </c>
      <c r="F983" s="340">
        <v>2360027</v>
      </c>
      <c r="G983" s="316" t="s">
        <v>2482</v>
      </c>
      <c r="H983" s="316" t="s">
        <v>355</v>
      </c>
      <c r="I983" s="316" t="s">
        <v>2480</v>
      </c>
      <c r="J983" s="316" t="s">
        <v>2481</v>
      </c>
      <c r="K983" s="340">
        <v>2440816</v>
      </c>
      <c r="L983" s="334" t="s">
        <v>5621</v>
      </c>
      <c r="M983" s="334"/>
      <c r="N983" s="316"/>
      <c r="O983" s="334" t="s">
        <v>2481</v>
      </c>
      <c r="P983" s="324">
        <v>1</v>
      </c>
      <c r="Q983" s="316">
        <v>19</v>
      </c>
      <c r="R983" s="327">
        <v>300000</v>
      </c>
      <c r="S983" s="327">
        <v>150000</v>
      </c>
      <c r="T983" s="328">
        <v>300000</v>
      </c>
      <c r="U983" s="328" t="s">
        <v>347</v>
      </c>
      <c r="V983" s="328" t="s">
        <v>347</v>
      </c>
      <c r="W983" s="329" t="s">
        <v>347</v>
      </c>
      <c r="X983" s="316"/>
      <c r="Y983" s="316"/>
      <c r="Z983" s="325" t="s">
        <v>377</v>
      </c>
      <c r="AA983" s="316"/>
      <c r="AB983" s="316"/>
      <c r="AC983" s="316"/>
      <c r="AD983" s="316"/>
      <c r="AE983" s="316"/>
      <c r="AF983" s="316"/>
      <c r="AG983" s="325">
        <v>0</v>
      </c>
      <c r="AH983" s="325" t="s">
        <v>377</v>
      </c>
      <c r="AI983" s="325" t="s">
        <v>377</v>
      </c>
      <c r="AJ983" s="328">
        <v>750000</v>
      </c>
      <c r="AK983" s="330">
        <v>1000000</v>
      </c>
    </row>
    <row r="984" spans="1:37" s="309" customFormat="1" ht="20.100000000000001" customHeight="1">
      <c r="A984" s="314">
        <v>3081</v>
      </c>
      <c r="B984" s="345">
        <v>1410052003126</v>
      </c>
      <c r="C984" s="345">
        <v>4013008000050</v>
      </c>
      <c r="D984" s="316" t="s">
        <v>2293</v>
      </c>
      <c r="E984" s="331" t="s">
        <v>667</v>
      </c>
      <c r="F984" s="340">
        <v>8100044</v>
      </c>
      <c r="G984" s="316" t="s">
        <v>670</v>
      </c>
      <c r="H984" s="316" t="s">
        <v>355</v>
      </c>
      <c r="I984" s="316" t="s">
        <v>668</v>
      </c>
      <c r="J984" s="316" t="s">
        <v>2487</v>
      </c>
      <c r="K984" s="340">
        <v>2440002</v>
      </c>
      <c r="L984" s="334" t="s">
        <v>5622</v>
      </c>
      <c r="M984" s="334" t="s">
        <v>5623</v>
      </c>
      <c r="N984" s="316"/>
      <c r="O984" s="334" t="s">
        <v>2487</v>
      </c>
      <c r="P984" s="324">
        <v>1</v>
      </c>
      <c r="Q984" s="316">
        <v>19</v>
      </c>
      <c r="R984" s="327">
        <v>300000</v>
      </c>
      <c r="S984" s="327">
        <v>150000</v>
      </c>
      <c r="T984" s="328" t="s">
        <v>347</v>
      </c>
      <c r="U984" s="328" t="s">
        <v>347</v>
      </c>
      <c r="V984" s="328" t="s">
        <v>347</v>
      </c>
      <c r="W984" s="329" t="s">
        <v>347</v>
      </c>
      <c r="X984" s="316"/>
      <c r="Y984" s="316"/>
      <c r="Z984" s="325"/>
      <c r="AA984" s="316"/>
      <c r="AB984" s="316"/>
      <c r="AC984" s="316"/>
      <c r="AD984" s="316"/>
      <c r="AE984" s="316"/>
      <c r="AF984" s="316"/>
      <c r="AG984" s="325">
        <v>0</v>
      </c>
      <c r="AH984" s="325" t="s">
        <v>377</v>
      </c>
      <c r="AI984" s="325" t="s">
        <v>377</v>
      </c>
      <c r="AJ984" s="328">
        <v>450000</v>
      </c>
      <c r="AK984" s="330">
        <v>1000000</v>
      </c>
    </row>
    <row r="985" spans="1:37" s="309" customFormat="1" ht="20.100000000000001" customHeight="1">
      <c r="A985" s="314">
        <v>3082</v>
      </c>
      <c r="B985" s="315">
        <v>1410052005295</v>
      </c>
      <c r="C985" s="347">
        <v>4013008000050</v>
      </c>
      <c r="D985" s="315" t="s">
        <v>2293</v>
      </c>
      <c r="E985" s="331" t="s">
        <v>667</v>
      </c>
      <c r="F985" s="332">
        <v>8100044</v>
      </c>
      <c r="G985" s="333" t="s">
        <v>670</v>
      </c>
      <c r="H985" s="331" t="s">
        <v>355</v>
      </c>
      <c r="I985" s="331" t="s">
        <v>668</v>
      </c>
      <c r="J985" s="331" t="s">
        <v>2488</v>
      </c>
      <c r="K985" s="325">
        <v>2440002</v>
      </c>
      <c r="L985" s="324" t="s">
        <v>5624</v>
      </c>
      <c r="M985" s="348"/>
      <c r="N985" s="322"/>
      <c r="O985" s="322" t="s">
        <v>2488</v>
      </c>
      <c r="P985" s="324">
        <v>1</v>
      </c>
      <c r="Q985" s="326">
        <v>19</v>
      </c>
      <c r="R985" s="327">
        <v>300000</v>
      </c>
      <c r="S985" s="327">
        <v>150000</v>
      </c>
      <c r="T985" s="328" t="s">
        <v>347</v>
      </c>
      <c r="U985" s="328" t="s">
        <v>347</v>
      </c>
      <c r="V985" s="328" t="s">
        <v>347</v>
      </c>
      <c r="W985" s="329" t="s">
        <v>347</v>
      </c>
      <c r="X985" s="329"/>
      <c r="Y985" s="329"/>
      <c r="Z985" s="325"/>
      <c r="AA985" s="329"/>
      <c r="AB985" s="329"/>
      <c r="AC985" s="329"/>
      <c r="AD985" s="329"/>
      <c r="AE985" s="329"/>
      <c r="AF985" s="329"/>
      <c r="AG985" s="325">
        <v>0</v>
      </c>
      <c r="AH985" s="325" t="s">
        <v>377</v>
      </c>
      <c r="AI985" s="325" t="s">
        <v>377</v>
      </c>
      <c r="AJ985" s="328">
        <v>450000</v>
      </c>
      <c r="AK985" s="330">
        <v>1000000</v>
      </c>
    </row>
    <row r="986" spans="1:37" s="309" customFormat="1" ht="20.100000000000001" customHeight="1">
      <c r="A986" s="314">
        <v>3083</v>
      </c>
      <c r="B986" s="345">
        <v>1410052002805</v>
      </c>
      <c r="C986" s="345">
        <v>1310308000118</v>
      </c>
      <c r="D986" s="316" t="s">
        <v>2293</v>
      </c>
      <c r="E986" s="350" t="s">
        <v>672</v>
      </c>
      <c r="F986" s="349">
        <v>1050001</v>
      </c>
      <c r="G986" s="331" t="s">
        <v>675</v>
      </c>
      <c r="H986" s="331" t="s">
        <v>355</v>
      </c>
      <c r="I986" s="331" t="s">
        <v>673</v>
      </c>
      <c r="J986" s="316" t="s">
        <v>2351</v>
      </c>
      <c r="K986" s="340">
        <v>2310821</v>
      </c>
      <c r="L986" s="334" t="s">
        <v>5625</v>
      </c>
      <c r="M986" s="334" t="s">
        <v>5626</v>
      </c>
      <c r="N986" s="316"/>
      <c r="O986" s="334" t="s">
        <v>2351</v>
      </c>
      <c r="P986" s="324">
        <v>1</v>
      </c>
      <c r="Q986" s="316">
        <v>10</v>
      </c>
      <c r="R986" s="327">
        <v>300000</v>
      </c>
      <c r="S986" s="327">
        <v>150000</v>
      </c>
      <c r="T986" s="328" t="s">
        <v>347</v>
      </c>
      <c r="U986" s="328" t="s">
        <v>347</v>
      </c>
      <c r="V986" s="328" t="s">
        <v>347</v>
      </c>
      <c r="W986" s="329" t="s">
        <v>347</v>
      </c>
      <c r="X986" s="316"/>
      <c r="Y986" s="316"/>
      <c r="Z986" s="325"/>
      <c r="AA986" s="316"/>
      <c r="AB986" s="316"/>
      <c r="AC986" s="316"/>
      <c r="AD986" s="316"/>
      <c r="AE986" s="316"/>
      <c r="AF986" s="316"/>
      <c r="AG986" s="325">
        <v>0</v>
      </c>
      <c r="AH986" s="325" t="s">
        <v>377</v>
      </c>
      <c r="AI986" s="325" t="s">
        <v>377</v>
      </c>
      <c r="AJ986" s="328">
        <v>450000</v>
      </c>
      <c r="AK986" s="330">
        <v>1000000</v>
      </c>
    </row>
    <row r="987" spans="1:37" s="309" customFormat="1" ht="20.100000000000001" customHeight="1">
      <c r="A987" s="314">
        <v>3084</v>
      </c>
      <c r="B987" s="315">
        <v>1410052005931</v>
      </c>
      <c r="C987" s="347">
        <v>1410908100084</v>
      </c>
      <c r="D987" s="315" t="s">
        <v>2293</v>
      </c>
      <c r="E987" s="331" t="s">
        <v>5627</v>
      </c>
      <c r="F987" s="319">
        <v>2230061</v>
      </c>
      <c r="G987" s="333" t="s">
        <v>5629</v>
      </c>
      <c r="H987" s="331" t="s">
        <v>355</v>
      </c>
      <c r="I987" s="331" t="s">
        <v>5628</v>
      </c>
      <c r="J987" s="331" t="s">
        <v>2912</v>
      </c>
      <c r="K987" s="325">
        <v>2230061</v>
      </c>
      <c r="L987" s="324" t="s">
        <v>2913</v>
      </c>
      <c r="M987" s="348"/>
      <c r="N987" s="322"/>
      <c r="O987" s="322" t="s">
        <v>2912</v>
      </c>
      <c r="P987" s="324">
        <v>1</v>
      </c>
      <c r="Q987" s="326">
        <v>18</v>
      </c>
      <c r="R987" s="327">
        <v>300000</v>
      </c>
      <c r="S987" s="327">
        <v>150000</v>
      </c>
      <c r="T987" s="328">
        <v>300000</v>
      </c>
      <c r="U987" s="328" t="s">
        <v>347</v>
      </c>
      <c r="V987" s="328" t="s">
        <v>347</v>
      </c>
      <c r="W987" s="329" t="s">
        <v>377</v>
      </c>
      <c r="X987" s="329"/>
      <c r="Y987" s="329"/>
      <c r="Z987" s="325"/>
      <c r="AA987" s="329"/>
      <c r="AB987" s="329"/>
      <c r="AC987" s="329"/>
      <c r="AD987" s="329"/>
      <c r="AE987" s="329"/>
      <c r="AF987" s="329"/>
      <c r="AG987" s="325">
        <v>247000</v>
      </c>
      <c r="AH987" s="325" t="s">
        <v>6833</v>
      </c>
      <c r="AI987" s="325" t="s">
        <v>377</v>
      </c>
      <c r="AJ987" s="328">
        <v>750000</v>
      </c>
      <c r="AK987" s="330">
        <v>1000000</v>
      </c>
    </row>
    <row r="988" spans="1:37" s="309" customFormat="1" ht="20.100000000000001" customHeight="1">
      <c r="A988" s="314">
        <v>3085</v>
      </c>
      <c r="B988" s="315">
        <v>1410052005626</v>
      </c>
      <c r="C988" s="347">
        <v>1410108100025</v>
      </c>
      <c r="D988" s="315" t="s">
        <v>2293</v>
      </c>
      <c r="E988" s="331" t="s">
        <v>2716</v>
      </c>
      <c r="F988" s="332">
        <v>2300001</v>
      </c>
      <c r="G988" s="333" t="s">
        <v>2719</v>
      </c>
      <c r="H988" s="331" t="s">
        <v>355</v>
      </c>
      <c r="I988" s="331" t="s">
        <v>2717</v>
      </c>
      <c r="J988" s="331" t="s">
        <v>2718</v>
      </c>
      <c r="K988" s="325">
        <v>2300001</v>
      </c>
      <c r="L988" s="324" t="s">
        <v>5630</v>
      </c>
      <c r="M988" s="319" t="s">
        <v>5631</v>
      </c>
      <c r="N988" s="322"/>
      <c r="O988" s="322" t="s">
        <v>2718</v>
      </c>
      <c r="P988" s="324">
        <v>1</v>
      </c>
      <c r="Q988" s="326">
        <v>19</v>
      </c>
      <c r="R988" s="327">
        <v>300000</v>
      </c>
      <c r="S988" s="327">
        <v>150000</v>
      </c>
      <c r="T988" s="328" t="s">
        <v>347</v>
      </c>
      <c r="U988" s="328" t="s">
        <v>347</v>
      </c>
      <c r="V988" s="328" t="s">
        <v>347</v>
      </c>
      <c r="W988" s="329" t="s">
        <v>347</v>
      </c>
      <c r="X988" s="329"/>
      <c r="Y988" s="329"/>
      <c r="Z988" s="325"/>
      <c r="AA988" s="329"/>
      <c r="AB988" s="329"/>
      <c r="AC988" s="329"/>
      <c r="AD988" s="329"/>
      <c r="AE988" s="329"/>
      <c r="AF988" s="329"/>
      <c r="AG988" s="325">
        <v>0</v>
      </c>
      <c r="AH988" s="325" t="s">
        <v>377</v>
      </c>
      <c r="AI988" s="325" t="s">
        <v>377</v>
      </c>
      <c r="AJ988" s="328">
        <v>450000</v>
      </c>
      <c r="AK988" s="330">
        <v>1000000</v>
      </c>
    </row>
    <row r="989" spans="1:37" s="309" customFormat="1" ht="20.100000000000001" customHeight="1">
      <c r="A989" s="314">
        <v>3086</v>
      </c>
      <c r="B989" s="315">
        <v>1410052005188</v>
      </c>
      <c r="C989" s="347">
        <v>1110008000347</v>
      </c>
      <c r="D989" s="315" t="s">
        <v>2293</v>
      </c>
      <c r="E989" s="331" t="s">
        <v>699</v>
      </c>
      <c r="F989" s="332">
        <v>3300063</v>
      </c>
      <c r="G989" s="333" t="s">
        <v>701</v>
      </c>
      <c r="H989" s="331" t="s">
        <v>355</v>
      </c>
      <c r="I989" s="331" t="s">
        <v>4579</v>
      </c>
      <c r="J989" s="331" t="s">
        <v>2598</v>
      </c>
      <c r="K989" s="340">
        <v>2220033</v>
      </c>
      <c r="L989" s="334" t="s">
        <v>5632</v>
      </c>
      <c r="M989" s="334" t="s">
        <v>5633</v>
      </c>
      <c r="N989" s="316"/>
      <c r="O989" s="334" t="s">
        <v>2598</v>
      </c>
      <c r="P989" s="324">
        <v>1</v>
      </c>
      <c r="Q989" s="326">
        <v>19</v>
      </c>
      <c r="R989" s="327">
        <v>300000</v>
      </c>
      <c r="S989" s="327">
        <v>150000</v>
      </c>
      <c r="T989" s="328">
        <v>300000</v>
      </c>
      <c r="U989" s="328" t="s">
        <v>347</v>
      </c>
      <c r="V989" s="328" t="s">
        <v>347</v>
      </c>
      <c r="W989" s="329" t="s">
        <v>377</v>
      </c>
      <c r="X989" s="325"/>
      <c r="Y989" s="325"/>
      <c r="Z989" s="325"/>
      <c r="AA989" s="325"/>
      <c r="AB989" s="325"/>
      <c r="AC989" s="325"/>
      <c r="AD989" s="325"/>
      <c r="AE989" s="325"/>
      <c r="AF989" s="325"/>
      <c r="AG989" s="325">
        <v>0</v>
      </c>
      <c r="AH989" s="325" t="s">
        <v>377</v>
      </c>
      <c r="AI989" s="325" t="s">
        <v>377</v>
      </c>
      <c r="AJ989" s="328">
        <v>750000</v>
      </c>
      <c r="AK989" s="330">
        <v>1000000</v>
      </c>
    </row>
    <row r="990" spans="1:37" s="309" customFormat="1" ht="20.100000000000001" customHeight="1">
      <c r="A990" s="314">
        <v>3087</v>
      </c>
      <c r="B990" s="315">
        <v>1410052005253</v>
      </c>
      <c r="C990" s="347">
        <v>1311608100046</v>
      </c>
      <c r="D990" s="315" t="s">
        <v>2293</v>
      </c>
      <c r="E990" s="331" t="s">
        <v>2618</v>
      </c>
      <c r="F990" s="332">
        <v>1710021</v>
      </c>
      <c r="G990" s="333" t="s">
        <v>2621</v>
      </c>
      <c r="H990" s="331" t="s">
        <v>355</v>
      </c>
      <c r="I990" s="331" t="s">
        <v>2619</v>
      </c>
      <c r="J990" s="331" t="s">
        <v>2620</v>
      </c>
      <c r="K990" s="325">
        <v>2220037</v>
      </c>
      <c r="L990" s="324" t="s">
        <v>4625</v>
      </c>
      <c r="M990" s="348"/>
      <c r="N990" s="322"/>
      <c r="O990" s="322" t="s">
        <v>2620</v>
      </c>
      <c r="P990" s="324">
        <v>1</v>
      </c>
      <c r="Q990" s="326">
        <v>19</v>
      </c>
      <c r="R990" s="327">
        <v>300000</v>
      </c>
      <c r="S990" s="327">
        <v>150000</v>
      </c>
      <c r="T990" s="328">
        <v>300000</v>
      </c>
      <c r="U990" s="328" t="s">
        <v>347</v>
      </c>
      <c r="V990" s="328" t="s">
        <v>347</v>
      </c>
      <c r="W990" s="329" t="s">
        <v>377</v>
      </c>
      <c r="X990" s="329"/>
      <c r="Y990" s="329"/>
      <c r="Z990" s="325"/>
      <c r="AA990" s="329"/>
      <c r="AB990" s="329"/>
      <c r="AC990" s="329"/>
      <c r="AD990" s="329"/>
      <c r="AE990" s="329"/>
      <c r="AF990" s="329"/>
      <c r="AG990" s="325">
        <v>996000</v>
      </c>
      <c r="AH990" s="325" t="s">
        <v>6833</v>
      </c>
      <c r="AI990" s="325" t="s">
        <v>377</v>
      </c>
      <c r="AJ990" s="328">
        <v>750000</v>
      </c>
      <c r="AK990" s="330">
        <v>1000000</v>
      </c>
    </row>
    <row r="991" spans="1:37" s="309" customFormat="1" ht="20.100000000000001" customHeight="1">
      <c r="A991" s="314">
        <v>3088</v>
      </c>
      <c r="B991" s="315">
        <v>1410052005980</v>
      </c>
      <c r="C991" s="347">
        <v>1311608100046</v>
      </c>
      <c r="D991" s="315" t="s">
        <v>2293</v>
      </c>
      <c r="E991" s="331" t="s">
        <v>2618</v>
      </c>
      <c r="F991" s="319">
        <v>1710021</v>
      </c>
      <c r="G991" s="333" t="s">
        <v>2621</v>
      </c>
      <c r="H991" s="331" t="s">
        <v>355</v>
      </c>
      <c r="I991" s="331" t="s">
        <v>2619</v>
      </c>
      <c r="J991" s="331" t="s">
        <v>5634</v>
      </c>
      <c r="K991" s="325">
        <v>2320023</v>
      </c>
      <c r="L991" s="324" t="s">
        <v>6891</v>
      </c>
      <c r="M991" s="348" t="s">
        <v>5635</v>
      </c>
      <c r="N991" s="322"/>
      <c r="O991" s="322" t="s">
        <v>5634</v>
      </c>
      <c r="P991" s="324">
        <v>1</v>
      </c>
      <c r="Q991" s="326">
        <v>12</v>
      </c>
      <c r="R991" s="327">
        <v>300000</v>
      </c>
      <c r="S991" s="327">
        <v>150000</v>
      </c>
      <c r="T991" s="328">
        <v>300000</v>
      </c>
      <c r="U991" s="328" t="s">
        <v>347</v>
      </c>
      <c r="V991" s="328" t="s">
        <v>347</v>
      </c>
      <c r="W991" s="329" t="s">
        <v>377</v>
      </c>
      <c r="X991" s="329"/>
      <c r="Y991" s="329"/>
      <c r="Z991" s="325"/>
      <c r="AA991" s="329"/>
      <c r="AB991" s="329"/>
      <c r="AC991" s="329"/>
      <c r="AD991" s="329"/>
      <c r="AE991" s="329"/>
      <c r="AF991" s="329"/>
      <c r="AG991" s="325">
        <v>0</v>
      </c>
      <c r="AH991" s="325" t="s">
        <v>377</v>
      </c>
      <c r="AI991" s="325" t="s">
        <v>377</v>
      </c>
      <c r="AJ991" s="328">
        <v>750000</v>
      </c>
      <c r="AK991" s="330">
        <v>1000000</v>
      </c>
    </row>
    <row r="992" spans="1:37" s="309" customFormat="1" ht="20.100000000000001" customHeight="1">
      <c r="A992" s="314">
        <v>3089</v>
      </c>
      <c r="B992" s="345">
        <v>1410052004405</v>
      </c>
      <c r="C992" s="345">
        <v>2710008000038</v>
      </c>
      <c r="D992" s="316" t="s">
        <v>2293</v>
      </c>
      <c r="E992" s="331" t="s">
        <v>711</v>
      </c>
      <c r="F992" s="340">
        <v>5440014</v>
      </c>
      <c r="G992" s="316" t="s">
        <v>4591</v>
      </c>
      <c r="H992" s="316" t="s">
        <v>355</v>
      </c>
      <c r="I992" s="316" t="s">
        <v>712</v>
      </c>
      <c r="J992" s="316" t="s">
        <v>2354</v>
      </c>
      <c r="K992" s="340">
        <v>2330002</v>
      </c>
      <c r="L992" s="334" t="s">
        <v>5636</v>
      </c>
      <c r="M992" s="334" t="s">
        <v>5637</v>
      </c>
      <c r="N992" s="316"/>
      <c r="O992" s="334" t="s">
        <v>2354</v>
      </c>
      <c r="P992" s="324">
        <v>1</v>
      </c>
      <c r="Q992" s="316">
        <v>19</v>
      </c>
      <c r="R992" s="327">
        <v>300000</v>
      </c>
      <c r="S992" s="327">
        <v>150000</v>
      </c>
      <c r="T992" s="328" t="s">
        <v>347</v>
      </c>
      <c r="U992" s="328" t="s">
        <v>347</v>
      </c>
      <c r="V992" s="328" t="s">
        <v>347</v>
      </c>
      <c r="W992" s="329" t="s">
        <v>347</v>
      </c>
      <c r="X992" s="316"/>
      <c r="Y992" s="316"/>
      <c r="Z992" s="325"/>
      <c r="AA992" s="316"/>
      <c r="AB992" s="316"/>
      <c r="AC992" s="316"/>
      <c r="AD992" s="316"/>
      <c r="AE992" s="316"/>
      <c r="AF992" s="316"/>
      <c r="AG992" s="325">
        <v>429000</v>
      </c>
      <c r="AH992" s="325" t="s">
        <v>6833</v>
      </c>
      <c r="AI992" s="325" t="s">
        <v>377</v>
      </c>
      <c r="AJ992" s="328">
        <v>450000</v>
      </c>
      <c r="AK992" s="330">
        <v>1000000</v>
      </c>
    </row>
    <row r="993" spans="1:37" s="309" customFormat="1" ht="20.100000000000001" customHeight="1">
      <c r="A993" s="314">
        <v>3090</v>
      </c>
      <c r="B993" s="315">
        <v>1410052004371</v>
      </c>
      <c r="C993" s="345">
        <v>1410008001372</v>
      </c>
      <c r="D993" s="315" t="s">
        <v>2293</v>
      </c>
      <c r="E993" s="331" t="s">
        <v>2554</v>
      </c>
      <c r="F993" s="319">
        <v>2230064</v>
      </c>
      <c r="G993" s="320" t="s">
        <v>2557</v>
      </c>
      <c r="H993" s="316" t="s">
        <v>355</v>
      </c>
      <c r="I993" s="316" t="s">
        <v>2555</v>
      </c>
      <c r="J993" s="316" t="s">
        <v>2556</v>
      </c>
      <c r="K993" s="340">
        <v>2230064</v>
      </c>
      <c r="L993" s="334" t="s">
        <v>5638</v>
      </c>
      <c r="M993" s="334" t="s">
        <v>5639</v>
      </c>
      <c r="N993" s="338"/>
      <c r="O993" s="334" t="s">
        <v>2556</v>
      </c>
      <c r="P993" s="324">
        <v>1</v>
      </c>
      <c r="Q993" s="326">
        <v>15</v>
      </c>
      <c r="R993" s="327">
        <v>300000</v>
      </c>
      <c r="S993" s="327">
        <v>150000</v>
      </c>
      <c r="T993" s="328" t="s">
        <v>347</v>
      </c>
      <c r="U993" s="328" t="s">
        <v>347</v>
      </c>
      <c r="V993" s="328" t="s">
        <v>347</v>
      </c>
      <c r="W993" s="329" t="s">
        <v>347</v>
      </c>
      <c r="X993" s="329"/>
      <c r="Y993" s="329"/>
      <c r="Z993" s="325"/>
      <c r="AA993" s="329"/>
      <c r="AB993" s="329"/>
      <c r="AC993" s="329"/>
      <c r="AD993" s="329"/>
      <c r="AE993" s="329"/>
      <c r="AF993" s="329"/>
      <c r="AG993" s="325">
        <v>1000000</v>
      </c>
      <c r="AH993" s="325" t="s">
        <v>6833</v>
      </c>
      <c r="AI993" s="325" t="s">
        <v>377</v>
      </c>
      <c r="AJ993" s="328">
        <v>450000</v>
      </c>
      <c r="AK993" s="330">
        <v>1000000</v>
      </c>
    </row>
    <row r="994" spans="1:37" s="309" customFormat="1" ht="20.100000000000001" customHeight="1">
      <c r="A994" s="314">
        <v>3091</v>
      </c>
      <c r="B994" s="315">
        <v>1410052005527</v>
      </c>
      <c r="C994" s="347">
        <v>1410008001109</v>
      </c>
      <c r="D994" s="315" t="s">
        <v>2293</v>
      </c>
      <c r="E994" s="331" t="s">
        <v>716</v>
      </c>
      <c r="F994" s="332">
        <v>2410023</v>
      </c>
      <c r="G994" s="333" t="s">
        <v>719</v>
      </c>
      <c r="H994" s="331" t="s">
        <v>355</v>
      </c>
      <c r="I994" s="331" t="s">
        <v>717</v>
      </c>
      <c r="J994" s="331" t="s">
        <v>2336</v>
      </c>
      <c r="K994" s="325">
        <v>2410821</v>
      </c>
      <c r="L994" s="324" t="s">
        <v>5640</v>
      </c>
      <c r="M994" s="348"/>
      <c r="N994" s="322"/>
      <c r="O994" s="322" t="s">
        <v>2336</v>
      </c>
      <c r="P994" s="324">
        <v>1</v>
      </c>
      <c r="Q994" s="326">
        <v>19</v>
      </c>
      <c r="R994" s="327">
        <v>300000</v>
      </c>
      <c r="S994" s="327">
        <v>150000</v>
      </c>
      <c r="T994" s="328" t="s">
        <v>347</v>
      </c>
      <c r="U994" s="328" t="s">
        <v>347</v>
      </c>
      <c r="V994" s="328" t="s">
        <v>347</v>
      </c>
      <c r="W994" s="329" t="s">
        <v>347</v>
      </c>
      <c r="X994" s="329"/>
      <c r="Y994" s="329"/>
      <c r="Z994" s="325"/>
      <c r="AA994" s="329"/>
      <c r="AB994" s="329"/>
      <c r="AC994" s="329"/>
      <c r="AD994" s="329"/>
      <c r="AE994" s="329"/>
      <c r="AF994" s="329"/>
      <c r="AG994" s="325">
        <v>0</v>
      </c>
      <c r="AH994" s="325" t="s">
        <v>377</v>
      </c>
      <c r="AI994" s="325" t="s">
        <v>377</v>
      </c>
      <c r="AJ994" s="328">
        <v>450000</v>
      </c>
      <c r="AK994" s="330">
        <v>1000000</v>
      </c>
    </row>
    <row r="995" spans="1:37" s="309" customFormat="1" ht="20.100000000000001" customHeight="1">
      <c r="A995" s="314">
        <v>3092</v>
      </c>
      <c r="B995" s="315">
        <v>1410052004868</v>
      </c>
      <c r="C995" s="345">
        <v>1310108000011</v>
      </c>
      <c r="D995" s="315" t="s">
        <v>2293</v>
      </c>
      <c r="E995" s="331" t="s">
        <v>720</v>
      </c>
      <c r="F995" s="319">
        <v>1020071</v>
      </c>
      <c r="G995" s="320" t="s">
        <v>723</v>
      </c>
      <c r="H995" s="316" t="s">
        <v>425</v>
      </c>
      <c r="I995" s="316" t="s">
        <v>721</v>
      </c>
      <c r="J995" s="316" t="s">
        <v>2303</v>
      </c>
      <c r="K995" s="325">
        <v>2230052</v>
      </c>
      <c r="L995" s="324" t="s">
        <v>5641</v>
      </c>
      <c r="M995" s="348"/>
      <c r="N995" s="322"/>
      <c r="O995" s="322" t="s">
        <v>2303</v>
      </c>
      <c r="P995" s="324">
        <v>1</v>
      </c>
      <c r="Q995" s="326">
        <v>17</v>
      </c>
      <c r="R995" s="327">
        <v>300000</v>
      </c>
      <c r="S995" s="327">
        <v>150000</v>
      </c>
      <c r="T995" s="328" t="s">
        <v>347</v>
      </c>
      <c r="U995" s="328" t="s">
        <v>347</v>
      </c>
      <c r="V995" s="328" t="s">
        <v>347</v>
      </c>
      <c r="W995" s="329" t="s">
        <v>347</v>
      </c>
      <c r="X995" s="329"/>
      <c r="Y995" s="329"/>
      <c r="Z995" s="325"/>
      <c r="AA995" s="329"/>
      <c r="AB995" s="329"/>
      <c r="AC995" s="329"/>
      <c r="AD995" s="329"/>
      <c r="AE995" s="329"/>
      <c r="AF995" s="329"/>
      <c r="AG995" s="325">
        <v>0</v>
      </c>
      <c r="AH995" s="325" t="s">
        <v>377</v>
      </c>
      <c r="AI995" s="325" t="s">
        <v>377</v>
      </c>
      <c r="AJ995" s="328">
        <v>450000</v>
      </c>
      <c r="AK995" s="330">
        <v>1000000</v>
      </c>
    </row>
    <row r="996" spans="1:37" s="309" customFormat="1" ht="20.100000000000001" customHeight="1">
      <c r="A996" s="314">
        <v>3093</v>
      </c>
      <c r="B996" s="345">
        <v>1410052004199</v>
      </c>
      <c r="C996" s="345">
        <v>1321108000026</v>
      </c>
      <c r="D996" s="316" t="s">
        <v>2293</v>
      </c>
      <c r="E996" s="331" t="s">
        <v>754</v>
      </c>
      <c r="F996" s="340">
        <v>1870011</v>
      </c>
      <c r="G996" s="316" t="s">
        <v>757</v>
      </c>
      <c r="H996" s="316" t="s">
        <v>355</v>
      </c>
      <c r="I996" s="316" t="s">
        <v>755</v>
      </c>
      <c r="J996" s="316" t="s">
        <v>2528</v>
      </c>
      <c r="K996" s="340">
        <v>2210861</v>
      </c>
      <c r="L996" s="334" t="s">
        <v>5642</v>
      </c>
      <c r="M996" s="334"/>
      <c r="N996" s="316"/>
      <c r="O996" s="334" t="s">
        <v>2528</v>
      </c>
      <c r="P996" s="324">
        <v>1</v>
      </c>
      <c r="Q996" s="316">
        <v>19</v>
      </c>
      <c r="R996" s="327">
        <v>300000</v>
      </c>
      <c r="S996" s="327">
        <v>150000</v>
      </c>
      <c r="T996" s="328" t="s">
        <v>347</v>
      </c>
      <c r="U996" s="328" t="s">
        <v>347</v>
      </c>
      <c r="V996" s="328" t="s">
        <v>347</v>
      </c>
      <c r="W996" s="329" t="s">
        <v>347</v>
      </c>
      <c r="X996" s="316"/>
      <c r="Y996" s="316"/>
      <c r="Z996" s="325"/>
      <c r="AA996" s="316"/>
      <c r="AB996" s="316"/>
      <c r="AC996" s="316"/>
      <c r="AD996" s="316"/>
      <c r="AE996" s="316"/>
      <c r="AF996" s="316"/>
      <c r="AG996" s="325">
        <v>0</v>
      </c>
      <c r="AH996" s="325" t="s">
        <v>377</v>
      </c>
      <c r="AI996" s="325" t="s">
        <v>377</v>
      </c>
      <c r="AJ996" s="328">
        <v>450000</v>
      </c>
      <c r="AK996" s="330">
        <v>1000000</v>
      </c>
    </row>
    <row r="997" spans="1:37" s="309" customFormat="1" ht="20.100000000000001" customHeight="1">
      <c r="A997" s="314">
        <v>3094</v>
      </c>
      <c r="B997" s="315">
        <v>1410052005501</v>
      </c>
      <c r="C997" s="345">
        <v>1310208200032</v>
      </c>
      <c r="D997" s="315" t="s">
        <v>2293</v>
      </c>
      <c r="E997" s="331" t="s">
        <v>2604</v>
      </c>
      <c r="F997" s="319">
        <v>1030001</v>
      </c>
      <c r="G997" s="320" t="s">
        <v>2607</v>
      </c>
      <c r="H997" s="316" t="s">
        <v>355</v>
      </c>
      <c r="I997" s="316" t="s">
        <v>2605</v>
      </c>
      <c r="J997" s="316" t="s">
        <v>2606</v>
      </c>
      <c r="K997" s="340">
        <v>2300051</v>
      </c>
      <c r="L997" s="334" t="s">
        <v>5643</v>
      </c>
      <c r="M997" s="342"/>
      <c r="N997" s="334"/>
      <c r="O997" s="334" t="s">
        <v>2606</v>
      </c>
      <c r="P997" s="324">
        <v>1</v>
      </c>
      <c r="Q997" s="326">
        <v>12</v>
      </c>
      <c r="R997" s="327">
        <v>300000</v>
      </c>
      <c r="S997" s="327">
        <v>150000</v>
      </c>
      <c r="T997" s="328">
        <v>300000</v>
      </c>
      <c r="U997" s="328" t="s">
        <v>347</v>
      </c>
      <c r="V997" s="328" t="s">
        <v>347</v>
      </c>
      <c r="W997" s="329" t="s">
        <v>377</v>
      </c>
      <c r="X997" s="325"/>
      <c r="Y997" s="325"/>
      <c r="Z997" s="325"/>
      <c r="AA997" s="325"/>
      <c r="AB997" s="325"/>
      <c r="AC997" s="325"/>
      <c r="AD997" s="325"/>
      <c r="AE997" s="325"/>
      <c r="AF997" s="325"/>
      <c r="AG997" s="325">
        <v>0</v>
      </c>
      <c r="AH997" s="325" t="s">
        <v>377</v>
      </c>
      <c r="AI997" s="325" t="s">
        <v>377</v>
      </c>
      <c r="AJ997" s="328">
        <v>750000</v>
      </c>
      <c r="AK997" s="330">
        <v>1000000</v>
      </c>
    </row>
    <row r="998" spans="1:37" s="309" customFormat="1" ht="20.100000000000001" customHeight="1">
      <c r="A998" s="314">
        <v>3095</v>
      </c>
      <c r="B998" s="315">
        <v>1410052005543</v>
      </c>
      <c r="C998" s="347">
        <v>1310208200032</v>
      </c>
      <c r="D998" s="315" t="s">
        <v>2293</v>
      </c>
      <c r="E998" s="331" t="s">
        <v>2604</v>
      </c>
      <c r="F998" s="332">
        <v>1030001</v>
      </c>
      <c r="G998" s="333" t="s">
        <v>2607</v>
      </c>
      <c r="H998" s="331" t="s">
        <v>355</v>
      </c>
      <c r="I998" s="331" t="s">
        <v>2605</v>
      </c>
      <c r="J998" s="331" t="s">
        <v>2608</v>
      </c>
      <c r="K998" s="325">
        <v>2350008</v>
      </c>
      <c r="L998" s="324" t="s">
        <v>5644</v>
      </c>
      <c r="M998" s="348"/>
      <c r="N998" s="322"/>
      <c r="O998" s="322" t="s">
        <v>2608</v>
      </c>
      <c r="P998" s="324">
        <v>1</v>
      </c>
      <c r="Q998" s="326">
        <v>12</v>
      </c>
      <c r="R998" s="327">
        <v>300000</v>
      </c>
      <c r="S998" s="327">
        <v>150000</v>
      </c>
      <c r="T998" s="328">
        <v>300000</v>
      </c>
      <c r="U998" s="328" t="s">
        <v>347</v>
      </c>
      <c r="V998" s="328" t="s">
        <v>347</v>
      </c>
      <c r="W998" s="329" t="s">
        <v>377</v>
      </c>
      <c r="X998" s="329"/>
      <c r="Y998" s="329"/>
      <c r="Z998" s="325"/>
      <c r="AA998" s="329"/>
      <c r="AB998" s="329"/>
      <c r="AC998" s="329"/>
      <c r="AD998" s="329"/>
      <c r="AE998" s="329"/>
      <c r="AF998" s="329"/>
      <c r="AG998" s="325">
        <v>0</v>
      </c>
      <c r="AH998" s="325" t="s">
        <v>377</v>
      </c>
      <c r="AI998" s="325" t="s">
        <v>377</v>
      </c>
      <c r="AJ998" s="328">
        <v>750000</v>
      </c>
      <c r="AK998" s="330">
        <v>1000000</v>
      </c>
    </row>
    <row r="999" spans="1:37" s="309" customFormat="1" ht="20.100000000000001" customHeight="1">
      <c r="A999" s="314">
        <v>3096</v>
      </c>
      <c r="B999" s="315">
        <v>1410052002748</v>
      </c>
      <c r="C999" s="345">
        <v>1410008001059</v>
      </c>
      <c r="D999" s="315" t="s">
        <v>2293</v>
      </c>
      <c r="E999" s="331" t="s">
        <v>795</v>
      </c>
      <c r="F999" s="332">
        <v>2200023</v>
      </c>
      <c r="G999" s="333" t="s">
        <v>798</v>
      </c>
      <c r="H999" s="331" t="s">
        <v>355</v>
      </c>
      <c r="I999" s="331" t="s">
        <v>796</v>
      </c>
      <c r="J999" s="316" t="s">
        <v>2328</v>
      </c>
      <c r="K999" s="325">
        <v>2260019</v>
      </c>
      <c r="L999" s="324" t="s">
        <v>5645</v>
      </c>
      <c r="M999" s="319"/>
      <c r="N999" s="323"/>
      <c r="O999" s="322" t="s">
        <v>2328</v>
      </c>
      <c r="P999" s="324">
        <v>1</v>
      </c>
      <c r="Q999" s="326">
        <v>11</v>
      </c>
      <c r="R999" s="327">
        <v>300000</v>
      </c>
      <c r="S999" s="327">
        <v>150000</v>
      </c>
      <c r="T999" s="328" t="s">
        <v>347</v>
      </c>
      <c r="U999" s="328" t="s">
        <v>347</v>
      </c>
      <c r="V999" s="328" t="s">
        <v>347</v>
      </c>
      <c r="W999" s="329" t="s">
        <v>347</v>
      </c>
      <c r="X999" s="329"/>
      <c r="Y999" s="329"/>
      <c r="Z999" s="325"/>
      <c r="AA999" s="329"/>
      <c r="AB999" s="329"/>
      <c r="AC999" s="329"/>
      <c r="AD999" s="329"/>
      <c r="AE999" s="329"/>
      <c r="AF999" s="329"/>
      <c r="AG999" s="325">
        <v>253000</v>
      </c>
      <c r="AH999" s="325" t="s">
        <v>6833</v>
      </c>
      <c r="AI999" s="325" t="s">
        <v>377</v>
      </c>
      <c r="AJ999" s="328">
        <v>450000</v>
      </c>
      <c r="AK999" s="330">
        <v>1000000</v>
      </c>
    </row>
    <row r="1000" spans="1:37" s="309" customFormat="1" ht="20.100000000000001" customHeight="1">
      <c r="A1000" s="314">
        <v>3097</v>
      </c>
      <c r="B1000" s="315">
        <v>1410052002755</v>
      </c>
      <c r="C1000" s="345">
        <v>1410008001059</v>
      </c>
      <c r="D1000" s="315" t="s">
        <v>2293</v>
      </c>
      <c r="E1000" s="350" t="s">
        <v>795</v>
      </c>
      <c r="F1000" s="332">
        <v>2200023</v>
      </c>
      <c r="G1000" s="333" t="s">
        <v>798</v>
      </c>
      <c r="H1000" s="331" t="s">
        <v>355</v>
      </c>
      <c r="I1000" s="331" t="s">
        <v>796</v>
      </c>
      <c r="J1000" s="316" t="s">
        <v>2329</v>
      </c>
      <c r="K1000" s="340">
        <v>2240033</v>
      </c>
      <c r="L1000" s="334" t="s">
        <v>5646</v>
      </c>
      <c r="M1000" s="334" t="s">
        <v>5647</v>
      </c>
      <c r="N1000" s="334"/>
      <c r="O1000" s="334" t="s">
        <v>2329</v>
      </c>
      <c r="P1000" s="324">
        <v>1</v>
      </c>
      <c r="Q1000" s="326">
        <v>11</v>
      </c>
      <c r="R1000" s="327">
        <v>300000</v>
      </c>
      <c r="S1000" s="327">
        <v>150000</v>
      </c>
      <c r="T1000" s="328" t="s">
        <v>347</v>
      </c>
      <c r="U1000" s="328" t="s">
        <v>347</v>
      </c>
      <c r="V1000" s="328" t="s">
        <v>347</v>
      </c>
      <c r="W1000" s="329" t="s">
        <v>347</v>
      </c>
      <c r="X1000" s="325"/>
      <c r="Y1000" s="325"/>
      <c r="Z1000" s="325"/>
      <c r="AA1000" s="325"/>
      <c r="AB1000" s="325"/>
      <c r="AC1000" s="325"/>
      <c r="AD1000" s="325"/>
      <c r="AE1000" s="325"/>
      <c r="AF1000" s="325"/>
      <c r="AG1000" s="325">
        <v>219000</v>
      </c>
      <c r="AH1000" s="325" t="s">
        <v>6833</v>
      </c>
      <c r="AI1000" s="325" t="s">
        <v>377</v>
      </c>
      <c r="AJ1000" s="328">
        <v>450000</v>
      </c>
      <c r="AK1000" s="330">
        <v>1000000</v>
      </c>
    </row>
    <row r="1001" spans="1:37" s="309" customFormat="1" ht="20.100000000000001" customHeight="1">
      <c r="A1001" s="314">
        <v>3098</v>
      </c>
      <c r="B1001" s="345">
        <v>1410052004298</v>
      </c>
      <c r="C1001" s="345">
        <v>1410008001059</v>
      </c>
      <c r="D1001" s="316" t="s">
        <v>2293</v>
      </c>
      <c r="E1001" s="331" t="s">
        <v>795</v>
      </c>
      <c r="F1001" s="340">
        <v>2200023</v>
      </c>
      <c r="G1001" s="316" t="s">
        <v>798</v>
      </c>
      <c r="H1001" s="316" t="s">
        <v>355</v>
      </c>
      <c r="I1001" s="316" t="s">
        <v>796</v>
      </c>
      <c r="J1001" s="316" t="s">
        <v>2330</v>
      </c>
      <c r="K1001" s="340">
        <v>2260011</v>
      </c>
      <c r="L1001" s="334" t="s">
        <v>5648</v>
      </c>
      <c r="M1001" s="334"/>
      <c r="N1001" s="316"/>
      <c r="O1001" s="334" t="s">
        <v>2330</v>
      </c>
      <c r="P1001" s="324">
        <v>1</v>
      </c>
      <c r="Q1001" s="316">
        <v>10</v>
      </c>
      <c r="R1001" s="327">
        <v>300000</v>
      </c>
      <c r="S1001" s="327">
        <v>150000</v>
      </c>
      <c r="T1001" s="328" t="s">
        <v>347</v>
      </c>
      <c r="U1001" s="328" t="s">
        <v>347</v>
      </c>
      <c r="V1001" s="328" t="s">
        <v>347</v>
      </c>
      <c r="W1001" s="329" t="s">
        <v>347</v>
      </c>
      <c r="X1001" s="316"/>
      <c r="Y1001" s="316"/>
      <c r="Z1001" s="325"/>
      <c r="AA1001" s="316"/>
      <c r="AB1001" s="316"/>
      <c r="AC1001" s="316"/>
      <c r="AD1001" s="316"/>
      <c r="AE1001" s="316"/>
      <c r="AF1001" s="316"/>
      <c r="AG1001" s="325">
        <v>0</v>
      </c>
      <c r="AH1001" s="325" t="s">
        <v>377</v>
      </c>
      <c r="AI1001" s="325" t="s">
        <v>377</v>
      </c>
      <c r="AJ1001" s="328">
        <v>450000</v>
      </c>
      <c r="AK1001" s="330">
        <v>1000000</v>
      </c>
    </row>
    <row r="1002" spans="1:37" s="309" customFormat="1" ht="20.100000000000001" customHeight="1">
      <c r="A1002" s="314">
        <v>3099</v>
      </c>
      <c r="B1002" s="315">
        <v>1410052005568</v>
      </c>
      <c r="C1002" s="347">
        <v>1410008001059</v>
      </c>
      <c r="D1002" s="315" t="s">
        <v>2293</v>
      </c>
      <c r="E1002" s="331" t="s">
        <v>795</v>
      </c>
      <c r="F1002" s="332">
        <v>2200023</v>
      </c>
      <c r="G1002" s="333" t="s">
        <v>798</v>
      </c>
      <c r="H1002" s="331" t="s">
        <v>355</v>
      </c>
      <c r="I1002" s="331" t="s">
        <v>796</v>
      </c>
      <c r="J1002" s="331" t="s">
        <v>2331</v>
      </c>
      <c r="K1002" s="325">
        <v>2470006</v>
      </c>
      <c r="L1002" s="324" t="s">
        <v>5649</v>
      </c>
      <c r="M1002" s="348" t="s">
        <v>5650</v>
      </c>
      <c r="N1002" s="322"/>
      <c r="O1002" s="322" t="s">
        <v>2331</v>
      </c>
      <c r="P1002" s="324">
        <v>1</v>
      </c>
      <c r="Q1002" s="326">
        <v>19</v>
      </c>
      <c r="R1002" s="327">
        <v>300000</v>
      </c>
      <c r="S1002" s="327">
        <v>150000</v>
      </c>
      <c r="T1002" s="328" t="s">
        <v>347</v>
      </c>
      <c r="U1002" s="328" t="s">
        <v>347</v>
      </c>
      <c r="V1002" s="328" t="s">
        <v>347</v>
      </c>
      <c r="W1002" s="329" t="s">
        <v>347</v>
      </c>
      <c r="X1002" s="329"/>
      <c r="Y1002" s="329"/>
      <c r="Z1002" s="325"/>
      <c r="AA1002" s="329"/>
      <c r="AB1002" s="329"/>
      <c r="AC1002" s="329"/>
      <c r="AD1002" s="329"/>
      <c r="AE1002" s="329"/>
      <c r="AF1002" s="329"/>
      <c r="AG1002" s="325">
        <v>550000</v>
      </c>
      <c r="AH1002" s="325" t="s">
        <v>6833</v>
      </c>
      <c r="AI1002" s="325" t="s">
        <v>377</v>
      </c>
      <c r="AJ1002" s="328">
        <v>450000</v>
      </c>
      <c r="AK1002" s="330">
        <v>1000000</v>
      </c>
    </row>
    <row r="1003" spans="1:37" s="309" customFormat="1" ht="20.100000000000001" customHeight="1">
      <c r="A1003" s="314">
        <v>3100</v>
      </c>
      <c r="B1003" s="315">
        <v>1410052005881</v>
      </c>
      <c r="C1003" s="347">
        <v>1410008001059</v>
      </c>
      <c r="D1003" s="315" t="s">
        <v>2293</v>
      </c>
      <c r="E1003" s="331" t="s">
        <v>795</v>
      </c>
      <c r="F1003" s="319">
        <v>2200023</v>
      </c>
      <c r="G1003" s="333" t="s">
        <v>798</v>
      </c>
      <c r="H1003" s="331" t="s">
        <v>355</v>
      </c>
      <c r="I1003" s="331" t="s">
        <v>796</v>
      </c>
      <c r="J1003" s="331" t="s">
        <v>5651</v>
      </c>
      <c r="K1003" s="340">
        <v>2260000</v>
      </c>
      <c r="L1003" s="334" t="s">
        <v>5652</v>
      </c>
      <c r="M1003" s="334"/>
      <c r="N1003" s="334"/>
      <c r="O1003" s="334" t="s">
        <v>5651</v>
      </c>
      <c r="P1003" s="324">
        <v>1</v>
      </c>
      <c r="Q1003" s="326">
        <v>19</v>
      </c>
      <c r="R1003" s="327">
        <v>300000</v>
      </c>
      <c r="S1003" s="327">
        <v>150000</v>
      </c>
      <c r="T1003" s="328">
        <v>300000</v>
      </c>
      <c r="U1003" s="328" t="s">
        <v>347</v>
      </c>
      <c r="V1003" s="328" t="s">
        <v>347</v>
      </c>
      <c r="W1003" s="329" t="s">
        <v>377</v>
      </c>
      <c r="X1003" s="325"/>
      <c r="Y1003" s="325"/>
      <c r="Z1003" s="325"/>
      <c r="AA1003" s="325"/>
      <c r="AB1003" s="325"/>
      <c r="AC1003" s="325"/>
      <c r="AD1003" s="325"/>
      <c r="AE1003" s="325"/>
      <c r="AF1003" s="325"/>
      <c r="AG1003" s="325">
        <v>0</v>
      </c>
      <c r="AH1003" s="325" t="s">
        <v>377</v>
      </c>
      <c r="AI1003" s="325" t="s">
        <v>377</v>
      </c>
      <c r="AJ1003" s="328">
        <v>750000</v>
      </c>
      <c r="AK1003" s="330">
        <v>1000000</v>
      </c>
    </row>
    <row r="1004" spans="1:37" s="309" customFormat="1" ht="20.100000000000001" customHeight="1">
      <c r="A1004" s="314">
        <v>3101</v>
      </c>
      <c r="B1004" s="315">
        <v>1410052004439</v>
      </c>
      <c r="C1004" s="345">
        <v>1410008001398</v>
      </c>
      <c r="D1004" s="315" t="s">
        <v>2293</v>
      </c>
      <c r="E1004" s="331" t="s">
        <v>2578</v>
      </c>
      <c r="F1004" s="319">
        <v>2310011</v>
      </c>
      <c r="G1004" s="320" t="s">
        <v>2581</v>
      </c>
      <c r="H1004" s="316" t="s">
        <v>355</v>
      </c>
      <c r="I1004" s="316" t="s">
        <v>2579</v>
      </c>
      <c r="J1004" s="316" t="s">
        <v>2580</v>
      </c>
      <c r="K1004" s="325">
        <v>2250014</v>
      </c>
      <c r="L1004" s="324" t="s">
        <v>5653</v>
      </c>
      <c r="M1004" s="319" t="s">
        <v>5654</v>
      </c>
      <c r="N1004" s="322"/>
      <c r="O1004" s="322" t="s">
        <v>2580</v>
      </c>
      <c r="P1004" s="324">
        <v>1</v>
      </c>
      <c r="Q1004" s="326">
        <v>12</v>
      </c>
      <c r="R1004" s="327">
        <v>300000</v>
      </c>
      <c r="S1004" s="327">
        <v>150000</v>
      </c>
      <c r="T1004" s="328" t="s">
        <v>347</v>
      </c>
      <c r="U1004" s="328" t="s">
        <v>347</v>
      </c>
      <c r="V1004" s="328" t="s">
        <v>347</v>
      </c>
      <c r="W1004" s="329" t="s">
        <v>347</v>
      </c>
      <c r="X1004" s="329"/>
      <c r="Y1004" s="329"/>
      <c r="Z1004" s="325"/>
      <c r="AA1004" s="329"/>
      <c r="AB1004" s="329"/>
      <c r="AC1004" s="329"/>
      <c r="AD1004" s="329"/>
      <c r="AE1004" s="329"/>
      <c r="AF1004" s="329"/>
      <c r="AG1004" s="325">
        <v>968000</v>
      </c>
      <c r="AH1004" s="325" t="s">
        <v>6833</v>
      </c>
      <c r="AI1004" s="325" t="s">
        <v>377</v>
      </c>
      <c r="AJ1004" s="328">
        <v>450000</v>
      </c>
      <c r="AK1004" s="330">
        <v>1000000</v>
      </c>
    </row>
    <row r="1005" spans="1:37" s="309" customFormat="1" ht="20.100000000000001" customHeight="1">
      <c r="A1005" s="314">
        <v>3102</v>
      </c>
      <c r="B1005" s="345">
        <v>1410052004744</v>
      </c>
      <c r="C1005" s="345">
        <v>1410008001398</v>
      </c>
      <c r="D1005" s="316" t="s">
        <v>2293</v>
      </c>
      <c r="E1005" s="331" t="s">
        <v>2578</v>
      </c>
      <c r="F1005" s="340">
        <v>2310011</v>
      </c>
      <c r="G1005" s="345" t="s">
        <v>2581</v>
      </c>
      <c r="H1005" s="316" t="s">
        <v>355</v>
      </c>
      <c r="I1005" s="316" t="s">
        <v>2579</v>
      </c>
      <c r="J1005" s="316" t="s">
        <v>2582</v>
      </c>
      <c r="K1005" s="340">
        <v>2250002</v>
      </c>
      <c r="L1005" s="334" t="s">
        <v>5655</v>
      </c>
      <c r="M1005" s="334"/>
      <c r="N1005" s="316"/>
      <c r="O1005" s="334" t="s">
        <v>2582</v>
      </c>
      <c r="P1005" s="324">
        <v>1</v>
      </c>
      <c r="Q1005" s="316">
        <v>12</v>
      </c>
      <c r="R1005" s="327">
        <v>300000</v>
      </c>
      <c r="S1005" s="327">
        <v>150000</v>
      </c>
      <c r="T1005" s="328" t="s">
        <v>347</v>
      </c>
      <c r="U1005" s="328" t="s">
        <v>347</v>
      </c>
      <c r="V1005" s="328" t="s">
        <v>347</v>
      </c>
      <c r="W1005" s="329" t="s">
        <v>347</v>
      </c>
      <c r="X1005" s="316"/>
      <c r="Y1005" s="316"/>
      <c r="Z1005" s="325"/>
      <c r="AA1005" s="316"/>
      <c r="AB1005" s="316"/>
      <c r="AC1005" s="316"/>
      <c r="AD1005" s="316"/>
      <c r="AE1005" s="316"/>
      <c r="AF1005" s="316"/>
      <c r="AG1005" s="325">
        <v>1000000</v>
      </c>
      <c r="AH1005" s="325" t="s">
        <v>6833</v>
      </c>
      <c r="AI1005" s="325" t="s">
        <v>377</v>
      </c>
      <c r="AJ1005" s="328">
        <v>450000</v>
      </c>
      <c r="AK1005" s="330">
        <v>1000000</v>
      </c>
    </row>
    <row r="1006" spans="1:37" s="309" customFormat="1" ht="20.100000000000001" customHeight="1">
      <c r="A1006" s="314">
        <v>3103</v>
      </c>
      <c r="B1006" s="315">
        <v>1410052004967</v>
      </c>
      <c r="C1006" s="347">
        <v>1410008001398</v>
      </c>
      <c r="D1006" s="315" t="s">
        <v>2293</v>
      </c>
      <c r="E1006" s="331" t="s">
        <v>2578</v>
      </c>
      <c r="F1006" s="332">
        <v>2310011</v>
      </c>
      <c r="G1006" s="333" t="s">
        <v>2581</v>
      </c>
      <c r="H1006" s="331" t="s">
        <v>355</v>
      </c>
      <c r="I1006" s="331" t="s">
        <v>2579</v>
      </c>
      <c r="J1006" s="331" t="s">
        <v>2583</v>
      </c>
      <c r="K1006" s="325">
        <v>2250011</v>
      </c>
      <c r="L1006" s="324" t="s">
        <v>5656</v>
      </c>
      <c r="M1006" s="319" t="s">
        <v>5657</v>
      </c>
      <c r="N1006" s="322"/>
      <c r="O1006" s="322" t="s">
        <v>2583</v>
      </c>
      <c r="P1006" s="324">
        <v>1</v>
      </c>
      <c r="Q1006" s="326">
        <v>10</v>
      </c>
      <c r="R1006" s="327">
        <v>300000</v>
      </c>
      <c r="S1006" s="327">
        <v>150000</v>
      </c>
      <c r="T1006" s="328" t="s">
        <v>347</v>
      </c>
      <c r="U1006" s="328" t="s">
        <v>347</v>
      </c>
      <c r="V1006" s="328" t="s">
        <v>347</v>
      </c>
      <c r="W1006" s="329" t="s">
        <v>347</v>
      </c>
      <c r="X1006" s="329"/>
      <c r="Y1006" s="329"/>
      <c r="Z1006" s="325"/>
      <c r="AA1006" s="329"/>
      <c r="AB1006" s="329"/>
      <c r="AC1006" s="329"/>
      <c r="AD1006" s="329"/>
      <c r="AE1006" s="329"/>
      <c r="AF1006" s="329"/>
      <c r="AG1006" s="325">
        <v>0</v>
      </c>
      <c r="AH1006" s="325" t="s">
        <v>377</v>
      </c>
      <c r="AI1006" s="325" t="s">
        <v>377</v>
      </c>
      <c r="AJ1006" s="328">
        <v>450000</v>
      </c>
      <c r="AK1006" s="330">
        <v>1000000</v>
      </c>
    </row>
    <row r="1007" spans="1:37" s="309" customFormat="1" ht="20.100000000000001" customHeight="1">
      <c r="A1007" s="314">
        <v>3104</v>
      </c>
      <c r="B1007" s="315">
        <v>1410052005097</v>
      </c>
      <c r="C1007" s="345">
        <v>1410008001398</v>
      </c>
      <c r="D1007" s="315" t="s">
        <v>2293</v>
      </c>
      <c r="E1007" s="331" t="s">
        <v>2578</v>
      </c>
      <c r="F1007" s="319">
        <v>2310011</v>
      </c>
      <c r="G1007" s="320" t="s">
        <v>2581</v>
      </c>
      <c r="H1007" s="316" t="s">
        <v>355</v>
      </c>
      <c r="I1007" s="316" t="s">
        <v>2579</v>
      </c>
      <c r="J1007" s="316" t="s">
        <v>2584</v>
      </c>
      <c r="K1007" s="325">
        <v>2350008</v>
      </c>
      <c r="L1007" s="324" t="s">
        <v>5658</v>
      </c>
      <c r="M1007" s="348" t="s">
        <v>5659</v>
      </c>
      <c r="N1007" s="322"/>
      <c r="O1007" s="322" t="s">
        <v>2584</v>
      </c>
      <c r="P1007" s="324">
        <v>1</v>
      </c>
      <c r="Q1007" s="326">
        <v>19</v>
      </c>
      <c r="R1007" s="327">
        <v>300000</v>
      </c>
      <c r="S1007" s="327">
        <v>150000</v>
      </c>
      <c r="T1007" s="328" t="s">
        <v>347</v>
      </c>
      <c r="U1007" s="328" t="s">
        <v>347</v>
      </c>
      <c r="V1007" s="328" t="s">
        <v>347</v>
      </c>
      <c r="W1007" s="329" t="s">
        <v>347</v>
      </c>
      <c r="X1007" s="329"/>
      <c r="Y1007" s="329"/>
      <c r="Z1007" s="325"/>
      <c r="AA1007" s="329"/>
      <c r="AB1007" s="329"/>
      <c r="AC1007" s="329"/>
      <c r="AD1007" s="329"/>
      <c r="AE1007" s="329"/>
      <c r="AF1007" s="329"/>
      <c r="AG1007" s="325">
        <v>115000</v>
      </c>
      <c r="AH1007" s="325" t="s">
        <v>6833</v>
      </c>
      <c r="AI1007" s="325" t="s">
        <v>377</v>
      </c>
      <c r="AJ1007" s="328">
        <v>450000</v>
      </c>
      <c r="AK1007" s="330">
        <v>1000000</v>
      </c>
    </row>
    <row r="1008" spans="1:37" s="309" customFormat="1" ht="20.100000000000001" customHeight="1">
      <c r="A1008" s="314">
        <v>3105</v>
      </c>
      <c r="B1008" s="315">
        <v>1410052005287</v>
      </c>
      <c r="C1008" s="345">
        <v>1410008001398</v>
      </c>
      <c r="D1008" s="315" t="s">
        <v>2293</v>
      </c>
      <c r="E1008" s="331" t="s">
        <v>2578</v>
      </c>
      <c r="F1008" s="319">
        <v>2310011</v>
      </c>
      <c r="G1008" s="320" t="s">
        <v>2581</v>
      </c>
      <c r="H1008" s="316" t="s">
        <v>355</v>
      </c>
      <c r="I1008" s="316" t="s">
        <v>2579</v>
      </c>
      <c r="J1008" s="316" t="s">
        <v>2585</v>
      </c>
      <c r="K1008" s="340">
        <v>2270038</v>
      </c>
      <c r="L1008" s="334" t="s">
        <v>5660</v>
      </c>
      <c r="M1008" s="334" t="s">
        <v>5661</v>
      </c>
      <c r="N1008" s="316"/>
      <c r="O1008" s="334" t="s">
        <v>2585</v>
      </c>
      <c r="P1008" s="324">
        <v>1</v>
      </c>
      <c r="Q1008" s="326">
        <v>12</v>
      </c>
      <c r="R1008" s="327">
        <v>300000</v>
      </c>
      <c r="S1008" s="327">
        <v>150000</v>
      </c>
      <c r="T1008" s="328" t="s">
        <v>347</v>
      </c>
      <c r="U1008" s="328" t="s">
        <v>347</v>
      </c>
      <c r="V1008" s="328" t="s">
        <v>347</v>
      </c>
      <c r="W1008" s="329" t="s">
        <v>347</v>
      </c>
      <c r="X1008" s="329"/>
      <c r="Y1008" s="329"/>
      <c r="Z1008" s="325"/>
      <c r="AA1008" s="329"/>
      <c r="AB1008" s="329"/>
      <c r="AC1008" s="329"/>
      <c r="AD1008" s="329"/>
      <c r="AE1008" s="329"/>
      <c r="AF1008" s="329"/>
      <c r="AG1008" s="325">
        <v>0</v>
      </c>
      <c r="AH1008" s="325" t="s">
        <v>377</v>
      </c>
      <c r="AI1008" s="325" t="s">
        <v>377</v>
      </c>
      <c r="AJ1008" s="328">
        <v>450000</v>
      </c>
      <c r="AK1008" s="330">
        <v>1000000</v>
      </c>
    </row>
    <row r="1009" spans="1:37" s="309" customFormat="1" ht="20.100000000000001" customHeight="1">
      <c r="A1009" s="314">
        <v>3106</v>
      </c>
      <c r="B1009" s="315">
        <v>1410052005451</v>
      </c>
      <c r="C1009" s="345">
        <v>1410008001398</v>
      </c>
      <c r="D1009" s="315" t="s">
        <v>2293</v>
      </c>
      <c r="E1009" s="331" t="s">
        <v>2578</v>
      </c>
      <c r="F1009" s="319">
        <v>2310011</v>
      </c>
      <c r="G1009" s="320" t="s">
        <v>2581</v>
      </c>
      <c r="H1009" s="316" t="s">
        <v>355</v>
      </c>
      <c r="I1009" s="316" t="s">
        <v>2579</v>
      </c>
      <c r="J1009" s="316" t="s">
        <v>2586</v>
      </c>
      <c r="K1009" s="340">
        <v>2300051</v>
      </c>
      <c r="L1009" s="334" t="s">
        <v>5662</v>
      </c>
      <c r="M1009" s="342" t="s">
        <v>5663</v>
      </c>
      <c r="N1009" s="334"/>
      <c r="O1009" s="334" t="s">
        <v>2586</v>
      </c>
      <c r="P1009" s="324">
        <v>1</v>
      </c>
      <c r="Q1009" s="326">
        <v>12</v>
      </c>
      <c r="R1009" s="327">
        <v>300000</v>
      </c>
      <c r="S1009" s="327">
        <v>150000</v>
      </c>
      <c r="T1009" s="328" t="s">
        <v>347</v>
      </c>
      <c r="U1009" s="328" t="s">
        <v>347</v>
      </c>
      <c r="V1009" s="328" t="s">
        <v>347</v>
      </c>
      <c r="W1009" s="329" t="s">
        <v>347</v>
      </c>
      <c r="X1009" s="325"/>
      <c r="Y1009" s="325"/>
      <c r="Z1009" s="325"/>
      <c r="AA1009" s="325"/>
      <c r="AB1009" s="325"/>
      <c r="AC1009" s="325"/>
      <c r="AD1009" s="325"/>
      <c r="AE1009" s="325"/>
      <c r="AF1009" s="325"/>
      <c r="AG1009" s="325">
        <v>0</v>
      </c>
      <c r="AH1009" s="325" t="s">
        <v>377</v>
      </c>
      <c r="AI1009" s="325" t="s">
        <v>377</v>
      </c>
      <c r="AJ1009" s="328">
        <v>450000</v>
      </c>
      <c r="AK1009" s="330">
        <v>1000000</v>
      </c>
    </row>
    <row r="1010" spans="1:37" s="309" customFormat="1" ht="20.100000000000001" customHeight="1">
      <c r="A1010" s="314">
        <v>3107</v>
      </c>
      <c r="B1010" s="315">
        <v>1410052005493</v>
      </c>
      <c r="C1010" s="345">
        <v>1410008001398</v>
      </c>
      <c r="D1010" s="315" t="s">
        <v>2293</v>
      </c>
      <c r="E1010" s="331" t="s">
        <v>2578</v>
      </c>
      <c r="F1010" s="319">
        <v>2310011</v>
      </c>
      <c r="G1010" s="320" t="s">
        <v>2581</v>
      </c>
      <c r="H1010" s="316" t="s">
        <v>355</v>
      </c>
      <c r="I1010" s="316" t="s">
        <v>2579</v>
      </c>
      <c r="J1010" s="316" t="s">
        <v>2587</v>
      </c>
      <c r="K1010" s="340">
        <v>2300051</v>
      </c>
      <c r="L1010" s="334" t="s">
        <v>5664</v>
      </c>
      <c r="M1010" s="342" t="s">
        <v>5665</v>
      </c>
      <c r="N1010" s="334"/>
      <c r="O1010" s="334" t="s">
        <v>2587</v>
      </c>
      <c r="P1010" s="324">
        <v>1</v>
      </c>
      <c r="Q1010" s="326">
        <v>12</v>
      </c>
      <c r="R1010" s="327">
        <v>300000</v>
      </c>
      <c r="S1010" s="327">
        <v>150000</v>
      </c>
      <c r="T1010" s="328" t="s">
        <v>347</v>
      </c>
      <c r="U1010" s="328" t="s">
        <v>347</v>
      </c>
      <c r="V1010" s="328" t="s">
        <v>347</v>
      </c>
      <c r="W1010" s="329" t="s">
        <v>347</v>
      </c>
      <c r="X1010" s="325"/>
      <c r="Y1010" s="325"/>
      <c r="Z1010" s="325"/>
      <c r="AA1010" s="325"/>
      <c r="AB1010" s="325"/>
      <c r="AC1010" s="325"/>
      <c r="AD1010" s="325"/>
      <c r="AE1010" s="325"/>
      <c r="AF1010" s="325"/>
      <c r="AG1010" s="325">
        <v>209000</v>
      </c>
      <c r="AH1010" s="325" t="s">
        <v>6833</v>
      </c>
      <c r="AI1010" s="325" t="s">
        <v>377</v>
      </c>
      <c r="AJ1010" s="328">
        <v>450000</v>
      </c>
      <c r="AK1010" s="330">
        <v>1000000</v>
      </c>
    </row>
    <row r="1011" spans="1:37" s="309" customFormat="1" ht="20.100000000000001" customHeight="1">
      <c r="A1011" s="314">
        <v>3108</v>
      </c>
      <c r="B1011" s="315">
        <v>1410052005592</v>
      </c>
      <c r="C1011" s="345">
        <v>1410008001398</v>
      </c>
      <c r="D1011" s="315" t="s">
        <v>2293</v>
      </c>
      <c r="E1011" s="331" t="s">
        <v>2578</v>
      </c>
      <c r="F1011" s="319">
        <v>2310011</v>
      </c>
      <c r="G1011" s="320" t="s">
        <v>2581</v>
      </c>
      <c r="H1011" s="316" t="s">
        <v>355</v>
      </c>
      <c r="I1011" s="316" t="s">
        <v>2579</v>
      </c>
      <c r="J1011" s="316" t="s">
        <v>2588</v>
      </c>
      <c r="K1011" s="325">
        <v>2440801</v>
      </c>
      <c r="L1011" s="324" t="s">
        <v>5666</v>
      </c>
      <c r="M1011" s="319" t="s">
        <v>5667</v>
      </c>
      <c r="N1011" s="322"/>
      <c r="O1011" s="322" t="s">
        <v>2588</v>
      </c>
      <c r="P1011" s="324">
        <v>1</v>
      </c>
      <c r="Q1011" s="326">
        <v>19</v>
      </c>
      <c r="R1011" s="327">
        <v>300000</v>
      </c>
      <c r="S1011" s="327">
        <v>150000</v>
      </c>
      <c r="T1011" s="328" t="s">
        <v>347</v>
      </c>
      <c r="U1011" s="328" t="s">
        <v>347</v>
      </c>
      <c r="V1011" s="328" t="s">
        <v>347</v>
      </c>
      <c r="W1011" s="329" t="s">
        <v>347</v>
      </c>
      <c r="X1011" s="329"/>
      <c r="Y1011" s="329"/>
      <c r="Z1011" s="325"/>
      <c r="AA1011" s="329"/>
      <c r="AB1011" s="329"/>
      <c r="AC1011" s="329"/>
      <c r="AD1011" s="329"/>
      <c r="AE1011" s="329"/>
      <c r="AF1011" s="329"/>
      <c r="AG1011" s="325">
        <v>1000000</v>
      </c>
      <c r="AH1011" s="325" t="s">
        <v>6833</v>
      </c>
      <c r="AI1011" s="325" t="s">
        <v>377</v>
      </c>
      <c r="AJ1011" s="328">
        <v>450000</v>
      </c>
      <c r="AK1011" s="330">
        <v>1000000</v>
      </c>
    </row>
    <row r="1012" spans="1:37" s="309" customFormat="1" ht="20.100000000000001" customHeight="1">
      <c r="A1012" s="314">
        <v>3109</v>
      </c>
      <c r="B1012" s="315">
        <v>1410052005782</v>
      </c>
      <c r="C1012" s="347">
        <v>1410008001398</v>
      </c>
      <c r="D1012" s="315" t="s">
        <v>2293</v>
      </c>
      <c r="E1012" s="331" t="s">
        <v>2578</v>
      </c>
      <c r="F1012" s="319">
        <v>2310011</v>
      </c>
      <c r="G1012" s="333" t="s">
        <v>2581</v>
      </c>
      <c r="H1012" s="331" t="s">
        <v>355</v>
      </c>
      <c r="I1012" s="331" t="s">
        <v>2579</v>
      </c>
      <c r="J1012" s="331" t="s">
        <v>2589</v>
      </c>
      <c r="K1012" s="340">
        <v>2460031</v>
      </c>
      <c r="L1012" s="334" t="s">
        <v>5668</v>
      </c>
      <c r="M1012" s="334" t="s">
        <v>5669</v>
      </c>
      <c r="N1012" s="316"/>
      <c r="O1012" s="334" t="s">
        <v>2589</v>
      </c>
      <c r="P1012" s="324">
        <v>1</v>
      </c>
      <c r="Q1012" s="326">
        <v>19</v>
      </c>
      <c r="R1012" s="327">
        <v>300000</v>
      </c>
      <c r="S1012" s="327">
        <v>150000</v>
      </c>
      <c r="T1012" s="328" t="s">
        <v>347</v>
      </c>
      <c r="U1012" s="328" t="s">
        <v>347</v>
      </c>
      <c r="V1012" s="328" t="s">
        <v>347</v>
      </c>
      <c r="W1012" s="329" t="s">
        <v>347</v>
      </c>
      <c r="X1012" s="325"/>
      <c r="Y1012" s="325"/>
      <c r="Z1012" s="325"/>
      <c r="AA1012" s="325"/>
      <c r="AB1012" s="325"/>
      <c r="AC1012" s="325"/>
      <c r="AD1012" s="325"/>
      <c r="AE1012" s="325"/>
      <c r="AF1012" s="325"/>
      <c r="AG1012" s="325">
        <v>1000000</v>
      </c>
      <c r="AH1012" s="325" t="s">
        <v>6833</v>
      </c>
      <c r="AI1012" s="325" t="s">
        <v>377</v>
      </c>
      <c r="AJ1012" s="328">
        <v>450000</v>
      </c>
      <c r="AK1012" s="330">
        <v>1000000</v>
      </c>
    </row>
    <row r="1013" spans="1:37" s="309" customFormat="1" ht="20.100000000000001" customHeight="1">
      <c r="A1013" s="314">
        <v>3110</v>
      </c>
      <c r="B1013" s="315">
        <v>1410052005832</v>
      </c>
      <c r="C1013" s="347">
        <v>1410008001398</v>
      </c>
      <c r="D1013" s="315" t="s">
        <v>2293</v>
      </c>
      <c r="E1013" s="331" t="s">
        <v>2578</v>
      </c>
      <c r="F1013" s="319">
        <v>2310011</v>
      </c>
      <c r="G1013" s="333" t="s">
        <v>2581</v>
      </c>
      <c r="H1013" s="331" t="s">
        <v>355</v>
      </c>
      <c r="I1013" s="331" t="s">
        <v>2579</v>
      </c>
      <c r="J1013" s="331" t="s">
        <v>5670</v>
      </c>
      <c r="K1013" s="314">
        <v>2200051</v>
      </c>
      <c r="L1013" s="324" t="s">
        <v>5671</v>
      </c>
      <c r="M1013" s="348" t="s">
        <v>5672</v>
      </c>
      <c r="N1013" s="322"/>
      <c r="O1013" s="322" t="s">
        <v>5670</v>
      </c>
      <c r="P1013" s="324">
        <v>1</v>
      </c>
      <c r="Q1013" s="326">
        <v>12</v>
      </c>
      <c r="R1013" s="327">
        <v>300000</v>
      </c>
      <c r="S1013" s="327">
        <v>150000</v>
      </c>
      <c r="T1013" s="328" t="s">
        <v>347</v>
      </c>
      <c r="U1013" s="328" t="s">
        <v>347</v>
      </c>
      <c r="V1013" s="328" t="s">
        <v>347</v>
      </c>
      <c r="W1013" s="329" t="s">
        <v>347</v>
      </c>
      <c r="X1013" s="325"/>
      <c r="Y1013" s="325"/>
      <c r="Z1013" s="325"/>
      <c r="AA1013" s="325"/>
      <c r="AB1013" s="325"/>
      <c r="AC1013" s="325"/>
      <c r="AD1013" s="325"/>
      <c r="AE1013" s="325"/>
      <c r="AF1013" s="325"/>
      <c r="AG1013" s="325">
        <v>0</v>
      </c>
      <c r="AH1013" s="325" t="s">
        <v>377</v>
      </c>
      <c r="AI1013" s="325" t="s">
        <v>377</v>
      </c>
      <c r="AJ1013" s="328">
        <v>450000</v>
      </c>
      <c r="AK1013" s="330">
        <v>1000000</v>
      </c>
    </row>
    <row r="1014" spans="1:37" s="309" customFormat="1" ht="20.100000000000001" customHeight="1">
      <c r="A1014" s="314">
        <v>3111</v>
      </c>
      <c r="B1014" s="315">
        <v>1410052005865</v>
      </c>
      <c r="C1014" s="347">
        <v>1410008001398</v>
      </c>
      <c r="D1014" s="315" t="s">
        <v>2293</v>
      </c>
      <c r="E1014" s="331" t="s">
        <v>2578</v>
      </c>
      <c r="F1014" s="319">
        <v>2310011</v>
      </c>
      <c r="G1014" s="333" t="s">
        <v>2581</v>
      </c>
      <c r="H1014" s="331" t="s">
        <v>355</v>
      </c>
      <c r="I1014" s="331" t="s">
        <v>2579</v>
      </c>
      <c r="J1014" s="331" t="s">
        <v>5673</v>
      </c>
      <c r="K1014" s="340">
        <v>2340054</v>
      </c>
      <c r="L1014" s="334" t="s">
        <v>5674</v>
      </c>
      <c r="M1014" s="334" t="s">
        <v>5675</v>
      </c>
      <c r="N1014" s="334"/>
      <c r="O1014" s="334" t="s">
        <v>5673</v>
      </c>
      <c r="P1014" s="324">
        <v>1</v>
      </c>
      <c r="Q1014" s="326">
        <v>19</v>
      </c>
      <c r="R1014" s="327">
        <v>300000</v>
      </c>
      <c r="S1014" s="327">
        <v>150000</v>
      </c>
      <c r="T1014" s="328" t="s">
        <v>347</v>
      </c>
      <c r="U1014" s="328" t="s">
        <v>347</v>
      </c>
      <c r="V1014" s="328" t="s">
        <v>347</v>
      </c>
      <c r="W1014" s="329" t="s">
        <v>347</v>
      </c>
      <c r="X1014" s="325"/>
      <c r="Y1014" s="325"/>
      <c r="Z1014" s="325"/>
      <c r="AA1014" s="325"/>
      <c r="AB1014" s="325"/>
      <c r="AC1014" s="325"/>
      <c r="AD1014" s="325"/>
      <c r="AE1014" s="325"/>
      <c r="AF1014" s="325"/>
      <c r="AG1014" s="325">
        <v>0</v>
      </c>
      <c r="AH1014" s="325" t="s">
        <v>377</v>
      </c>
      <c r="AI1014" s="325" t="s">
        <v>377</v>
      </c>
      <c r="AJ1014" s="328">
        <v>450000</v>
      </c>
      <c r="AK1014" s="330">
        <v>1000000</v>
      </c>
    </row>
    <row r="1015" spans="1:37" s="309" customFormat="1" ht="20.100000000000001" customHeight="1">
      <c r="A1015" s="314">
        <v>3112</v>
      </c>
      <c r="B1015" s="315">
        <v>1410052005030</v>
      </c>
      <c r="C1015" s="347">
        <v>2710008000723</v>
      </c>
      <c r="D1015" s="315" t="s">
        <v>2293</v>
      </c>
      <c r="E1015" s="331" t="s">
        <v>2788</v>
      </c>
      <c r="F1015" s="332">
        <v>5450042</v>
      </c>
      <c r="G1015" s="333" t="s">
        <v>5677</v>
      </c>
      <c r="H1015" s="331" t="s">
        <v>355</v>
      </c>
      <c r="I1015" s="331" t="s">
        <v>5676</v>
      </c>
      <c r="J1015" s="331" t="s">
        <v>2789</v>
      </c>
      <c r="K1015" s="336">
        <v>2220032</v>
      </c>
      <c r="L1015" s="370" t="s">
        <v>5678</v>
      </c>
      <c r="M1015" s="348" t="s">
        <v>5679</v>
      </c>
      <c r="N1015" s="342"/>
      <c r="O1015" s="342" t="s">
        <v>2789</v>
      </c>
      <c r="P1015" s="324">
        <v>1</v>
      </c>
      <c r="Q1015" s="326">
        <v>19</v>
      </c>
      <c r="R1015" s="327">
        <v>300000</v>
      </c>
      <c r="S1015" s="327">
        <v>150000</v>
      </c>
      <c r="T1015" s="328" t="s">
        <v>347</v>
      </c>
      <c r="U1015" s="328" t="s">
        <v>347</v>
      </c>
      <c r="V1015" s="328" t="s">
        <v>347</v>
      </c>
      <c r="W1015" s="329" t="s">
        <v>347</v>
      </c>
      <c r="X1015" s="329"/>
      <c r="Y1015" s="329"/>
      <c r="Z1015" s="325"/>
      <c r="AA1015" s="329"/>
      <c r="AB1015" s="329"/>
      <c r="AC1015" s="329"/>
      <c r="AD1015" s="329"/>
      <c r="AE1015" s="329"/>
      <c r="AF1015" s="329"/>
      <c r="AG1015" s="325">
        <v>962000</v>
      </c>
      <c r="AH1015" s="325" t="s">
        <v>6833</v>
      </c>
      <c r="AI1015" s="325" t="s">
        <v>377</v>
      </c>
      <c r="AJ1015" s="328">
        <v>450000</v>
      </c>
      <c r="AK1015" s="330">
        <v>1000000</v>
      </c>
    </row>
    <row r="1016" spans="1:37" s="309" customFormat="1" ht="20.100000000000001" customHeight="1">
      <c r="A1016" s="314">
        <v>3113</v>
      </c>
      <c r="B1016" s="315">
        <v>1410052004876</v>
      </c>
      <c r="C1016" s="347">
        <v>1410008001539</v>
      </c>
      <c r="D1016" s="315" t="s">
        <v>2293</v>
      </c>
      <c r="E1016" s="331" t="s">
        <v>2681</v>
      </c>
      <c r="F1016" s="332">
        <v>1080071</v>
      </c>
      <c r="G1016" s="333" t="s">
        <v>2684</v>
      </c>
      <c r="H1016" s="331" t="s">
        <v>355</v>
      </c>
      <c r="I1016" s="331" t="s">
        <v>2682</v>
      </c>
      <c r="J1016" s="331" t="s">
        <v>2683</v>
      </c>
      <c r="K1016" s="325">
        <v>2300001</v>
      </c>
      <c r="L1016" s="324" t="s">
        <v>5680</v>
      </c>
      <c r="M1016" s="348" t="s">
        <v>5681</v>
      </c>
      <c r="N1016" s="322"/>
      <c r="O1016" s="322" t="s">
        <v>2683</v>
      </c>
      <c r="P1016" s="324">
        <v>1</v>
      </c>
      <c r="Q1016" s="326">
        <v>19</v>
      </c>
      <c r="R1016" s="327">
        <v>300000</v>
      </c>
      <c r="S1016" s="327">
        <v>150000</v>
      </c>
      <c r="T1016" s="328">
        <v>300000</v>
      </c>
      <c r="U1016" s="328" t="s">
        <v>347</v>
      </c>
      <c r="V1016" s="328" t="s">
        <v>347</v>
      </c>
      <c r="W1016" s="329" t="s">
        <v>377</v>
      </c>
      <c r="X1016" s="329"/>
      <c r="Y1016" s="329"/>
      <c r="Z1016" s="325"/>
      <c r="AA1016" s="329"/>
      <c r="AB1016" s="329"/>
      <c r="AC1016" s="329"/>
      <c r="AD1016" s="329"/>
      <c r="AE1016" s="329"/>
      <c r="AF1016" s="329"/>
      <c r="AG1016" s="325">
        <v>150000</v>
      </c>
      <c r="AH1016" s="325" t="s">
        <v>6833</v>
      </c>
      <c r="AI1016" s="325" t="s">
        <v>377</v>
      </c>
      <c r="AJ1016" s="328">
        <v>750000</v>
      </c>
      <c r="AK1016" s="330">
        <v>1000000</v>
      </c>
    </row>
    <row r="1017" spans="1:37" s="309" customFormat="1" ht="20.100000000000001" customHeight="1">
      <c r="A1017" s="314">
        <v>3114</v>
      </c>
      <c r="B1017" s="315">
        <v>1410052005063</v>
      </c>
      <c r="C1017" s="347">
        <v>1310108000037</v>
      </c>
      <c r="D1017" s="315" t="s">
        <v>2293</v>
      </c>
      <c r="E1017" s="331" t="s">
        <v>837</v>
      </c>
      <c r="F1017" s="332">
        <v>1018688</v>
      </c>
      <c r="G1017" s="333" t="s">
        <v>840</v>
      </c>
      <c r="H1017" s="331" t="s">
        <v>425</v>
      </c>
      <c r="I1017" s="331" t="s">
        <v>838</v>
      </c>
      <c r="J1017" s="331" t="s">
        <v>2306</v>
      </c>
      <c r="K1017" s="340">
        <v>2310063</v>
      </c>
      <c r="L1017" s="334" t="s">
        <v>5682</v>
      </c>
      <c r="M1017" s="334" t="s">
        <v>5683</v>
      </c>
      <c r="N1017" s="338"/>
      <c r="O1017" s="334" t="s">
        <v>2306</v>
      </c>
      <c r="P1017" s="324">
        <v>1</v>
      </c>
      <c r="Q1017" s="326">
        <v>19</v>
      </c>
      <c r="R1017" s="327">
        <v>300000</v>
      </c>
      <c r="S1017" s="327">
        <v>150000</v>
      </c>
      <c r="T1017" s="328" t="s">
        <v>347</v>
      </c>
      <c r="U1017" s="328" t="s">
        <v>347</v>
      </c>
      <c r="V1017" s="328" t="s">
        <v>347</v>
      </c>
      <c r="W1017" s="329" t="s">
        <v>347</v>
      </c>
      <c r="X1017" s="329"/>
      <c r="Y1017" s="329"/>
      <c r="Z1017" s="325"/>
      <c r="AA1017" s="329"/>
      <c r="AB1017" s="329"/>
      <c r="AC1017" s="329"/>
      <c r="AD1017" s="329"/>
      <c r="AE1017" s="329"/>
      <c r="AF1017" s="329"/>
      <c r="AG1017" s="325">
        <v>0</v>
      </c>
      <c r="AH1017" s="325" t="s">
        <v>377</v>
      </c>
      <c r="AI1017" s="325" t="s">
        <v>377</v>
      </c>
      <c r="AJ1017" s="328">
        <v>450000</v>
      </c>
      <c r="AK1017" s="330">
        <v>1000000</v>
      </c>
    </row>
    <row r="1018" spans="1:37" s="309" customFormat="1" ht="20.100000000000001" customHeight="1">
      <c r="A1018" s="314">
        <v>3115</v>
      </c>
      <c r="B1018" s="354">
        <v>1410052005089</v>
      </c>
      <c r="C1018" s="369">
        <v>1410008001380</v>
      </c>
      <c r="D1018" s="315" t="s">
        <v>2310</v>
      </c>
      <c r="E1018" s="331" t="s">
        <v>2550</v>
      </c>
      <c r="F1018" s="332">
        <v>2310827</v>
      </c>
      <c r="G1018" s="333" t="s">
        <v>2553</v>
      </c>
      <c r="H1018" s="331" t="s">
        <v>355</v>
      </c>
      <c r="I1018" s="331" t="s">
        <v>2551</v>
      </c>
      <c r="J1018" s="368" t="s">
        <v>2552</v>
      </c>
      <c r="K1018" s="336">
        <v>2310821</v>
      </c>
      <c r="L1018" s="370" t="s">
        <v>5684</v>
      </c>
      <c r="M1018" s="348" t="s">
        <v>5685</v>
      </c>
      <c r="N1018" s="342"/>
      <c r="O1018" s="342" t="s">
        <v>2552</v>
      </c>
      <c r="P1018" s="324">
        <v>1</v>
      </c>
      <c r="Q1018" s="326">
        <v>19</v>
      </c>
      <c r="R1018" s="327">
        <v>300000</v>
      </c>
      <c r="S1018" s="327">
        <v>150000</v>
      </c>
      <c r="T1018" s="328" t="s">
        <v>347</v>
      </c>
      <c r="U1018" s="328" t="s">
        <v>347</v>
      </c>
      <c r="V1018" s="328" t="s">
        <v>347</v>
      </c>
      <c r="W1018" s="329" t="s">
        <v>347</v>
      </c>
      <c r="X1018" s="325"/>
      <c r="Y1018" s="325"/>
      <c r="Z1018" s="325"/>
      <c r="AA1018" s="325"/>
      <c r="AB1018" s="325"/>
      <c r="AC1018" s="325"/>
      <c r="AD1018" s="325"/>
      <c r="AE1018" s="325"/>
      <c r="AF1018" s="325"/>
      <c r="AG1018" s="325">
        <v>999000</v>
      </c>
      <c r="AH1018" s="325" t="s">
        <v>6833</v>
      </c>
      <c r="AI1018" s="325" t="s">
        <v>377</v>
      </c>
      <c r="AJ1018" s="328">
        <v>450000</v>
      </c>
      <c r="AK1018" s="330">
        <v>1000000</v>
      </c>
    </row>
    <row r="1019" spans="1:37" s="309" customFormat="1" ht="20.100000000000001" customHeight="1">
      <c r="A1019" s="314">
        <v>3116</v>
      </c>
      <c r="B1019" s="315">
        <v>1410052005758</v>
      </c>
      <c r="C1019" s="345">
        <v>1311308200070</v>
      </c>
      <c r="D1019" s="316" t="s">
        <v>2293</v>
      </c>
      <c r="E1019" s="331" t="s">
        <v>2614</v>
      </c>
      <c r="F1019" s="340">
        <v>1508510</v>
      </c>
      <c r="G1019" s="316" t="s">
        <v>2617</v>
      </c>
      <c r="H1019" s="316" t="s">
        <v>355</v>
      </c>
      <c r="I1019" s="316" t="s">
        <v>2615</v>
      </c>
      <c r="J1019" s="316" t="s">
        <v>2616</v>
      </c>
      <c r="K1019" s="340">
        <v>2440003</v>
      </c>
      <c r="L1019" s="334" t="s">
        <v>5686</v>
      </c>
      <c r="M1019" s="334"/>
      <c r="N1019" s="316"/>
      <c r="O1019" s="334" t="s">
        <v>2616</v>
      </c>
      <c r="P1019" s="324">
        <v>1</v>
      </c>
      <c r="Q1019" s="316">
        <v>12</v>
      </c>
      <c r="R1019" s="327">
        <v>300000</v>
      </c>
      <c r="S1019" s="327">
        <v>150000</v>
      </c>
      <c r="T1019" s="328" t="s">
        <v>347</v>
      </c>
      <c r="U1019" s="328" t="s">
        <v>347</v>
      </c>
      <c r="V1019" s="328" t="s">
        <v>347</v>
      </c>
      <c r="W1019" s="329" t="s">
        <v>347</v>
      </c>
      <c r="X1019" s="316"/>
      <c r="Y1019" s="316"/>
      <c r="Z1019" s="325"/>
      <c r="AA1019" s="316"/>
      <c r="AB1019" s="316"/>
      <c r="AC1019" s="316"/>
      <c r="AD1019" s="316"/>
      <c r="AE1019" s="316"/>
      <c r="AF1019" s="316"/>
      <c r="AG1019" s="325">
        <v>0</v>
      </c>
      <c r="AH1019" s="325" t="s">
        <v>377</v>
      </c>
      <c r="AI1019" s="325" t="s">
        <v>377</v>
      </c>
      <c r="AJ1019" s="328">
        <v>450000</v>
      </c>
      <c r="AK1019" s="330">
        <v>1000000</v>
      </c>
    </row>
    <row r="1020" spans="1:37" s="309" customFormat="1" ht="20.100000000000001" customHeight="1">
      <c r="A1020" s="314">
        <v>3117</v>
      </c>
      <c r="B1020" s="315">
        <v>1410052005618</v>
      </c>
      <c r="C1020" s="347">
        <v>1410108100033</v>
      </c>
      <c r="D1020" s="315" t="s">
        <v>2293</v>
      </c>
      <c r="E1020" s="331" t="s">
        <v>2720</v>
      </c>
      <c r="F1020" s="332">
        <v>2300074</v>
      </c>
      <c r="G1020" s="333" t="s">
        <v>2723</v>
      </c>
      <c r="H1020" s="331" t="s">
        <v>355</v>
      </c>
      <c r="I1020" s="331" t="s">
        <v>2721</v>
      </c>
      <c r="J1020" s="331" t="s">
        <v>2722</v>
      </c>
      <c r="K1020" s="329">
        <v>2300074</v>
      </c>
      <c r="L1020" s="324" t="s">
        <v>5687</v>
      </c>
      <c r="M1020" s="348"/>
      <c r="N1020" s="322"/>
      <c r="O1020" s="322" t="s">
        <v>2722</v>
      </c>
      <c r="P1020" s="324">
        <v>1</v>
      </c>
      <c r="Q1020" s="326">
        <v>10</v>
      </c>
      <c r="R1020" s="327">
        <v>300000</v>
      </c>
      <c r="S1020" s="327">
        <v>150000</v>
      </c>
      <c r="T1020" s="328" t="s">
        <v>347</v>
      </c>
      <c r="U1020" s="328" t="s">
        <v>347</v>
      </c>
      <c r="V1020" s="328" t="s">
        <v>347</v>
      </c>
      <c r="W1020" s="329" t="s">
        <v>347</v>
      </c>
      <c r="X1020" s="325"/>
      <c r="Y1020" s="325"/>
      <c r="Z1020" s="325"/>
      <c r="AA1020" s="325"/>
      <c r="AB1020" s="325"/>
      <c r="AC1020" s="325"/>
      <c r="AD1020" s="325"/>
      <c r="AE1020" s="325"/>
      <c r="AF1020" s="325"/>
      <c r="AG1020" s="325">
        <v>0</v>
      </c>
      <c r="AH1020" s="325" t="s">
        <v>377</v>
      </c>
      <c r="AI1020" s="325" t="s">
        <v>377</v>
      </c>
      <c r="AJ1020" s="328">
        <v>450000</v>
      </c>
      <c r="AK1020" s="330">
        <v>1000000</v>
      </c>
    </row>
    <row r="1021" spans="1:37" s="309" customFormat="1" ht="20.100000000000001" customHeight="1">
      <c r="A1021" s="314">
        <v>3118</v>
      </c>
      <c r="B1021" s="315">
        <v>1410052005725</v>
      </c>
      <c r="C1021" s="347">
        <v>1410908100076</v>
      </c>
      <c r="D1021" s="315" t="s">
        <v>2310</v>
      </c>
      <c r="E1021" s="331" t="s">
        <v>854</v>
      </c>
      <c r="F1021" s="319">
        <v>2230053</v>
      </c>
      <c r="G1021" s="333" t="s">
        <v>857</v>
      </c>
      <c r="H1021" s="331" t="s">
        <v>355</v>
      </c>
      <c r="I1021" s="331" t="s">
        <v>855</v>
      </c>
      <c r="J1021" s="331" t="s">
        <v>2745</v>
      </c>
      <c r="K1021" s="340">
        <v>2230054</v>
      </c>
      <c r="L1021" s="334" t="s">
        <v>5688</v>
      </c>
      <c r="M1021" s="334" t="s">
        <v>5689</v>
      </c>
      <c r="N1021" s="334"/>
      <c r="O1021" s="334" t="s">
        <v>2745</v>
      </c>
      <c r="P1021" s="324">
        <v>1</v>
      </c>
      <c r="Q1021" s="326">
        <v>12</v>
      </c>
      <c r="R1021" s="327">
        <v>300000</v>
      </c>
      <c r="S1021" s="327">
        <v>150000</v>
      </c>
      <c r="T1021" s="328" t="s">
        <v>347</v>
      </c>
      <c r="U1021" s="328" t="s">
        <v>347</v>
      </c>
      <c r="V1021" s="328" t="s">
        <v>347</v>
      </c>
      <c r="W1021" s="329" t="s">
        <v>347</v>
      </c>
      <c r="X1021" s="325"/>
      <c r="Y1021" s="325"/>
      <c r="Z1021" s="325"/>
      <c r="AA1021" s="325"/>
      <c r="AB1021" s="325"/>
      <c r="AC1021" s="325"/>
      <c r="AD1021" s="325"/>
      <c r="AE1021" s="325"/>
      <c r="AF1021" s="325"/>
      <c r="AG1021" s="325">
        <v>338000</v>
      </c>
      <c r="AH1021" s="325" t="s">
        <v>6833</v>
      </c>
      <c r="AI1021" s="325" t="s">
        <v>377</v>
      </c>
      <c r="AJ1021" s="328">
        <v>450000</v>
      </c>
      <c r="AK1021" s="330">
        <v>1000000</v>
      </c>
    </row>
    <row r="1022" spans="1:37" s="309" customFormat="1" ht="20.100000000000001" customHeight="1">
      <c r="A1022" s="314">
        <v>3119</v>
      </c>
      <c r="B1022" s="354">
        <v>1410052005147</v>
      </c>
      <c r="C1022" s="367">
        <v>1410008001471</v>
      </c>
      <c r="D1022" s="316" t="s">
        <v>2293</v>
      </c>
      <c r="E1022" s="331" t="s">
        <v>859</v>
      </c>
      <c r="F1022" s="340">
        <v>2300004</v>
      </c>
      <c r="G1022" s="316" t="s">
        <v>862</v>
      </c>
      <c r="H1022" s="316" t="s">
        <v>355</v>
      </c>
      <c r="I1022" s="316" t="s">
        <v>860</v>
      </c>
      <c r="J1022" s="342" t="s">
        <v>5690</v>
      </c>
      <c r="K1022" s="319">
        <v>2300004</v>
      </c>
      <c r="L1022" s="342" t="s">
        <v>5691</v>
      </c>
      <c r="M1022" s="342"/>
      <c r="N1022" s="342"/>
      <c r="O1022" s="342" t="s">
        <v>5690</v>
      </c>
      <c r="P1022" s="324">
        <v>1</v>
      </c>
      <c r="Q1022" s="316">
        <v>19</v>
      </c>
      <c r="R1022" s="327">
        <v>300000</v>
      </c>
      <c r="S1022" s="327">
        <v>150000</v>
      </c>
      <c r="T1022" s="328">
        <v>300000</v>
      </c>
      <c r="U1022" s="328" t="s">
        <v>347</v>
      </c>
      <c r="V1022" s="328" t="s">
        <v>347</v>
      </c>
      <c r="W1022" s="329" t="s">
        <v>377</v>
      </c>
      <c r="X1022" s="325"/>
      <c r="Y1022" s="325"/>
      <c r="Z1022" s="325"/>
      <c r="AA1022" s="325"/>
      <c r="AB1022" s="325"/>
      <c r="AC1022" s="325"/>
      <c r="AD1022" s="325"/>
      <c r="AE1022" s="325"/>
      <c r="AF1022" s="325"/>
      <c r="AG1022" s="325">
        <v>519000</v>
      </c>
      <c r="AH1022" s="325" t="s">
        <v>6833</v>
      </c>
      <c r="AI1022" s="325" t="s">
        <v>377</v>
      </c>
      <c r="AJ1022" s="328">
        <v>750000</v>
      </c>
      <c r="AK1022" s="330">
        <v>1000000</v>
      </c>
    </row>
    <row r="1023" spans="1:37" s="309" customFormat="1" ht="20.100000000000001" customHeight="1">
      <c r="A1023" s="314">
        <v>3120</v>
      </c>
      <c r="B1023" s="315">
        <v>1410052003217</v>
      </c>
      <c r="C1023" s="347">
        <v>1311408000040</v>
      </c>
      <c r="D1023" s="315" t="s">
        <v>2293</v>
      </c>
      <c r="E1023" s="331" t="s">
        <v>870</v>
      </c>
      <c r="F1023" s="332">
        <v>1690075</v>
      </c>
      <c r="G1023" s="333" t="s">
        <v>873</v>
      </c>
      <c r="H1023" s="331" t="s">
        <v>355</v>
      </c>
      <c r="I1023" s="331" t="s">
        <v>871</v>
      </c>
      <c r="J1023" s="331" t="s">
        <v>2405</v>
      </c>
      <c r="K1023" s="329">
        <v>2440803</v>
      </c>
      <c r="L1023" s="324" t="s">
        <v>5692</v>
      </c>
      <c r="M1023" s="348"/>
      <c r="N1023" s="323"/>
      <c r="O1023" s="322" t="s">
        <v>2405</v>
      </c>
      <c r="P1023" s="324">
        <v>1</v>
      </c>
      <c r="Q1023" s="326">
        <v>19</v>
      </c>
      <c r="R1023" s="327">
        <v>300000</v>
      </c>
      <c r="S1023" s="327">
        <v>150000</v>
      </c>
      <c r="T1023" s="328" t="s">
        <v>347</v>
      </c>
      <c r="U1023" s="328" t="s">
        <v>347</v>
      </c>
      <c r="V1023" s="328" t="s">
        <v>347</v>
      </c>
      <c r="W1023" s="329" t="s">
        <v>347</v>
      </c>
      <c r="X1023" s="325"/>
      <c r="Y1023" s="325"/>
      <c r="Z1023" s="325"/>
      <c r="AA1023" s="325"/>
      <c r="AB1023" s="325"/>
      <c r="AC1023" s="325"/>
      <c r="AD1023" s="325"/>
      <c r="AE1023" s="325"/>
      <c r="AF1023" s="325"/>
      <c r="AG1023" s="325">
        <v>0</v>
      </c>
      <c r="AH1023" s="325" t="s">
        <v>377</v>
      </c>
      <c r="AI1023" s="325" t="s">
        <v>377</v>
      </c>
      <c r="AJ1023" s="328">
        <v>450000</v>
      </c>
      <c r="AK1023" s="330">
        <v>1000000</v>
      </c>
    </row>
    <row r="1024" spans="1:37" s="309" customFormat="1" ht="20.100000000000001" customHeight="1">
      <c r="A1024" s="314">
        <v>3121</v>
      </c>
      <c r="B1024" s="345">
        <v>1410052003308</v>
      </c>
      <c r="C1024" s="345">
        <v>1311408000040</v>
      </c>
      <c r="D1024" s="316" t="s">
        <v>2293</v>
      </c>
      <c r="E1024" s="331" t="s">
        <v>870</v>
      </c>
      <c r="F1024" s="340">
        <v>1690075</v>
      </c>
      <c r="G1024" s="316" t="s">
        <v>873</v>
      </c>
      <c r="H1024" s="316" t="s">
        <v>355</v>
      </c>
      <c r="I1024" s="316" t="s">
        <v>871</v>
      </c>
      <c r="J1024" s="316" t="s">
        <v>2403</v>
      </c>
      <c r="K1024" s="340">
        <v>2410002</v>
      </c>
      <c r="L1024" s="334" t="s">
        <v>5693</v>
      </c>
      <c r="M1024" s="334" t="s">
        <v>5694</v>
      </c>
      <c r="N1024" s="316"/>
      <c r="O1024" s="334" t="s">
        <v>2403</v>
      </c>
      <c r="P1024" s="324">
        <v>1</v>
      </c>
      <c r="Q1024" s="316">
        <v>18</v>
      </c>
      <c r="R1024" s="327">
        <v>300000</v>
      </c>
      <c r="S1024" s="327">
        <v>150000</v>
      </c>
      <c r="T1024" s="328" t="s">
        <v>347</v>
      </c>
      <c r="U1024" s="328" t="s">
        <v>347</v>
      </c>
      <c r="V1024" s="328" t="s">
        <v>347</v>
      </c>
      <c r="W1024" s="329" t="s">
        <v>347</v>
      </c>
      <c r="X1024" s="316"/>
      <c r="Y1024" s="316"/>
      <c r="Z1024" s="325"/>
      <c r="AA1024" s="316"/>
      <c r="AB1024" s="316"/>
      <c r="AC1024" s="316"/>
      <c r="AD1024" s="316"/>
      <c r="AE1024" s="316"/>
      <c r="AF1024" s="316"/>
      <c r="AG1024" s="325">
        <v>23000</v>
      </c>
      <c r="AH1024" s="325" t="s">
        <v>6833</v>
      </c>
      <c r="AI1024" s="325" t="s">
        <v>377</v>
      </c>
      <c r="AJ1024" s="328">
        <v>450000</v>
      </c>
      <c r="AK1024" s="330">
        <v>1000000</v>
      </c>
    </row>
    <row r="1025" spans="1:37" s="309" customFormat="1" ht="20.100000000000001" customHeight="1">
      <c r="A1025" s="314">
        <v>3122</v>
      </c>
      <c r="B1025" s="315">
        <v>1410052003316</v>
      </c>
      <c r="C1025" s="345">
        <v>1311408000040</v>
      </c>
      <c r="D1025" s="315" t="s">
        <v>2293</v>
      </c>
      <c r="E1025" s="331" t="s">
        <v>870</v>
      </c>
      <c r="F1025" s="319">
        <v>1690075</v>
      </c>
      <c r="G1025" s="320" t="s">
        <v>873</v>
      </c>
      <c r="H1025" s="316" t="s">
        <v>355</v>
      </c>
      <c r="I1025" s="316" t="s">
        <v>871</v>
      </c>
      <c r="J1025" s="316" t="s">
        <v>2404</v>
      </c>
      <c r="K1025" s="325">
        <v>2360005</v>
      </c>
      <c r="L1025" s="324" t="s">
        <v>5695</v>
      </c>
      <c r="M1025" s="348" t="s">
        <v>5696</v>
      </c>
      <c r="N1025" s="322"/>
      <c r="O1025" s="322" t="s">
        <v>2404</v>
      </c>
      <c r="P1025" s="324">
        <v>1</v>
      </c>
      <c r="Q1025" s="326">
        <v>10</v>
      </c>
      <c r="R1025" s="327">
        <v>300000</v>
      </c>
      <c r="S1025" s="327">
        <v>150000</v>
      </c>
      <c r="T1025" s="328" t="s">
        <v>347</v>
      </c>
      <c r="U1025" s="328" t="s">
        <v>347</v>
      </c>
      <c r="V1025" s="328" t="s">
        <v>347</v>
      </c>
      <c r="W1025" s="329" t="s">
        <v>347</v>
      </c>
      <c r="X1025" s="329"/>
      <c r="Y1025" s="329"/>
      <c r="Z1025" s="325"/>
      <c r="AA1025" s="329"/>
      <c r="AB1025" s="329"/>
      <c r="AC1025" s="329"/>
      <c r="AD1025" s="329"/>
      <c r="AE1025" s="329"/>
      <c r="AF1025" s="329"/>
      <c r="AG1025" s="325">
        <v>0</v>
      </c>
      <c r="AH1025" s="325" t="s">
        <v>377</v>
      </c>
      <c r="AI1025" s="325" t="s">
        <v>377</v>
      </c>
      <c r="AJ1025" s="328">
        <v>450000</v>
      </c>
      <c r="AK1025" s="330">
        <v>1000000</v>
      </c>
    </row>
    <row r="1026" spans="1:37" s="309" customFormat="1" ht="20.100000000000001" customHeight="1">
      <c r="A1026" s="314">
        <v>3123</v>
      </c>
      <c r="B1026" s="345">
        <v>1410052004595</v>
      </c>
      <c r="C1026" s="345">
        <v>1410008001430</v>
      </c>
      <c r="D1026" s="316" t="s">
        <v>2293</v>
      </c>
      <c r="E1026" s="331" t="s">
        <v>2669</v>
      </c>
      <c r="F1026" s="340">
        <v>2260014</v>
      </c>
      <c r="G1026" s="316" t="s">
        <v>2672</v>
      </c>
      <c r="H1026" s="316" t="s">
        <v>355</v>
      </c>
      <c r="I1026" s="316" t="s">
        <v>2670</v>
      </c>
      <c r="J1026" s="316" t="s">
        <v>2671</v>
      </c>
      <c r="K1026" s="340">
        <v>2260014</v>
      </c>
      <c r="L1026" s="334" t="s">
        <v>5697</v>
      </c>
      <c r="M1026" s="334" t="s">
        <v>5698</v>
      </c>
      <c r="N1026" s="316"/>
      <c r="O1026" s="334" t="s">
        <v>2671</v>
      </c>
      <c r="P1026" s="324">
        <v>1</v>
      </c>
      <c r="Q1026" s="316">
        <v>19</v>
      </c>
      <c r="R1026" s="327">
        <v>300000</v>
      </c>
      <c r="S1026" s="327">
        <v>150000</v>
      </c>
      <c r="T1026" s="328" t="s">
        <v>347</v>
      </c>
      <c r="U1026" s="328" t="s">
        <v>347</v>
      </c>
      <c r="V1026" s="328" t="s">
        <v>347</v>
      </c>
      <c r="W1026" s="329" t="s">
        <v>347</v>
      </c>
      <c r="X1026" s="316"/>
      <c r="Y1026" s="316"/>
      <c r="Z1026" s="325"/>
      <c r="AA1026" s="316"/>
      <c r="AB1026" s="316"/>
      <c r="AC1026" s="316"/>
      <c r="AD1026" s="316"/>
      <c r="AE1026" s="316"/>
      <c r="AF1026" s="316"/>
      <c r="AG1026" s="325">
        <v>908000</v>
      </c>
      <c r="AH1026" s="325" t="s">
        <v>6833</v>
      </c>
      <c r="AI1026" s="325" t="s">
        <v>377</v>
      </c>
      <c r="AJ1026" s="328">
        <v>450000</v>
      </c>
      <c r="AK1026" s="330">
        <v>1000000</v>
      </c>
    </row>
    <row r="1027" spans="1:37" s="309" customFormat="1" ht="20.100000000000001" customHeight="1">
      <c r="A1027" s="314">
        <v>3124</v>
      </c>
      <c r="B1027" s="345">
        <v>1410052002987</v>
      </c>
      <c r="C1027" s="345">
        <v>1410008000846</v>
      </c>
      <c r="D1027" s="316" t="s">
        <v>2293</v>
      </c>
      <c r="E1027" s="331" t="s">
        <v>916</v>
      </c>
      <c r="F1027" s="340">
        <v>2260003</v>
      </c>
      <c r="G1027" s="316" t="s">
        <v>919</v>
      </c>
      <c r="H1027" s="316" t="s">
        <v>355</v>
      </c>
      <c r="I1027" s="316" t="s">
        <v>917</v>
      </c>
      <c r="J1027" s="316" t="s">
        <v>2305</v>
      </c>
      <c r="K1027" s="340">
        <v>2260003</v>
      </c>
      <c r="L1027" s="334" t="s">
        <v>5699</v>
      </c>
      <c r="M1027" s="334" t="s">
        <v>5700</v>
      </c>
      <c r="N1027" s="316"/>
      <c r="O1027" s="334" t="s">
        <v>2305</v>
      </c>
      <c r="P1027" s="324">
        <v>1</v>
      </c>
      <c r="Q1027" s="316">
        <v>10</v>
      </c>
      <c r="R1027" s="327">
        <v>300000</v>
      </c>
      <c r="S1027" s="327">
        <v>150000</v>
      </c>
      <c r="T1027" s="328" t="s">
        <v>347</v>
      </c>
      <c r="U1027" s="328" t="s">
        <v>347</v>
      </c>
      <c r="V1027" s="328" t="s">
        <v>347</v>
      </c>
      <c r="W1027" s="329" t="s">
        <v>347</v>
      </c>
      <c r="X1027" s="316"/>
      <c r="Y1027" s="316"/>
      <c r="Z1027" s="325"/>
      <c r="AA1027" s="316"/>
      <c r="AB1027" s="316"/>
      <c r="AC1027" s="316"/>
      <c r="AD1027" s="316"/>
      <c r="AE1027" s="316"/>
      <c r="AF1027" s="316"/>
      <c r="AG1027" s="325">
        <v>999000</v>
      </c>
      <c r="AH1027" s="325" t="s">
        <v>6833</v>
      </c>
      <c r="AI1027" s="325" t="s">
        <v>377</v>
      </c>
      <c r="AJ1027" s="328">
        <v>450000</v>
      </c>
      <c r="AK1027" s="330">
        <v>1000000</v>
      </c>
    </row>
    <row r="1028" spans="1:37" s="309" customFormat="1" ht="20.100000000000001" customHeight="1">
      <c r="A1028" s="314">
        <v>3125</v>
      </c>
      <c r="B1028" s="315">
        <v>1410052005535</v>
      </c>
      <c r="C1028" s="345">
        <v>1321808100019</v>
      </c>
      <c r="D1028" s="316" t="s">
        <v>2293</v>
      </c>
      <c r="E1028" s="331" t="s">
        <v>2629</v>
      </c>
      <c r="F1028" s="340">
        <v>1970003</v>
      </c>
      <c r="G1028" s="316" t="s">
        <v>2632</v>
      </c>
      <c r="H1028" s="316" t="s">
        <v>355</v>
      </c>
      <c r="I1028" s="316" t="s">
        <v>2630</v>
      </c>
      <c r="J1028" s="316" t="s">
        <v>2631</v>
      </c>
      <c r="K1028" s="340">
        <v>2350032</v>
      </c>
      <c r="L1028" s="334" t="s">
        <v>4504</v>
      </c>
      <c r="M1028" s="334" t="s">
        <v>5701</v>
      </c>
      <c r="N1028" s="316"/>
      <c r="O1028" s="334" t="s">
        <v>2631</v>
      </c>
      <c r="P1028" s="324">
        <v>1</v>
      </c>
      <c r="Q1028" s="316">
        <v>12</v>
      </c>
      <c r="R1028" s="327">
        <v>300000</v>
      </c>
      <c r="S1028" s="327">
        <v>150000</v>
      </c>
      <c r="T1028" s="328" t="s">
        <v>347</v>
      </c>
      <c r="U1028" s="328" t="s">
        <v>347</v>
      </c>
      <c r="V1028" s="328" t="s">
        <v>347</v>
      </c>
      <c r="W1028" s="329" t="s">
        <v>347</v>
      </c>
      <c r="X1028" s="316"/>
      <c r="Y1028" s="316"/>
      <c r="Z1028" s="325"/>
      <c r="AA1028" s="316"/>
      <c r="AB1028" s="316"/>
      <c r="AC1028" s="316"/>
      <c r="AD1028" s="316"/>
      <c r="AE1028" s="316"/>
      <c r="AF1028" s="316"/>
      <c r="AG1028" s="325">
        <v>0</v>
      </c>
      <c r="AH1028" s="325" t="s">
        <v>377</v>
      </c>
      <c r="AI1028" s="325" t="s">
        <v>377</v>
      </c>
      <c r="AJ1028" s="328">
        <v>450000</v>
      </c>
      <c r="AK1028" s="330">
        <v>1000000</v>
      </c>
    </row>
    <row r="1029" spans="1:37" s="309" customFormat="1" ht="20.100000000000001" customHeight="1">
      <c r="A1029" s="314">
        <v>3126</v>
      </c>
      <c r="B1029" s="315">
        <v>1410052005964</v>
      </c>
      <c r="C1029" s="347">
        <v>1321808100019</v>
      </c>
      <c r="D1029" s="315" t="s">
        <v>2293</v>
      </c>
      <c r="E1029" s="331" t="s">
        <v>2629</v>
      </c>
      <c r="F1029" s="319">
        <v>1970003</v>
      </c>
      <c r="G1029" s="333" t="s">
        <v>2632</v>
      </c>
      <c r="H1029" s="331" t="s">
        <v>355</v>
      </c>
      <c r="I1029" s="331" t="s">
        <v>2630</v>
      </c>
      <c r="J1029" s="331" t="s">
        <v>5702</v>
      </c>
      <c r="K1029" s="329">
        <v>2210865</v>
      </c>
      <c r="L1029" s="324" t="s">
        <v>5703</v>
      </c>
      <c r="M1029" s="348" t="s">
        <v>5704</v>
      </c>
      <c r="N1029" s="322"/>
      <c r="O1029" s="322" t="s">
        <v>5702</v>
      </c>
      <c r="P1029" s="324">
        <v>1</v>
      </c>
      <c r="Q1029" s="326">
        <v>12</v>
      </c>
      <c r="R1029" s="327">
        <v>300000</v>
      </c>
      <c r="S1029" s="327">
        <v>150000</v>
      </c>
      <c r="T1029" s="328" t="s">
        <v>347</v>
      </c>
      <c r="U1029" s="328" t="s">
        <v>347</v>
      </c>
      <c r="V1029" s="328" t="s">
        <v>347</v>
      </c>
      <c r="W1029" s="329" t="s">
        <v>347</v>
      </c>
      <c r="X1029" s="325"/>
      <c r="Y1029" s="325"/>
      <c r="Z1029" s="325"/>
      <c r="AA1029" s="325"/>
      <c r="AB1029" s="325"/>
      <c r="AC1029" s="325"/>
      <c r="AD1029" s="325"/>
      <c r="AE1029" s="325"/>
      <c r="AF1029" s="325"/>
      <c r="AG1029" s="325">
        <v>0</v>
      </c>
      <c r="AH1029" s="325" t="s">
        <v>377</v>
      </c>
      <c r="AI1029" s="325" t="s">
        <v>377</v>
      </c>
      <c r="AJ1029" s="328">
        <v>450000</v>
      </c>
      <c r="AK1029" s="330">
        <v>1000000</v>
      </c>
    </row>
    <row r="1030" spans="1:37" s="309" customFormat="1" ht="20.100000000000001" customHeight="1">
      <c r="A1030" s="314">
        <v>3127</v>
      </c>
      <c r="B1030" s="315">
        <v>1410052005899</v>
      </c>
      <c r="C1030" s="347">
        <v>4220108100025</v>
      </c>
      <c r="D1030" s="315" t="s">
        <v>2293</v>
      </c>
      <c r="E1030" s="331" t="s">
        <v>5705</v>
      </c>
      <c r="F1030" s="319">
        <v>8500875</v>
      </c>
      <c r="G1030" s="333" t="s">
        <v>5708</v>
      </c>
      <c r="H1030" s="331" t="s">
        <v>355</v>
      </c>
      <c r="I1030" s="331" t="s">
        <v>5706</v>
      </c>
      <c r="J1030" s="331" t="s">
        <v>5707</v>
      </c>
      <c r="K1030" s="340">
        <v>2460037</v>
      </c>
      <c r="L1030" s="334" t="s">
        <v>5709</v>
      </c>
      <c r="M1030" s="334"/>
      <c r="N1030" s="342"/>
      <c r="O1030" s="334" t="s">
        <v>5707</v>
      </c>
      <c r="P1030" s="324">
        <v>1</v>
      </c>
      <c r="Q1030" s="326">
        <v>12</v>
      </c>
      <c r="R1030" s="327">
        <v>300000</v>
      </c>
      <c r="S1030" s="327">
        <v>150000</v>
      </c>
      <c r="T1030" s="328" t="s">
        <v>347</v>
      </c>
      <c r="U1030" s="328" t="s">
        <v>347</v>
      </c>
      <c r="V1030" s="328" t="s">
        <v>347</v>
      </c>
      <c r="W1030" s="329" t="s">
        <v>347</v>
      </c>
      <c r="X1030" s="325"/>
      <c r="Y1030" s="325"/>
      <c r="Z1030" s="325"/>
      <c r="AA1030" s="325"/>
      <c r="AB1030" s="325"/>
      <c r="AC1030" s="325"/>
      <c r="AD1030" s="325"/>
      <c r="AE1030" s="325"/>
      <c r="AF1030" s="325"/>
      <c r="AG1030" s="325">
        <v>0</v>
      </c>
      <c r="AH1030" s="325" t="s">
        <v>377</v>
      </c>
      <c r="AI1030" s="325" t="s">
        <v>377</v>
      </c>
      <c r="AJ1030" s="328">
        <v>450000</v>
      </c>
      <c r="AK1030" s="330">
        <v>1000000</v>
      </c>
    </row>
    <row r="1031" spans="1:37" s="309" customFormat="1" ht="20.100000000000001" customHeight="1">
      <c r="A1031" s="314">
        <v>3128</v>
      </c>
      <c r="B1031" s="315">
        <v>1410052005733</v>
      </c>
      <c r="C1031" s="347">
        <v>1310208200073</v>
      </c>
      <c r="D1031" s="315" t="s">
        <v>2293</v>
      </c>
      <c r="E1031" s="331" t="s">
        <v>2609</v>
      </c>
      <c r="F1031" s="332">
        <v>1040045</v>
      </c>
      <c r="G1031" s="333" t="s">
        <v>2612</v>
      </c>
      <c r="H1031" s="331" t="s">
        <v>355</v>
      </c>
      <c r="I1031" s="331" t="s">
        <v>2610</v>
      </c>
      <c r="J1031" s="331" t="s">
        <v>2611</v>
      </c>
      <c r="K1031" s="340">
        <v>2230061</v>
      </c>
      <c r="L1031" s="334" t="s">
        <v>5710</v>
      </c>
      <c r="M1031" s="334" t="s">
        <v>5711</v>
      </c>
      <c r="N1031" s="316"/>
      <c r="O1031" s="334" t="s">
        <v>2611</v>
      </c>
      <c r="P1031" s="324">
        <v>1</v>
      </c>
      <c r="Q1031" s="326">
        <v>12</v>
      </c>
      <c r="R1031" s="327">
        <v>300000</v>
      </c>
      <c r="S1031" s="327">
        <v>150000</v>
      </c>
      <c r="T1031" s="328" t="s">
        <v>347</v>
      </c>
      <c r="U1031" s="328" t="s">
        <v>347</v>
      </c>
      <c r="V1031" s="328" t="s">
        <v>347</v>
      </c>
      <c r="W1031" s="329" t="s">
        <v>347</v>
      </c>
      <c r="X1031" s="325"/>
      <c r="Y1031" s="325"/>
      <c r="Z1031" s="325"/>
      <c r="AA1031" s="325"/>
      <c r="AB1031" s="325"/>
      <c r="AC1031" s="325"/>
      <c r="AD1031" s="325"/>
      <c r="AE1031" s="325"/>
      <c r="AF1031" s="325"/>
      <c r="AG1031" s="325">
        <v>0</v>
      </c>
      <c r="AH1031" s="325" t="s">
        <v>377</v>
      </c>
      <c r="AI1031" s="325" t="s">
        <v>377</v>
      </c>
      <c r="AJ1031" s="328">
        <v>450000</v>
      </c>
      <c r="AK1031" s="330">
        <v>1000000</v>
      </c>
    </row>
    <row r="1032" spans="1:37" s="309" customFormat="1" ht="20.100000000000001" customHeight="1">
      <c r="A1032" s="314">
        <v>3129</v>
      </c>
      <c r="B1032" s="315">
        <v>1410052004124</v>
      </c>
      <c r="C1032" s="345">
        <v>1410008001307</v>
      </c>
      <c r="D1032" s="315" t="s">
        <v>2293</v>
      </c>
      <c r="E1032" s="331" t="s">
        <v>2541</v>
      </c>
      <c r="F1032" s="319">
        <v>2400044</v>
      </c>
      <c r="G1032" s="320" t="s">
        <v>2544</v>
      </c>
      <c r="H1032" s="316" t="s">
        <v>355</v>
      </c>
      <c r="I1032" s="316" t="s">
        <v>2542</v>
      </c>
      <c r="J1032" s="316" t="s">
        <v>2543</v>
      </c>
      <c r="K1032" s="340">
        <v>2450024</v>
      </c>
      <c r="L1032" s="334" t="s">
        <v>5712</v>
      </c>
      <c r="M1032" s="334" t="s">
        <v>5713</v>
      </c>
      <c r="N1032" s="316"/>
      <c r="O1032" s="334" t="s">
        <v>2543</v>
      </c>
      <c r="P1032" s="324">
        <v>1</v>
      </c>
      <c r="Q1032" s="326">
        <v>19</v>
      </c>
      <c r="R1032" s="327">
        <v>300000</v>
      </c>
      <c r="S1032" s="327">
        <v>150000</v>
      </c>
      <c r="T1032" s="328" t="s">
        <v>347</v>
      </c>
      <c r="U1032" s="328" t="s">
        <v>347</v>
      </c>
      <c r="V1032" s="328" t="s">
        <v>347</v>
      </c>
      <c r="W1032" s="329" t="s">
        <v>347</v>
      </c>
      <c r="X1032" s="325"/>
      <c r="Y1032" s="325"/>
      <c r="Z1032" s="325"/>
      <c r="AA1032" s="325"/>
      <c r="AB1032" s="325"/>
      <c r="AC1032" s="325"/>
      <c r="AD1032" s="325"/>
      <c r="AE1032" s="325"/>
      <c r="AF1032" s="325"/>
      <c r="AG1032" s="325">
        <v>0</v>
      </c>
      <c r="AH1032" s="325" t="s">
        <v>377</v>
      </c>
      <c r="AI1032" s="325" t="s">
        <v>377</v>
      </c>
      <c r="AJ1032" s="328">
        <v>450000</v>
      </c>
      <c r="AK1032" s="330">
        <v>1000000</v>
      </c>
    </row>
    <row r="1033" spans="1:37" s="309" customFormat="1" ht="20.100000000000001" customHeight="1">
      <c r="A1033" s="314">
        <v>3130</v>
      </c>
      <c r="B1033" s="315">
        <v>1410052005329</v>
      </c>
      <c r="C1033" s="347">
        <v>1410008001307</v>
      </c>
      <c r="D1033" s="315" t="s">
        <v>2293</v>
      </c>
      <c r="E1033" s="331" t="s">
        <v>2541</v>
      </c>
      <c r="F1033" s="332">
        <v>2400044</v>
      </c>
      <c r="G1033" s="333" t="s">
        <v>2544</v>
      </c>
      <c r="H1033" s="331" t="s">
        <v>355</v>
      </c>
      <c r="I1033" s="331" t="s">
        <v>2542</v>
      </c>
      <c r="J1033" s="331" t="s">
        <v>2545</v>
      </c>
      <c r="K1033" s="340">
        <v>2440801</v>
      </c>
      <c r="L1033" s="334" t="s">
        <v>5714</v>
      </c>
      <c r="M1033" s="342" t="s">
        <v>5715</v>
      </c>
      <c r="N1033" s="334"/>
      <c r="O1033" s="334" t="s">
        <v>2545</v>
      </c>
      <c r="P1033" s="324">
        <v>1</v>
      </c>
      <c r="Q1033" s="326">
        <v>19</v>
      </c>
      <c r="R1033" s="327">
        <v>300000</v>
      </c>
      <c r="S1033" s="327">
        <v>150000</v>
      </c>
      <c r="T1033" s="328" t="s">
        <v>347</v>
      </c>
      <c r="U1033" s="328" t="s">
        <v>347</v>
      </c>
      <c r="V1033" s="328" t="s">
        <v>347</v>
      </c>
      <c r="W1033" s="329" t="s">
        <v>347</v>
      </c>
      <c r="X1033" s="325"/>
      <c r="Y1033" s="325"/>
      <c r="Z1033" s="325"/>
      <c r="AA1033" s="325"/>
      <c r="AB1033" s="325"/>
      <c r="AC1033" s="325"/>
      <c r="AD1033" s="325"/>
      <c r="AE1033" s="325"/>
      <c r="AF1033" s="325"/>
      <c r="AG1033" s="325">
        <v>0</v>
      </c>
      <c r="AH1033" s="325" t="s">
        <v>377</v>
      </c>
      <c r="AI1033" s="325" t="s">
        <v>377</v>
      </c>
      <c r="AJ1033" s="328">
        <v>450000</v>
      </c>
      <c r="AK1033" s="330">
        <v>1000000</v>
      </c>
    </row>
    <row r="1034" spans="1:37" s="309" customFormat="1" ht="20.100000000000001" customHeight="1">
      <c r="A1034" s="314">
        <v>3131</v>
      </c>
      <c r="B1034" s="315">
        <v>1410052005519</v>
      </c>
      <c r="C1034" s="345">
        <v>1410108100017</v>
      </c>
      <c r="D1034" s="315" t="s">
        <v>2293</v>
      </c>
      <c r="E1034" s="331" t="s">
        <v>2712</v>
      </c>
      <c r="F1034" s="319">
        <v>2300071</v>
      </c>
      <c r="G1034" s="320" t="s">
        <v>2715</v>
      </c>
      <c r="H1034" s="316" t="s">
        <v>355</v>
      </c>
      <c r="I1034" s="316" t="s">
        <v>2713</v>
      </c>
      <c r="J1034" s="316" t="s">
        <v>2714</v>
      </c>
      <c r="K1034" s="340">
        <v>2300071</v>
      </c>
      <c r="L1034" s="334" t="s">
        <v>5716</v>
      </c>
      <c r="M1034" s="342"/>
      <c r="N1034" s="334"/>
      <c r="O1034" s="334" t="s">
        <v>2714</v>
      </c>
      <c r="P1034" s="324">
        <v>1</v>
      </c>
      <c r="Q1034" s="326">
        <v>19</v>
      </c>
      <c r="R1034" s="327">
        <v>300000</v>
      </c>
      <c r="S1034" s="327">
        <v>150000</v>
      </c>
      <c r="T1034" s="328" t="s">
        <v>347</v>
      </c>
      <c r="U1034" s="328" t="s">
        <v>347</v>
      </c>
      <c r="V1034" s="328" t="s">
        <v>347</v>
      </c>
      <c r="W1034" s="329" t="s">
        <v>347</v>
      </c>
      <c r="X1034" s="325"/>
      <c r="Y1034" s="325"/>
      <c r="Z1034" s="325"/>
      <c r="AA1034" s="325"/>
      <c r="AB1034" s="325"/>
      <c r="AC1034" s="325"/>
      <c r="AD1034" s="325"/>
      <c r="AE1034" s="325"/>
      <c r="AF1034" s="325"/>
      <c r="AG1034" s="325">
        <v>0</v>
      </c>
      <c r="AH1034" s="325" t="s">
        <v>377</v>
      </c>
      <c r="AI1034" s="325" t="s">
        <v>377</v>
      </c>
      <c r="AJ1034" s="328">
        <v>450000</v>
      </c>
      <c r="AK1034" s="330">
        <v>1000000</v>
      </c>
    </row>
    <row r="1035" spans="1:37" s="309" customFormat="1" ht="20.100000000000001" customHeight="1">
      <c r="A1035" s="314">
        <v>3132</v>
      </c>
      <c r="B1035" s="354">
        <v>1410052005121</v>
      </c>
      <c r="C1035" s="367">
        <v>1410008001646</v>
      </c>
      <c r="D1035" s="316" t="s">
        <v>2293</v>
      </c>
      <c r="E1035" s="331" t="s">
        <v>2697</v>
      </c>
      <c r="F1035" s="340">
        <v>2210056</v>
      </c>
      <c r="G1035" s="316" t="s">
        <v>2699</v>
      </c>
      <c r="H1035" s="316" t="s">
        <v>355</v>
      </c>
      <c r="I1035" s="316" t="s">
        <v>5717</v>
      </c>
      <c r="J1035" s="342" t="s">
        <v>2698</v>
      </c>
      <c r="K1035" s="319">
        <v>2300051</v>
      </c>
      <c r="L1035" s="342" t="s">
        <v>5718</v>
      </c>
      <c r="M1035" s="342" t="s">
        <v>5719</v>
      </c>
      <c r="N1035" s="342"/>
      <c r="O1035" s="342" t="s">
        <v>2698</v>
      </c>
      <c r="P1035" s="324">
        <v>1</v>
      </c>
      <c r="Q1035" s="316">
        <v>12</v>
      </c>
      <c r="R1035" s="327">
        <v>300000</v>
      </c>
      <c r="S1035" s="327">
        <v>150000</v>
      </c>
      <c r="T1035" s="328">
        <v>300000</v>
      </c>
      <c r="U1035" s="328" t="s">
        <v>347</v>
      </c>
      <c r="V1035" s="328" t="s">
        <v>347</v>
      </c>
      <c r="W1035" s="329" t="s">
        <v>377</v>
      </c>
      <c r="X1035" s="316"/>
      <c r="Y1035" s="316"/>
      <c r="Z1035" s="325"/>
      <c r="AA1035" s="316"/>
      <c r="AB1035" s="316"/>
      <c r="AC1035" s="316"/>
      <c r="AD1035" s="316"/>
      <c r="AE1035" s="316"/>
      <c r="AF1035" s="316"/>
      <c r="AG1035" s="325">
        <v>0</v>
      </c>
      <c r="AH1035" s="325" t="s">
        <v>377</v>
      </c>
      <c r="AI1035" s="325" t="s">
        <v>377</v>
      </c>
      <c r="AJ1035" s="328">
        <v>750000</v>
      </c>
      <c r="AK1035" s="330">
        <v>1000000</v>
      </c>
    </row>
    <row r="1036" spans="1:37" s="309" customFormat="1" ht="20.100000000000001" customHeight="1">
      <c r="A1036" s="314">
        <v>3133</v>
      </c>
      <c r="B1036" s="345">
        <v>1410052004348</v>
      </c>
      <c r="C1036" s="345">
        <v>2610008000030</v>
      </c>
      <c r="D1036" s="316" t="s">
        <v>2293</v>
      </c>
      <c r="E1036" s="331" t="s">
        <v>2566</v>
      </c>
      <c r="F1036" s="340">
        <v>6008177</v>
      </c>
      <c r="G1036" s="316" t="s">
        <v>2568</v>
      </c>
      <c r="H1036" s="316" t="s">
        <v>355</v>
      </c>
      <c r="I1036" s="316" t="s">
        <v>5720</v>
      </c>
      <c r="J1036" s="316" t="s">
        <v>2567</v>
      </c>
      <c r="K1036" s="340">
        <v>2270055</v>
      </c>
      <c r="L1036" s="334" t="s">
        <v>5721</v>
      </c>
      <c r="M1036" s="334" t="s">
        <v>5722</v>
      </c>
      <c r="N1036" s="316"/>
      <c r="O1036" s="334" t="s">
        <v>2567</v>
      </c>
      <c r="P1036" s="324">
        <v>1</v>
      </c>
      <c r="Q1036" s="316">
        <v>12</v>
      </c>
      <c r="R1036" s="327">
        <v>300000</v>
      </c>
      <c r="S1036" s="327">
        <v>150000</v>
      </c>
      <c r="T1036" s="328" t="s">
        <v>347</v>
      </c>
      <c r="U1036" s="328" t="s">
        <v>347</v>
      </c>
      <c r="V1036" s="328" t="s">
        <v>347</v>
      </c>
      <c r="W1036" s="329" t="s">
        <v>347</v>
      </c>
      <c r="X1036" s="316"/>
      <c r="Y1036" s="316"/>
      <c r="Z1036" s="325"/>
      <c r="AA1036" s="316"/>
      <c r="AB1036" s="316"/>
      <c r="AC1036" s="316"/>
      <c r="AD1036" s="316"/>
      <c r="AE1036" s="316"/>
      <c r="AF1036" s="316"/>
      <c r="AG1036" s="325">
        <v>0</v>
      </c>
      <c r="AH1036" s="325" t="s">
        <v>377</v>
      </c>
      <c r="AI1036" s="325" t="s">
        <v>377</v>
      </c>
      <c r="AJ1036" s="328">
        <v>450000</v>
      </c>
      <c r="AK1036" s="330">
        <v>1000000</v>
      </c>
    </row>
    <row r="1037" spans="1:37" s="309" customFormat="1" ht="20.100000000000001" customHeight="1">
      <c r="A1037" s="314">
        <v>3134</v>
      </c>
      <c r="B1037" s="315">
        <v>1410052004413</v>
      </c>
      <c r="C1037" s="345">
        <v>2610008000030</v>
      </c>
      <c r="D1037" s="315" t="s">
        <v>2293</v>
      </c>
      <c r="E1037" s="331" t="s">
        <v>2566</v>
      </c>
      <c r="F1037" s="319">
        <v>6008177</v>
      </c>
      <c r="G1037" s="320" t="s">
        <v>2568</v>
      </c>
      <c r="H1037" s="316" t="s">
        <v>355</v>
      </c>
      <c r="I1037" s="316" t="s">
        <v>5720</v>
      </c>
      <c r="J1037" s="316" t="s">
        <v>2569</v>
      </c>
      <c r="K1037" s="325">
        <v>2270055</v>
      </c>
      <c r="L1037" s="324" t="s">
        <v>5723</v>
      </c>
      <c r="M1037" s="348" t="s">
        <v>5724</v>
      </c>
      <c r="N1037" s="323"/>
      <c r="O1037" s="322" t="s">
        <v>2569</v>
      </c>
      <c r="P1037" s="324">
        <v>1</v>
      </c>
      <c r="Q1037" s="326">
        <v>12</v>
      </c>
      <c r="R1037" s="327">
        <v>300000</v>
      </c>
      <c r="S1037" s="327">
        <v>150000</v>
      </c>
      <c r="T1037" s="328" t="s">
        <v>347</v>
      </c>
      <c r="U1037" s="328" t="s">
        <v>347</v>
      </c>
      <c r="V1037" s="328" t="s">
        <v>347</v>
      </c>
      <c r="W1037" s="329" t="s">
        <v>347</v>
      </c>
      <c r="X1037" s="329"/>
      <c r="Y1037" s="329"/>
      <c r="Z1037" s="325"/>
      <c r="AA1037" s="329"/>
      <c r="AB1037" s="329"/>
      <c r="AC1037" s="329"/>
      <c r="AD1037" s="329"/>
      <c r="AE1037" s="329"/>
      <c r="AF1037" s="329"/>
      <c r="AG1037" s="325">
        <v>0</v>
      </c>
      <c r="AH1037" s="325" t="s">
        <v>377</v>
      </c>
      <c r="AI1037" s="325" t="s">
        <v>377</v>
      </c>
      <c r="AJ1037" s="328">
        <v>450000</v>
      </c>
      <c r="AK1037" s="330">
        <v>1000000</v>
      </c>
    </row>
    <row r="1038" spans="1:37" s="309" customFormat="1" ht="20.100000000000001" customHeight="1">
      <c r="A1038" s="314">
        <v>3135</v>
      </c>
      <c r="B1038" s="315">
        <v>1410052005824</v>
      </c>
      <c r="C1038" s="347">
        <v>2221408100139</v>
      </c>
      <c r="D1038" s="315" t="s">
        <v>2293</v>
      </c>
      <c r="E1038" s="331" t="s">
        <v>2780</v>
      </c>
      <c r="F1038" s="319">
        <v>4211102</v>
      </c>
      <c r="G1038" s="333" t="s">
        <v>2783</v>
      </c>
      <c r="H1038" s="331" t="s">
        <v>355</v>
      </c>
      <c r="I1038" s="331" t="s">
        <v>2781</v>
      </c>
      <c r="J1038" s="331" t="s">
        <v>2782</v>
      </c>
      <c r="K1038" s="314">
        <v>2230052</v>
      </c>
      <c r="L1038" s="324" t="s">
        <v>5725</v>
      </c>
      <c r="M1038" s="348" t="s">
        <v>5726</v>
      </c>
      <c r="N1038" s="322"/>
      <c r="O1038" s="322" t="s">
        <v>2782</v>
      </c>
      <c r="P1038" s="324">
        <v>1</v>
      </c>
      <c r="Q1038" s="326">
        <v>19</v>
      </c>
      <c r="R1038" s="327">
        <v>300000</v>
      </c>
      <c r="S1038" s="327">
        <v>150000</v>
      </c>
      <c r="T1038" s="328">
        <v>300000</v>
      </c>
      <c r="U1038" s="328" t="s">
        <v>347</v>
      </c>
      <c r="V1038" s="328" t="s">
        <v>347</v>
      </c>
      <c r="W1038" s="329" t="s">
        <v>347</v>
      </c>
      <c r="X1038" s="325"/>
      <c r="Y1038" s="325"/>
      <c r="Z1038" s="325" t="s">
        <v>377</v>
      </c>
      <c r="AA1038" s="325"/>
      <c r="AB1038" s="325"/>
      <c r="AC1038" s="325"/>
      <c r="AD1038" s="325"/>
      <c r="AE1038" s="325"/>
      <c r="AF1038" s="325"/>
      <c r="AG1038" s="325">
        <v>990000</v>
      </c>
      <c r="AH1038" s="325" t="s">
        <v>6833</v>
      </c>
      <c r="AI1038" s="325" t="s">
        <v>377</v>
      </c>
      <c r="AJ1038" s="328">
        <v>750000</v>
      </c>
      <c r="AK1038" s="330">
        <v>1000000</v>
      </c>
    </row>
    <row r="1039" spans="1:37" s="309" customFormat="1" ht="20.100000000000001" customHeight="1">
      <c r="A1039" s="314">
        <v>3136</v>
      </c>
      <c r="B1039" s="345">
        <v>1410052003167</v>
      </c>
      <c r="C1039" s="345">
        <v>1311208000034</v>
      </c>
      <c r="D1039" s="316" t="s">
        <v>2293</v>
      </c>
      <c r="E1039" s="331" t="s">
        <v>2500</v>
      </c>
      <c r="F1039" s="340">
        <v>1540012</v>
      </c>
      <c r="G1039" s="316" t="s">
        <v>2503</v>
      </c>
      <c r="H1039" s="316" t="s">
        <v>355</v>
      </c>
      <c r="I1039" s="316" t="s">
        <v>2501</v>
      </c>
      <c r="J1039" s="316" t="s">
        <v>2502</v>
      </c>
      <c r="K1039" s="340">
        <v>2240032</v>
      </c>
      <c r="L1039" s="334" t="s">
        <v>5727</v>
      </c>
      <c r="M1039" s="334"/>
      <c r="N1039" s="316"/>
      <c r="O1039" s="334" t="s">
        <v>2502</v>
      </c>
      <c r="P1039" s="324">
        <v>1</v>
      </c>
      <c r="Q1039" s="316">
        <v>19</v>
      </c>
      <c r="R1039" s="327">
        <v>300000</v>
      </c>
      <c r="S1039" s="327">
        <v>150000</v>
      </c>
      <c r="T1039" s="328" t="s">
        <v>347</v>
      </c>
      <c r="U1039" s="328" t="s">
        <v>347</v>
      </c>
      <c r="V1039" s="328" t="s">
        <v>347</v>
      </c>
      <c r="W1039" s="329" t="s">
        <v>347</v>
      </c>
      <c r="X1039" s="316"/>
      <c r="Y1039" s="316"/>
      <c r="Z1039" s="325"/>
      <c r="AA1039" s="316"/>
      <c r="AB1039" s="316"/>
      <c r="AC1039" s="316"/>
      <c r="AD1039" s="316"/>
      <c r="AE1039" s="316"/>
      <c r="AF1039" s="316"/>
      <c r="AG1039" s="325">
        <v>0</v>
      </c>
      <c r="AH1039" s="325" t="s">
        <v>377</v>
      </c>
      <c r="AI1039" s="325" t="s">
        <v>377</v>
      </c>
      <c r="AJ1039" s="328">
        <v>450000</v>
      </c>
      <c r="AK1039" s="330">
        <v>1000000</v>
      </c>
    </row>
    <row r="1040" spans="1:37" s="309" customFormat="1" ht="20.100000000000001" customHeight="1">
      <c r="A1040" s="314">
        <v>3137</v>
      </c>
      <c r="B1040" s="315">
        <v>1410052004462</v>
      </c>
      <c r="C1040" s="345">
        <v>1410008001406</v>
      </c>
      <c r="D1040" s="315" t="s">
        <v>2293</v>
      </c>
      <c r="E1040" s="331" t="s">
        <v>2558</v>
      </c>
      <c r="F1040" s="319">
        <v>2340051</v>
      </c>
      <c r="G1040" s="320" t="s">
        <v>2561</v>
      </c>
      <c r="H1040" s="316" t="s">
        <v>817</v>
      </c>
      <c r="I1040" s="316" t="s">
        <v>2559</v>
      </c>
      <c r="J1040" s="316" t="s">
        <v>2560</v>
      </c>
      <c r="K1040" s="325">
        <v>2470013</v>
      </c>
      <c r="L1040" s="324" t="s">
        <v>5728</v>
      </c>
      <c r="M1040" s="348"/>
      <c r="N1040" s="322"/>
      <c r="O1040" s="322" t="s">
        <v>2560</v>
      </c>
      <c r="P1040" s="324">
        <v>1</v>
      </c>
      <c r="Q1040" s="326">
        <v>19</v>
      </c>
      <c r="R1040" s="327">
        <v>300000</v>
      </c>
      <c r="S1040" s="327">
        <v>150000</v>
      </c>
      <c r="T1040" s="328" t="s">
        <v>347</v>
      </c>
      <c r="U1040" s="328" t="s">
        <v>347</v>
      </c>
      <c r="V1040" s="328" t="s">
        <v>347</v>
      </c>
      <c r="W1040" s="329" t="s">
        <v>347</v>
      </c>
      <c r="X1040" s="329"/>
      <c r="Y1040" s="329"/>
      <c r="Z1040" s="325"/>
      <c r="AA1040" s="329"/>
      <c r="AB1040" s="329"/>
      <c r="AC1040" s="329"/>
      <c r="AD1040" s="329"/>
      <c r="AE1040" s="329"/>
      <c r="AF1040" s="329"/>
      <c r="AG1040" s="325">
        <v>991000</v>
      </c>
      <c r="AH1040" s="325" t="s">
        <v>6833</v>
      </c>
      <c r="AI1040" s="325" t="s">
        <v>377</v>
      </c>
      <c r="AJ1040" s="328">
        <v>450000</v>
      </c>
      <c r="AK1040" s="330">
        <v>1000000</v>
      </c>
    </row>
    <row r="1041" spans="1:37" s="309" customFormat="1" ht="20.100000000000001" customHeight="1">
      <c r="A1041" s="314">
        <v>3138</v>
      </c>
      <c r="B1041" s="315">
        <v>1410052004231</v>
      </c>
      <c r="C1041" s="345">
        <v>2310008000359</v>
      </c>
      <c r="D1041" s="315" t="s">
        <v>2293</v>
      </c>
      <c r="E1041" s="331" t="s">
        <v>2534</v>
      </c>
      <c r="F1041" s="319">
        <v>2300025</v>
      </c>
      <c r="G1041" s="320" t="s">
        <v>5729</v>
      </c>
      <c r="H1041" s="316" t="s">
        <v>355</v>
      </c>
      <c r="I1041" s="316" t="s">
        <v>2535</v>
      </c>
      <c r="J1041" s="316" t="s">
        <v>2536</v>
      </c>
      <c r="K1041" s="329">
        <v>2300025</v>
      </c>
      <c r="L1041" s="324" t="s">
        <v>5730</v>
      </c>
      <c r="M1041" s="348" t="s">
        <v>5731</v>
      </c>
      <c r="N1041" s="322"/>
      <c r="O1041" s="322" t="s">
        <v>2536</v>
      </c>
      <c r="P1041" s="324">
        <v>1</v>
      </c>
      <c r="Q1041" s="326">
        <v>18</v>
      </c>
      <c r="R1041" s="327">
        <v>300000</v>
      </c>
      <c r="S1041" s="327">
        <v>150000</v>
      </c>
      <c r="T1041" s="328" t="s">
        <v>347</v>
      </c>
      <c r="U1041" s="328" t="s">
        <v>347</v>
      </c>
      <c r="V1041" s="328" t="s">
        <v>347</v>
      </c>
      <c r="W1041" s="329" t="s">
        <v>347</v>
      </c>
      <c r="X1041" s="325"/>
      <c r="Y1041" s="325"/>
      <c r="Z1041" s="325"/>
      <c r="AA1041" s="325"/>
      <c r="AB1041" s="325"/>
      <c r="AC1041" s="325"/>
      <c r="AD1041" s="325"/>
      <c r="AE1041" s="325"/>
      <c r="AF1041" s="325"/>
      <c r="AG1041" s="325">
        <v>0</v>
      </c>
      <c r="AH1041" s="325" t="s">
        <v>377</v>
      </c>
      <c r="AI1041" s="325" t="s">
        <v>377</v>
      </c>
      <c r="AJ1041" s="328">
        <v>450000</v>
      </c>
      <c r="AK1041" s="330">
        <v>1000000</v>
      </c>
    </row>
    <row r="1042" spans="1:37" s="309" customFormat="1" ht="20.100000000000001" customHeight="1">
      <c r="A1042" s="314">
        <v>3139</v>
      </c>
      <c r="B1042" s="345">
        <v>1410052004249</v>
      </c>
      <c r="C1042" s="345">
        <v>1311111000014</v>
      </c>
      <c r="D1042" s="316" t="s">
        <v>2293</v>
      </c>
      <c r="E1042" s="331" t="s">
        <v>4808</v>
      </c>
      <c r="F1042" s="340">
        <v>2300051</v>
      </c>
      <c r="G1042" s="316" t="s">
        <v>439</v>
      </c>
      <c r="H1042" s="316" t="s">
        <v>355</v>
      </c>
      <c r="I1042" s="316" t="s">
        <v>437</v>
      </c>
      <c r="J1042" s="316" t="s">
        <v>2546</v>
      </c>
      <c r="K1042" s="340">
        <v>2300025</v>
      </c>
      <c r="L1042" s="334" t="s">
        <v>5732</v>
      </c>
      <c r="M1042" s="334" t="s">
        <v>5733</v>
      </c>
      <c r="N1042" s="316"/>
      <c r="O1042" s="334" t="s">
        <v>2546</v>
      </c>
      <c r="P1042" s="324">
        <v>1</v>
      </c>
      <c r="Q1042" s="316">
        <v>11</v>
      </c>
      <c r="R1042" s="327">
        <v>300000</v>
      </c>
      <c r="S1042" s="327">
        <v>150000</v>
      </c>
      <c r="T1042" s="328">
        <v>300000</v>
      </c>
      <c r="U1042" s="328" t="s">
        <v>347</v>
      </c>
      <c r="V1042" s="328" t="s">
        <v>347</v>
      </c>
      <c r="W1042" s="329" t="s">
        <v>377</v>
      </c>
      <c r="X1042" s="316"/>
      <c r="Y1042" s="316"/>
      <c r="Z1042" s="325"/>
      <c r="AA1042" s="316"/>
      <c r="AB1042" s="316"/>
      <c r="AC1042" s="316"/>
      <c r="AD1042" s="316"/>
      <c r="AE1042" s="316"/>
      <c r="AF1042" s="316"/>
      <c r="AG1042" s="325">
        <v>0</v>
      </c>
      <c r="AH1042" s="325" t="s">
        <v>377</v>
      </c>
      <c r="AI1042" s="325" t="s">
        <v>377</v>
      </c>
      <c r="AJ1042" s="328">
        <v>750000</v>
      </c>
      <c r="AK1042" s="330">
        <v>1000000</v>
      </c>
    </row>
    <row r="1043" spans="1:37" s="309" customFormat="1" ht="20.100000000000001" customHeight="1">
      <c r="A1043" s="314">
        <v>3140</v>
      </c>
      <c r="B1043" s="345">
        <v>1410052004637</v>
      </c>
      <c r="C1043" s="345">
        <v>1311111000014</v>
      </c>
      <c r="D1043" s="316" t="s">
        <v>2293</v>
      </c>
      <c r="E1043" s="331" t="s">
        <v>4808</v>
      </c>
      <c r="F1043" s="340">
        <v>2300051</v>
      </c>
      <c r="G1043" s="316" t="s">
        <v>439</v>
      </c>
      <c r="H1043" s="316" t="s">
        <v>355</v>
      </c>
      <c r="I1043" s="316" t="s">
        <v>437</v>
      </c>
      <c r="J1043" s="316" t="s">
        <v>2547</v>
      </c>
      <c r="K1043" s="340">
        <v>2300051</v>
      </c>
      <c r="L1043" s="334" t="s">
        <v>5734</v>
      </c>
      <c r="M1043" s="334"/>
      <c r="N1043" s="316"/>
      <c r="O1043" s="334" t="s">
        <v>2547</v>
      </c>
      <c r="P1043" s="324">
        <v>1</v>
      </c>
      <c r="Q1043" s="316">
        <v>19</v>
      </c>
      <c r="R1043" s="327">
        <v>300000</v>
      </c>
      <c r="S1043" s="327">
        <v>150000</v>
      </c>
      <c r="T1043" s="328">
        <v>300000</v>
      </c>
      <c r="U1043" s="328" t="s">
        <v>347</v>
      </c>
      <c r="V1043" s="328" t="s">
        <v>347</v>
      </c>
      <c r="W1043" s="329" t="s">
        <v>377</v>
      </c>
      <c r="X1043" s="316"/>
      <c r="Y1043" s="316"/>
      <c r="Z1043" s="325"/>
      <c r="AA1043" s="316"/>
      <c r="AB1043" s="316"/>
      <c r="AC1043" s="316"/>
      <c r="AD1043" s="316"/>
      <c r="AE1043" s="316"/>
      <c r="AF1043" s="316"/>
      <c r="AG1043" s="325">
        <v>0</v>
      </c>
      <c r="AH1043" s="325" t="s">
        <v>377</v>
      </c>
      <c r="AI1043" s="325" t="s">
        <v>377</v>
      </c>
      <c r="AJ1043" s="328">
        <v>750000</v>
      </c>
      <c r="AK1043" s="330">
        <v>1000000</v>
      </c>
    </row>
    <row r="1044" spans="1:37" s="309" customFormat="1" ht="20.100000000000001" customHeight="1">
      <c r="A1044" s="314">
        <v>3141</v>
      </c>
      <c r="B1044" s="315">
        <v>1410052005170</v>
      </c>
      <c r="C1044" s="345">
        <v>1311111000014</v>
      </c>
      <c r="D1044" s="316" t="s">
        <v>2293</v>
      </c>
      <c r="E1044" s="331" t="s">
        <v>4808</v>
      </c>
      <c r="F1044" s="340">
        <v>2300051</v>
      </c>
      <c r="G1044" s="316" t="s">
        <v>439</v>
      </c>
      <c r="H1044" s="316" t="s">
        <v>355</v>
      </c>
      <c r="I1044" s="316" t="s">
        <v>437</v>
      </c>
      <c r="J1044" s="316" t="s">
        <v>2548</v>
      </c>
      <c r="K1044" s="340">
        <v>2300051</v>
      </c>
      <c r="L1044" s="334" t="s">
        <v>5735</v>
      </c>
      <c r="M1044" s="334"/>
      <c r="N1044" s="316"/>
      <c r="O1044" s="334" t="s">
        <v>2548</v>
      </c>
      <c r="P1044" s="324">
        <v>1</v>
      </c>
      <c r="Q1044" s="316">
        <v>19</v>
      </c>
      <c r="R1044" s="327">
        <v>300000</v>
      </c>
      <c r="S1044" s="327">
        <v>150000</v>
      </c>
      <c r="T1044" s="328">
        <v>300000</v>
      </c>
      <c r="U1044" s="328" t="s">
        <v>347</v>
      </c>
      <c r="V1044" s="328" t="s">
        <v>347</v>
      </c>
      <c r="W1044" s="329" t="s">
        <v>377</v>
      </c>
      <c r="X1044" s="316"/>
      <c r="Y1044" s="316"/>
      <c r="Z1044" s="325"/>
      <c r="AA1044" s="316"/>
      <c r="AB1044" s="316"/>
      <c r="AC1044" s="316"/>
      <c r="AD1044" s="316"/>
      <c r="AE1044" s="316"/>
      <c r="AF1044" s="316"/>
      <c r="AG1044" s="325">
        <v>0</v>
      </c>
      <c r="AH1044" s="325" t="s">
        <v>377</v>
      </c>
      <c r="AI1044" s="325" t="s">
        <v>377</v>
      </c>
      <c r="AJ1044" s="328">
        <v>750000</v>
      </c>
      <c r="AK1044" s="330">
        <v>1000000</v>
      </c>
    </row>
    <row r="1045" spans="1:37" s="309" customFormat="1" ht="20.100000000000001" customHeight="1">
      <c r="A1045" s="314">
        <v>3142</v>
      </c>
      <c r="B1045" s="345">
        <v>1410052002912</v>
      </c>
      <c r="C1045" s="345">
        <v>1410012001442</v>
      </c>
      <c r="D1045" s="316" t="s">
        <v>2293</v>
      </c>
      <c r="E1045" s="331" t="s">
        <v>2419</v>
      </c>
      <c r="F1045" s="340">
        <v>2220032</v>
      </c>
      <c r="G1045" s="316" t="s">
        <v>2422</v>
      </c>
      <c r="H1045" s="316" t="s">
        <v>430</v>
      </c>
      <c r="I1045" s="316" t="s">
        <v>2420</v>
      </c>
      <c r="J1045" s="316" t="s">
        <v>2421</v>
      </c>
      <c r="K1045" s="340">
        <v>2220032</v>
      </c>
      <c r="L1045" s="334" t="s">
        <v>5736</v>
      </c>
      <c r="M1045" s="334" t="s">
        <v>5737</v>
      </c>
      <c r="N1045" s="316"/>
      <c r="O1045" s="334" t="s">
        <v>2421</v>
      </c>
      <c r="P1045" s="324">
        <v>1</v>
      </c>
      <c r="Q1045" s="316">
        <v>19</v>
      </c>
      <c r="R1045" s="327">
        <v>300000</v>
      </c>
      <c r="S1045" s="327">
        <v>150000</v>
      </c>
      <c r="T1045" s="328" t="s">
        <v>347</v>
      </c>
      <c r="U1045" s="328" t="s">
        <v>347</v>
      </c>
      <c r="V1045" s="328" t="s">
        <v>347</v>
      </c>
      <c r="W1045" s="329" t="s">
        <v>347</v>
      </c>
      <c r="X1045" s="316"/>
      <c r="Y1045" s="316"/>
      <c r="Z1045" s="325"/>
      <c r="AA1045" s="316"/>
      <c r="AB1045" s="316"/>
      <c r="AC1045" s="316"/>
      <c r="AD1045" s="316"/>
      <c r="AE1045" s="316"/>
      <c r="AF1045" s="316"/>
      <c r="AG1045" s="325">
        <v>0</v>
      </c>
      <c r="AH1045" s="325" t="s">
        <v>377</v>
      </c>
      <c r="AI1045" s="325" t="s">
        <v>377</v>
      </c>
      <c r="AJ1045" s="328">
        <v>450000</v>
      </c>
      <c r="AK1045" s="330">
        <v>1000000</v>
      </c>
    </row>
    <row r="1046" spans="1:37" s="309" customFormat="1" ht="20.100000000000001" customHeight="1">
      <c r="A1046" s="314">
        <v>3143</v>
      </c>
      <c r="B1046" s="345">
        <v>1410052004751</v>
      </c>
      <c r="C1046" s="345">
        <v>1410011000064</v>
      </c>
      <c r="D1046" s="316" t="s">
        <v>2293</v>
      </c>
      <c r="E1046" s="331" t="s">
        <v>2700</v>
      </c>
      <c r="F1046" s="340">
        <v>2300003</v>
      </c>
      <c r="G1046" s="345" t="s">
        <v>2703</v>
      </c>
      <c r="H1046" s="316" t="s">
        <v>430</v>
      </c>
      <c r="I1046" s="316" t="s">
        <v>2701</v>
      </c>
      <c r="J1046" s="345" t="s">
        <v>2702</v>
      </c>
      <c r="K1046" s="340">
        <v>2300025</v>
      </c>
      <c r="L1046" s="334" t="s">
        <v>5738</v>
      </c>
      <c r="M1046" s="334" t="s">
        <v>5739</v>
      </c>
      <c r="N1046" s="316"/>
      <c r="O1046" s="334" t="s">
        <v>2702</v>
      </c>
      <c r="P1046" s="324">
        <v>1</v>
      </c>
      <c r="Q1046" s="316">
        <v>15</v>
      </c>
      <c r="R1046" s="327">
        <v>300000</v>
      </c>
      <c r="S1046" s="327">
        <v>150000</v>
      </c>
      <c r="T1046" s="328" t="s">
        <v>347</v>
      </c>
      <c r="U1046" s="328" t="s">
        <v>347</v>
      </c>
      <c r="V1046" s="328" t="s">
        <v>347</v>
      </c>
      <c r="W1046" s="329" t="s">
        <v>347</v>
      </c>
      <c r="X1046" s="316"/>
      <c r="Y1046" s="316"/>
      <c r="Z1046" s="325"/>
      <c r="AA1046" s="316"/>
      <c r="AB1046" s="316"/>
      <c r="AC1046" s="316"/>
      <c r="AD1046" s="316"/>
      <c r="AE1046" s="316"/>
      <c r="AF1046" s="316"/>
      <c r="AG1046" s="325">
        <v>0</v>
      </c>
      <c r="AH1046" s="325" t="s">
        <v>377</v>
      </c>
      <c r="AI1046" s="325" t="s">
        <v>377</v>
      </c>
      <c r="AJ1046" s="328">
        <v>450000</v>
      </c>
      <c r="AK1046" s="330">
        <v>1000000</v>
      </c>
    </row>
    <row r="1047" spans="1:37" s="309" customFormat="1" ht="20.100000000000001" customHeight="1">
      <c r="A1047" s="314">
        <v>3144</v>
      </c>
      <c r="B1047" s="345">
        <v>1410052004645</v>
      </c>
      <c r="C1047" s="345">
        <v>1410008001356</v>
      </c>
      <c r="D1047" s="316" t="s">
        <v>2293</v>
      </c>
      <c r="E1047" s="331" t="s">
        <v>1033</v>
      </c>
      <c r="F1047" s="340">
        <v>2210823</v>
      </c>
      <c r="G1047" s="316" t="s">
        <v>1037</v>
      </c>
      <c r="H1047" s="316" t="s">
        <v>1034</v>
      </c>
      <c r="I1047" s="316" t="s">
        <v>1035</v>
      </c>
      <c r="J1047" s="316" t="s">
        <v>2549</v>
      </c>
      <c r="K1047" s="340">
        <v>2210052</v>
      </c>
      <c r="L1047" s="334" t="s">
        <v>5740</v>
      </c>
      <c r="M1047" s="334" t="s">
        <v>5741</v>
      </c>
      <c r="N1047" s="316"/>
      <c r="O1047" s="334" t="s">
        <v>2549</v>
      </c>
      <c r="P1047" s="324">
        <v>1</v>
      </c>
      <c r="Q1047" s="316">
        <v>19</v>
      </c>
      <c r="R1047" s="327">
        <v>300000</v>
      </c>
      <c r="S1047" s="327">
        <v>150000</v>
      </c>
      <c r="T1047" s="328" t="s">
        <v>347</v>
      </c>
      <c r="U1047" s="328" t="s">
        <v>347</v>
      </c>
      <c r="V1047" s="328" t="s">
        <v>347</v>
      </c>
      <c r="W1047" s="329" t="s">
        <v>347</v>
      </c>
      <c r="X1047" s="316"/>
      <c r="Y1047" s="316"/>
      <c r="Z1047" s="325"/>
      <c r="AA1047" s="316"/>
      <c r="AB1047" s="316"/>
      <c r="AC1047" s="316"/>
      <c r="AD1047" s="316"/>
      <c r="AE1047" s="316"/>
      <c r="AF1047" s="316"/>
      <c r="AG1047" s="325">
        <v>0</v>
      </c>
      <c r="AH1047" s="325" t="s">
        <v>377</v>
      </c>
      <c r="AI1047" s="325" t="s">
        <v>377</v>
      </c>
      <c r="AJ1047" s="328">
        <v>450000</v>
      </c>
      <c r="AK1047" s="330">
        <v>1000000</v>
      </c>
    </row>
    <row r="1048" spans="1:37" s="309" customFormat="1" ht="20.100000000000001" customHeight="1">
      <c r="A1048" s="314">
        <v>3145</v>
      </c>
      <c r="B1048" s="315">
        <v>1410052005022</v>
      </c>
      <c r="C1048" s="347">
        <v>1410008001612</v>
      </c>
      <c r="D1048" s="315" t="s">
        <v>2293</v>
      </c>
      <c r="E1048" s="331" t="s">
        <v>2685</v>
      </c>
      <c r="F1048" s="332">
        <v>2460013</v>
      </c>
      <c r="G1048" s="333" t="s">
        <v>2688</v>
      </c>
      <c r="H1048" s="331" t="s">
        <v>430</v>
      </c>
      <c r="I1048" s="331" t="s">
        <v>2686</v>
      </c>
      <c r="J1048" s="331" t="s">
        <v>2687</v>
      </c>
      <c r="K1048" s="340">
        <v>2470006</v>
      </c>
      <c r="L1048" s="334" t="s">
        <v>5742</v>
      </c>
      <c r="M1048" s="334"/>
      <c r="N1048" s="316"/>
      <c r="O1048" s="334" t="s">
        <v>2687</v>
      </c>
      <c r="P1048" s="324">
        <v>1</v>
      </c>
      <c r="Q1048" s="326">
        <v>12</v>
      </c>
      <c r="R1048" s="327">
        <v>300000</v>
      </c>
      <c r="S1048" s="327">
        <v>150000</v>
      </c>
      <c r="T1048" s="328" t="s">
        <v>347</v>
      </c>
      <c r="U1048" s="328" t="s">
        <v>347</v>
      </c>
      <c r="V1048" s="328" t="s">
        <v>347</v>
      </c>
      <c r="W1048" s="329" t="s">
        <v>347</v>
      </c>
      <c r="X1048" s="329"/>
      <c r="Y1048" s="329"/>
      <c r="Z1048" s="325"/>
      <c r="AA1048" s="329"/>
      <c r="AB1048" s="329"/>
      <c r="AC1048" s="329"/>
      <c r="AD1048" s="329"/>
      <c r="AE1048" s="329"/>
      <c r="AF1048" s="329"/>
      <c r="AG1048" s="325">
        <v>992000</v>
      </c>
      <c r="AH1048" s="325" t="s">
        <v>6833</v>
      </c>
      <c r="AI1048" s="325" t="s">
        <v>377</v>
      </c>
      <c r="AJ1048" s="328">
        <v>450000</v>
      </c>
      <c r="AK1048" s="330">
        <v>1000000</v>
      </c>
    </row>
    <row r="1049" spans="1:37" s="309" customFormat="1" ht="20.100000000000001" customHeight="1">
      <c r="A1049" s="314">
        <v>3146</v>
      </c>
      <c r="B1049" s="315">
        <v>1410052005915</v>
      </c>
      <c r="C1049" s="347">
        <v>1410008001612</v>
      </c>
      <c r="D1049" s="315" t="s">
        <v>2310</v>
      </c>
      <c r="E1049" s="331" t="s">
        <v>2685</v>
      </c>
      <c r="F1049" s="319">
        <v>2460013</v>
      </c>
      <c r="G1049" s="333" t="s">
        <v>2688</v>
      </c>
      <c r="H1049" s="331" t="s">
        <v>430</v>
      </c>
      <c r="I1049" s="331" t="s">
        <v>2686</v>
      </c>
      <c r="J1049" s="331" t="s">
        <v>3170</v>
      </c>
      <c r="K1049" s="340">
        <v>2470006</v>
      </c>
      <c r="L1049" s="334" t="s">
        <v>5743</v>
      </c>
      <c r="M1049" s="334"/>
      <c r="N1049" s="334"/>
      <c r="O1049" s="334" t="s">
        <v>3170</v>
      </c>
      <c r="P1049" s="324">
        <v>1</v>
      </c>
      <c r="Q1049" s="326">
        <v>12</v>
      </c>
      <c r="R1049" s="327">
        <v>300000</v>
      </c>
      <c r="S1049" s="327">
        <v>150000</v>
      </c>
      <c r="T1049" s="328">
        <v>300000</v>
      </c>
      <c r="U1049" s="328" t="s">
        <v>347</v>
      </c>
      <c r="V1049" s="328" t="s">
        <v>347</v>
      </c>
      <c r="W1049" s="329" t="s">
        <v>347</v>
      </c>
      <c r="X1049" s="325"/>
      <c r="Y1049" s="325"/>
      <c r="Z1049" s="325" t="s">
        <v>377</v>
      </c>
      <c r="AA1049" s="325"/>
      <c r="AB1049" s="325"/>
      <c r="AC1049" s="325"/>
      <c r="AD1049" s="325"/>
      <c r="AE1049" s="325"/>
      <c r="AF1049" s="325"/>
      <c r="AG1049" s="325">
        <v>0</v>
      </c>
      <c r="AH1049" s="325" t="s">
        <v>377</v>
      </c>
      <c r="AI1049" s="325" t="s">
        <v>377</v>
      </c>
      <c r="AJ1049" s="328">
        <v>750000</v>
      </c>
      <c r="AK1049" s="330">
        <v>1000000</v>
      </c>
    </row>
    <row r="1050" spans="1:37" s="309" customFormat="1" ht="20.100000000000001" customHeight="1">
      <c r="A1050" s="314">
        <v>3147</v>
      </c>
      <c r="B1050" s="315">
        <v>1410052003449</v>
      </c>
      <c r="C1050" s="345">
        <v>1410008001190</v>
      </c>
      <c r="D1050" s="315" t="s">
        <v>2293</v>
      </c>
      <c r="E1050" s="331" t="s">
        <v>2483</v>
      </c>
      <c r="F1050" s="319">
        <v>2240061</v>
      </c>
      <c r="G1050" s="320" t="s">
        <v>2486</v>
      </c>
      <c r="H1050" s="316" t="s">
        <v>430</v>
      </c>
      <c r="I1050" s="316" t="s">
        <v>2484</v>
      </c>
      <c r="J1050" s="316" t="s">
        <v>2485</v>
      </c>
      <c r="K1050" s="325">
        <v>2240003</v>
      </c>
      <c r="L1050" s="324" t="s">
        <v>5744</v>
      </c>
      <c r="M1050" s="348" t="s">
        <v>5745</v>
      </c>
      <c r="N1050" s="322"/>
      <c r="O1050" s="322" t="s">
        <v>2485</v>
      </c>
      <c r="P1050" s="324">
        <v>1</v>
      </c>
      <c r="Q1050" s="326">
        <v>18</v>
      </c>
      <c r="R1050" s="327">
        <v>300000</v>
      </c>
      <c r="S1050" s="327">
        <v>150000</v>
      </c>
      <c r="T1050" s="328" t="s">
        <v>347</v>
      </c>
      <c r="U1050" s="328" t="s">
        <v>347</v>
      </c>
      <c r="V1050" s="328" t="s">
        <v>347</v>
      </c>
      <c r="W1050" s="329" t="s">
        <v>347</v>
      </c>
      <c r="X1050" s="329"/>
      <c r="Y1050" s="329"/>
      <c r="Z1050" s="325"/>
      <c r="AA1050" s="329"/>
      <c r="AB1050" s="329"/>
      <c r="AC1050" s="329"/>
      <c r="AD1050" s="329"/>
      <c r="AE1050" s="329"/>
      <c r="AF1050" s="329"/>
      <c r="AG1050" s="325">
        <v>0</v>
      </c>
      <c r="AH1050" s="325" t="s">
        <v>377</v>
      </c>
      <c r="AI1050" s="325" t="s">
        <v>377</v>
      </c>
      <c r="AJ1050" s="328">
        <v>450000</v>
      </c>
      <c r="AK1050" s="330">
        <v>1000000</v>
      </c>
    </row>
    <row r="1051" spans="1:37" s="309" customFormat="1" ht="20.100000000000001" customHeight="1">
      <c r="A1051" s="314">
        <v>3148</v>
      </c>
      <c r="B1051" s="345">
        <v>1410052003209</v>
      </c>
      <c r="C1051" s="345">
        <v>1410001003714</v>
      </c>
      <c r="D1051" s="316" t="s">
        <v>2293</v>
      </c>
      <c r="E1051" s="331" t="s">
        <v>1052</v>
      </c>
      <c r="F1051" s="340">
        <v>2410803</v>
      </c>
      <c r="G1051" s="316" t="s">
        <v>1055</v>
      </c>
      <c r="H1051" s="316" t="s">
        <v>349</v>
      </c>
      <c r="I1051" s="316" t="s">
        <v>1053</v>
      </c>
      <c r="J1051" s="316" t="s">
        <v>2517</v>
      </c>
      <c r="K1051" s="340">
        <v>2410821</v>
      </c>
      <c r="L1051" s="334" t="s">
        <v>5746</v>
      </c>
      <c r="M1051" s="334"/>
      <c r="N1051" s="316"/>
      <c r="O1051" s="334" t="s">
        <v>2517</v>
      </c>
      <c r="P1051" s="324">
        <v>1</v>
      </c>
      <c r="Q1051" s="316">
        <v>19</v>
      </c>
      <c r="R1051" s="327">
        <v>300000</v>
      </c>
      <c r="S1051" s="327">
        <v>150000</v>
      </c>
      <c r="T1051" s="328" t="s">
        <v>347</v>
      </c>
      <c r="U1051" s="328" t="s">
        <v>347</v>
      </c>
      <c r="V1051" s="328" t="s">
        <v>347</v>
      </c>
      <c r="W1051" s="329" t="s">
        <v>347</v>
      </c>
      <c r="X1051" s="316"/>
      <c r="Y1051" s="316"/>
      <c r="Z1051" s="325"/>
      <c r="AA1051" s="316"/>
      <c r="AB1051" s="316"/>
      <c r="AC1051" s="316"/>
      <c r="AD1051" s="316"/>
      <c r="AE1051" s="316"/>
      <c r="AF1051" s="316"/>
      <c r="AG1051" s="325">
        <v>0</v>
      </c>
      <c r="AH1051" s="325" t="s">
        <v>377</v>
      </c>
      <c r="AI1051" s="325" t="s">
        <v>377</v>
      </c>
      <c r="AJ1051" s="328">
        <v>450000</v>
      </c>
      <c r="AK1051" s="330">
        <v>1000000</v>
      </c>
    </row>
    <row r="1052" spans="1:37" s="309" customFormat="1" ht="20.100000000000001" customHeight="1">
      <c r="A1052" s="314">
        <v>3149</v>
      </c>
      <c r="B1052" s="345">
        <v>1410052002938</v>
      </c>
      <c r="C1052" s="345">
        <v>1410001003284</v>
      </c>
      <c r="D1052" s="316" t="s">
        <v>2293</v>
      </c>
      <c r="E1052" s="331" t="s">
        <v>1114</v>
      </c>
      <c r="F1052" s="340">
        <v>2450002</v>
      </c>
      <c r="G1052" s="316" t="s">
        <v>1117</v>
      </c>
      <c r="H1052" s="316" t="s">
        <v>344</v>
      </c>
      <c r="I1052" s="316" t="s">
        <v>1115</v>
      </c>
      <c r="J1052" s="316" t="s">
        <v>2339</v>
      </c>
      <c r="K1052" s="340">
        <v>2450021</v>
      </c>
      <c r="L1052" s="334" t="s">
        <v>5747</v>
      </c>
      <c r="M1052" s="334"/>
      <c r="N1052" s="316"/>
      <c r="O1052" s="334" t="s">
        <v>2339</v>
      </c>
      <c r="P1052" s="324">
        <v>1</v>
      </c>
      <c r="Q1052" s="316">
        <v>13</v>
      </c>
      <c r="R1052" s="327">
        <v>300000</v>
      </c>
      <c r="S1052" s="327">
        <v>150000</v>
      </c>
      <c r="T1052" s="328" t="s">
        <v>347</v>
      </c>
      <c r="U1052" s="328" t="s">
        <v>347</v>
      </c>
      <c r="V1052" s="328" t="s">
        <v>347</v>
      </c>
      <c r="W1052" s="329" t="s">
        <v>347</v>
      </c>
      <c r="X1052" s="316"/>
      <c r="Y1052" s="316"/>
      <c r="Z1052" s="325"/>
      <c r="AA1052" s="316"/>
      <c r="AB1052" s="316"/>
      <c r="AC1052" s="316"/>
      <c r="AD1052" s="316"/>
      <c r="AE1052" s="316"/>
      <c r="AF1052" s="316"/>
      <c r="AG1052" s="325">
        <v>0</v>
      </c>
      <c r="AH1052" s="325" t="s">
        <v>377</v>
      </c>
      <c r="AI1052" s="325" t="s">
        <v>377</v>
      </c>
      <c r="AJ1052" s="328">
        <v>450000</v>
      </c>
      <c r="AK1052" s="330">
        <v>1000000</v>
      </c>
    </row>
    <row r="1053" spans="1:37" s="309" customFormat="1" ht="20.100000000000001" customHeight="1">
      <c r="A1053" s="314">
        <v>3150</v>
      </c>
      <c r="B1053" s="345">
        <v>1410052003118</v>
      </c>
      <c r="C1053" s="345">
        <v>1410001002658</v>
      </c>
      <c r="D1053" s="316" t="s">
        <v>2293</v>
      </c>
      <c r="E1053" s="331" t="s">
        <v>1233</v>
      </c>
      <c r="F1053" s="340">
        <v>2450015</v>
      </c>
      <c r="G1053" s="316" t="s">
        <v>1236</v>
      </c>
      <c r="H1053" s="316" t="s">
        <v>344</v>
      </c>
      <c r="I1053" s="316" t="s">
        <v>1234</v>
      </c>
      <c r="J1053" s="316" t="s">
        <v>2348</v>
      </c>
      <c r="K1053" s="340">
        <v>2450015</v>
      </c>
      <c r="L1053" s="334" t="s">
        <v>5748</v>
      </c>
      <c r="M1053" s="334" t="s">
        <v>5749</v>
      </c>
      <c r="N1053" s="316"/>
      <c r="O1053" s="334" t="s">
        <v>2348</v>
      </c>
      <c r="P1053" s="324">
        <v>1</v>
      </c>
      <c r="Q1053" s="316">
        <v>9</v>
      </c>
      <c r="R1053" s="327">
        <v>300000</v>
      </c>
      <c r="S1053" s="327">
        <v>150000</v>
      </c>
      <c r="T1053" s="328" t="s">
        <v>347</v>
      </c>
      <c r="U1053" s="328" t="s">
        <v>347</v>
      </c>
      <c r="V1053" s="328" t="s">
        <v>347</v>
      </c>
      <c r="W1053" s="329" t="s">
        <v>347</v>
      </c>
      <c r="X1053" s="316"/>
      <c r="Y1053" s="316"/>
      <c r="Z1053" s="325"/>
      <c r="AA1053" s="316"/>
      <c r="AB1053" s="316"/>
      <c r="AC1053" s="316"/>
      <c r="AD1053" s="316"/>
      <c r="AE1053" s="316"/>
      <c r="AF1053" s="316"/>
      <c r="AG1053" s="325">
        <v>0</v>
      </c>
      <c r="AH1053" s="325" t="s">
        <v>377</v>
      </c>
      <c r="AI1053" s="325" t="s">
        <v>377</v>
      </c>
      <c r="AJ1053" s="328">
        <v>450000</v>
      </c>
      <c r="AK1053" s="330">
        <v>1000000</v>
      </c>
    </row>
    <row r="1054" spans="1:37" s="309" customFormat="1" ht="20.100000000000001" customHeight="1">
      <c r="A1054" s="314">
        <v>3151</v>
      </c>
      <c r="B1054" s="315">
        <v>1410052005337</v>
      </c>
      <c r="C1054" s="347">
        <v>1410001002948</v>
      </c>
      <c r="D1054" s="315" t="s">
        <v>2310</v>
      </c>
      <c r="E1054" s="331" t="s">
        <v>1241</v>
      </c>
      <c r="F1054" s="332">
        <v>2450009</v>
      </c>
      <c r="G1054" s="333" t="s">
        <v>1244</v>
      </c>
      <c r="H1054" s="331" t="s">
        <v>344</v>
      </c>
      <c r="I1054" s="331" t="s">
        <v>1242</v>
      </c>
      <c r="J1054" s="331" t="s">
        <v>2311</v>
      </c>
      <c r="K1054" s="340">
        <v>2450023</v>
      </c>
      <c r="L1054" s="334" t="s">
        <v>5750</v>
      </c>
      <c r="M1054" s="342"/>
      <c r="N1054" s="334"/>
      <c r="O1054" s="334" t="s">
        <v>2311</v>
      </c>
      <c r="P1054" s="324">
        <v>1</v>
      </c>
      <c r="Q1054" s="326">
        <v>18</v>
      </c>
      <c r="R1054" s="327">
        <v>300000</v>
      </c>
      <c r="S1054" s="327">
        <v>150000</v>
      </c>
      <c r="T1054" s="328" t="s">
        <v>347</v>
      </c>
      <c r="U1054" s="328" t="s">
        <v>347</v>
      </c>
      <c r="V1054" s="328" t="s">
        <v>347</v>
      </c>
      <c r="W1054" s="329" t="s">
        <v>347</v>
      </c>
      <c r="X1054" s="325"/>
      <c r="Y1054" s="325"/>
      <c r="Z1054" s="325"/>
      <c r="AA1054" s="325"/>
      <c r="AB1054" s="325"/>
      <c r="AC1054" s="325"/>
      <c r="AD1054" s="325"/>
      <c r="AE1054" s="325"/>
      <c r="AF1054" s="325"/>
      <c r="AG1054" s="325">
        <v>0</v>
      </c>
      <c r="AH1054" s="325" t="s">
        <v>377</v>
      </c>
      <c r="AI1054" s="325" t="s">
        <v>377</v>
      </c>
      <c r="AJ1054" s="328">
        <v>450000</v>
      </c>
      <c r="AK1054" s="330">
        <v>1000000</v>
      </c>
    </row>
    <row r="1055" spans="1:37" s="309" customFormat="1" ht="20.100000000000001" customHeight="1">
      <c r="A1055" s="314">
        <v>3152</v>
      </c>
      <c r="B1055" s="345">
        <v>1410052002995</v>
      </c>
      <c r="C1055" s="345">
        <v>1410001003037</v>
      </c>
      <c r="D1055" s="316" t="s">
        <v>2293</v>
      </c>
      <c r="E1055" s="331" t="s">
        <v>1303</v>
      </c>
      <c r="F1055" s="340">
        <v>2440003</v>
      </c>
      <c r="G1055" s="316" t="s">
        <v>1306</v>
      </c>
      <c r="H1055" s="316" t="s">
        <v>344</v>
      </c>
      <c r="I1055" s="316" t="s">
        <v>1304</v>
      </c>
      <c r="J1055" s="316" t="s">
        <v>2338</v>
      </c>
      <c r="K1055" s="340">
        <v>2440801</v>
      </c>
      <c r="L1055" s="334" t="s">
        <v>5751</v>
      </c>
      <c r="M1055" s="334" t="s">
        <v>5752</v>
      </c>
      <c r="N1055" s="316"/>
      <c r="O1055" s="334" t="s">
        <v>2338</v>
      </c>
      <c r="P1055" s="324">
        <v>1</v>
      </c>
      <c r="Q1055" s="316">
        <v>19</v>
      </c>
      <c r="R1055" s="327">
        <v>300000</v>
      </c>
      <c r="S1055" s="327">
        <v>150000</v>
      </c>
      <c r="T1055" s="328">
        <v>300000</v>
      </c>
      <c r="U1055" s="328" t="s">
        <v>347</v>
      </c>
      <c r="V1055" s="328" t="s">
        <v>347</v>
      </c>
      <c r="W1055" s="329" t="s">
        <v>377</v>
      </c>
      <c r="X1055" s="316"/>
      <c r="Y1055" s="316"/>
      <c r="Z1055" s="325"/>
      <c r="AA1055" s="316"/>
      <c r="AB1055" s="316"/>
      <c r="AC1055" s="316"/>
      <c r="AD1055" s="316"/>
      <c r="AE1055" s="316"/>
      <c r="AF1055" s="316"/>
      <c r="AG1055" s="325">
        <v>0</v>
      </c>
      <c r="AH1055" s="325" t="s">
        <v>377</v>
      </c>
      <c r="AI1055" s="325" t="s">
        <v>377</v>
      </c>
      <c r="AJ1055" s="328">
        <v>750000</v>
      </c>
      <c r="AK1055" s="330">
        <v>1000000</v>
      </c>
    </row>
    <row r="1056" spans="1:37" s="309" customFormat="1" ht="20.100000000000001" customHeight="1">
      <c r="A1056" s="314">
        <v>3153</v>
      </c>
      <c r="B1056" s="345">
        <v>1410052003241</v>
      </c>
      <c r="C1056" s="345">
        <v>1120801000030</v>
      </c>
      <c r="D1056" s="316" t="s">
        <v>2293</v>
      </c>
      <c r="E1056" s="331" t="s">
        <v>1448</v>
      </c>
      <c r="F1056" s="340">
        <v>3591106</v>
      </c>
      <c r="G1056" s="316" t="s">
        <v>1451</v>
      </c>
      <c r="H1056" s="316" t="s">
        <v>344</v>
      </c>
      <c r="I1056" s="316" t="s">
        <v>1449</v>
      </c>
      <c r="J1056" s="316" t="s">
        <v>2307</v>
      </c>
      <c r="K1056" s="340">
        <v>2300076</v>
      </c>
      <c r="L1056" s="334" t="s">
        <v>5753</v>
      </c>
      <c r="M1056" s="334"/>
      <c r="N1056" s="316"/>
      <c r="O1056" s="334" t="s">
        <v>2307</v>
      </c>
      <c r="P1056" s="324">
        <v>1</v>
      </c>
      <c r="Q1056" s="316">
        <v>19</v>
      </c>
      <c r="R1056" s="327">
        <v>300000</v>
      </c>
      <c r="S1056" s="327">
        <v>150000</v>
      </c>
      <c r="T1056" s="328">
        <v>300000</v>
      </c>
      <c r="U1056" s="328" t="s">
        <v>347</v>
      </c>
      <c r="V1056" s="328" t="s">
        <v>347</v>
      </c>
      <c r="W1056" s="329" t="s">
        <v>347</v>
      </c>
      <c r="X1056" s="316"/>
      <c r="Y1056" s="316"/>
      <c r="Z1056" s="325" t="s">
        <v>377</v>
      </c>
      <c r="AA1056" s="316"/>
      <c r="AB1056" s="316"/>
      <c r="AC1056" s="316"/>
      <c r="AD1056" s="316"/>
      <c r="AE1056" s="316"/>
      <c r="AF1056" s="316"/>
      <c r="AG1056" s="325">
        <v>0</v>
      </c>
      <c r="AH1056" s="325" t="s">
        <v>377</v>
      </c>
      <c r="AI1056" s="325" t="s">
        <v>377</v>
      </c>
      <c r="AJ1056" s="328">
        <v>750000</v>
      </c>
      <c r="AK1056" s="330">
        <v>1000000</v>
      </c>
    </row>
    <row r="1057" spans="1:37" s="309" customFormat="1" ht="20.100000000000001" customHeight="1">
      <c r="A1057" s="314">
        <v>3154</v>
      </c>
      <c r="B1057" s="345">
        <v>1410052002789</v>
      </c>
      <c r="C1057" s="345">
        <v>520101000088</v>
      </c>
      <c r="D1057" s="316" t="s">
        <v>2293</v>
      </c>
      <c r="E1057" s="323" t="s">
        <v>1496</v>
      </c>
      <c r="F1057" s="340">
        <v>101413</v>
      </c>
      <c r="G1057" s="316" t="s">
        <v>1499</v>
      </c>
      <c r="H1057" s="316" t="s">
        <v>344</v>
      </c>
      <c r="I1057" s="316" t="s">
        <v>1497</v>
      </c>
      <c r="J1057" s="316" t="s">
        <v>2300</v>
      </c>
      <c r="K1057" s="340">
        <v>2460023</v>
      </c>
      <c r="L1057" s="334" t="s">
        <v>5754</v>
      </c>
      <c r="M1057" s="334"/>
      <c r="N1057" s="316"/>
      <c r="O1057" s="334" t="s">
        <v>2300</v>
      </c>
      <c r="P1057" s="324">
        <v>1</v>
      </c>
      <c r="Q1057" s="316">
        <v>19</v>
      </c>
      <c r="R1057" s="327">
        <v>300000</v>
      </c>
      <c r="S1057" s="327">
        <v>150000</v>
      </c>
      <c r="T1057" s="328" t="s">
        <v>347</v>
      </c>
      <c r="U1057" s="328" t="s">
        <v>347</v>
      </c>
      <c r="V1057" s="328" t="s">
        <v>347</v>
      </c>
      <c r="W1057" s="329" t="s">
        <v>347</v>
      </c>
      <c r="X1057" s="316"/>
      <c r="Y1057" s="316"/>
      <c r="Z1057" s="325"/>
      <c r="AA1057" s="316"/>
      <c r="AB1057" s="316"/>
      <c r="AC1057" s="316"/>
      <c r="AD1057" s="316"/>
      <c r="AE1057" s="316"/>
      <c r="AF1057" s="316"/>
      <c r="AG1057" s="325">
        <v>0</v>
      </c>
      <c r="AH1057" s="325" t="s">
        <v>377</v>
      </c>
      <c r="AI1057" s="325" t="s">
        <v>377</v>
      </c>
      <c r="AJ1057" s="328">
        <v>450000</v>
      </c>
      <c r="AK1057" s="330">
        <v>1000000</v>
      </c>
    </row>
    <row r="1058" spans="1:37" s="309" customFormat="1" ht="20.100000000000001" customHeight="1">
      <c r="A1058" s="314">
        <v>3155</v>
      </c>
      <c r="B1058" s="345">
        <v>1410052004694</v>
      </c>
      <c r="C1058" s="345">
        <v>4520101000092</v>
      </c>
      <c r="D1058" s="316" t="s">
        <v>2293</v>
      </c>
      <c r="E1058" s="331" t="s">
        <v>2288</v>
      </c>
      <c r="F1058" s="340">
        <v>8800817</v>
      </c>
      <c r="G1058" s="345" t="s">
        <v>2291</v>
      </c>
      <c r="H1058" s="316" t="s">
        <v>344</v>
      </c>
      <c r="I1058" s="316" t="s">
        <v>2289</v>
      </c>
      <c r="J1058" s="345" t="s">
        <v>2790</v>
      </c>
      <c r="K1058" s="340">
        <v>2450052</v>
      </c>
      <c r="L1058" s="334" t="s">
        <v>5755</v>
      </c>
      <c r="M1058" s="334"/>
      <c r="N1058" s="316"/>
      <c r="O1058" s="334" t="s">
        <v>2790</v>
      </c>
      <c r="P1058" s="324">
        <v>1</v>
      </c>
      <c r="Q1058" s="316">
        <v>19</v>
      </c>
      <c r="R1058" s="327">
        <v>300000</v>
      </c>
      <c r="S1058" s="327">
        <v>150000</v>
      </c>
      <c r="T1058" s="328">
        <v>300000</v>
      </c>
      <c r="U1058" s="328" t="s">
        <v>347</v>
      </c>
      <c r="V1058" s="328" t="s">
        <v>347</v>
      </c>
      <c r="W1058" s="329" t="s">
        <v>377</v>
      </c>
      <c r="X1058" s="316"/>
      <c r="Y1058" s="316"/>
      <c r="Z1058" s="325"/>
      <c r="AA1058" s="316"/>
      <c r="AB1058" s="316"/>
      <c r="AC1058" s="316"/>
      <c r="AD1058" s="316"/>
      <c r="AE1058" s="316"/>
      <c r="AF1058" s="316"/>
      <c r="AG1058" s="325">
        <v>154000</v>
      </c>
      <c r="AH1058" s="325" t="s">
        <v>6833</v>
      </c>
      <c r="AI1058" s="325" t="s">
        <v>377</v>
      </c>
      <c r="AJ1058" s="328">
        <v>750000</v>
      </c>
      <c r="AK1058" s="330">
        <v>1000000</v>
      </c>
    </row>
    <row r="1059" spans="1:37" s="309" customFormat="1" ht="20.100000000000001" customHeight="1">
      <c r="A1059" s="314">
        <v>3156</v>
      </c>
      <c r="B1059" s="315">
        <v>1410052003340</v>
      </c>
      <c r="C1059" s="345">
        <v>1410001003722</v>
      </c>
      <c r="D1059" s="315" t="s">
        <v>2293</v>
      </c>
      <c r="E1059" s="331" t="s">
        <v>2412</v>
      </c>
      <c r="F1059" s="319">
        <v>2340054</v>
      </c>
      <c r="G1059" s="320" t="s">
        <v>2415</v>
      </c>
      <c r="H1059" s="316" t="s">
        <v>344</v>
      </c>
      <c r="I1059" s="316" t="s">
        <v>2413</v>
      </c>
      <c r="J1059" s="316" t="s">
        <v>2414</v>
      </c>
      <c r="K1059" s="340">
        <v>2410014</v>
      </c>
      <c r="L1059" s="334" t="s">
        <v>5756</v>
      </c>
      <c r="M1059" s="334"/>
      <c r="N1059" s="338"/>
      <c r="O1059" s="334" t="s">
        <v>2414</v>
      </c>
      <c r="P1059" s="324">
        <v>1</v>
      </c>
      <c r="Q1059" s="326">
        <v>19</v>
      </c>
      <c r="R1059" s="327">
        <v>300000</v>
      </c>
      <c r="S1059" s="327">
        <v>150000</v>
      </c>
      <c r="T1059" s="328">
        <v>300000</v>
      </c>
      <c r="U1059" s="328" t="s">
        <v>347</v>
      </c>
      <c r="V1059" s="328" t="s">
        <v>347</v>
      </c>
      <c r="W1059" s="329" t="s">
        <v>377</v>
      </c>
      <c r="X1059" s="329"/>
      <c r="Y1059" s="329"/>
      <c r="Z1059" s="325"/>
      <c r="AA1059" s="329"/>
      <c r="AB1059" s="329"/>
      <c r="AC1059" s="329"/>
      <c r="AD1059" s="329"/>
      <c r="AE1059" s="329"/>
      <c r="AF1059" s="329"/>
      <c r="AG1059" s="325">
        <v>0</v>
      </c>
      <c r="AH1059" s="325" t="s">
        <v>377</v>
      </c>
      <c r="AI1059" s="325" t="s">
        <v>377</v>
      </c>
      <c r="AJ1059" s="328">
        <v>750000</v>
      </c>
      <c r="AK1059" s="330">
        <v>1000000</v>
      </c>
    </row>
    <row r="1060" spans="1:37" s="309" customFormat="1" ht="20.100000000000001" customHeight="1">
      <c r="A1060" s="314">
        <v>3157</v>
      </c>
      <c r="B1060" s="315">
        <v>1410052004264</v>
      </c>
      <c r="C1060" s="345">
        <v>1410001003466</v>
      </c>
      <c r="D1060" s="315" t="s">
        <v>2293</v>
      </c>
      <c r="E1060" s="331" t="s">
        <v>1630</v>
      </c>
      <c r="F1060" s="319">
        <v>2230053</v>
      </c>
      <c r="G1060" s="320" t="s">
        <v>1633</v>
      </c>
      <c r="H1060" s="316" t="s">
        <v>344</v>
      </c>
      <c r="I1060" s="316" t="s">
        <v>1631</v>
      </c>
      <c r="J1060" s="316" t="s">
        <v>2308</v>
      </c>
      <c r="K1060" s="340">
        <v>2230053</v>
      </c>
      <c r="L1060" s="334" t="s">
        <v>5757</v>
      </c>
      <c r="M1060" s="334"/>
      <c r="N1060" s="334"/>
      <c r="O1060" s="334" t="s">
        <v>2308</v>
      </c>
      <c r="P1060" s="324">
        <v>1</v>
      </c>
      <c r="Q1060" s="326">
        <v>19</v>
      </c>
      <c r="R1060" s="327">
        <v>300000</v>
      </c>
      <c r="S1060" s="327">
        <v>150000</v>
      </c>
      <c r="T1060" s="328">
        <v>300000</v>
      </c>
      <c r="U1060" s="328" t="s">
        <v>347</v>
      </c>
      <c r="V1060" s="328" t="s">
        <v>347</v>
      </c>
      <c r="W1060" s="329" t="s">
        <v>377</v>
      </c>
      <c r="X1060" s="325"/>
      <c r="Y1060" s="325"/>
      <c r="Z1060" s="325"/>
      <c r="AA1060" s="325"/>
      <c r="AB1060" s="325"/>
      <c r="AC1060" s="325"/>
      <c r="AD1060" s="325"/>
      <c r="AE1060" s="325"/>
      <c r="AF1060" s="325"/>
      <c r="AG1060" s="325">
        <v>457000</v>
      </c>
      <c r="AH1060" s="325" t="s">
        <v>6833</v>
      </c>
      <c r="AI1060" s="325" t="s">
        <v>377</v>
      </c>
      <c r="AJ1060" s="328">
        <v>750000</v>
      </c>
      <c r="AK1060" s="330">
        <v>1000000</v>
      </c>
    </row>
    <row r="1061" spans="1:37" s="309" customFormat="1" ht="20.100000000000001" customHeight="1">
      <c r="A1061" s="314">
        <v>3158</v>
      </c>
      <c r="B1061" s="345">
        <v>1410052003043</v>
      </c>
      <c r="C1061" s="345">
        <v>1410001003706</v>
      </c>
      <c r="D1061" s="316" t="s">
        <v>2293</v>
      </c>
      <c r="E1061" s="331" t="s">
        <v>2471</v>
      </c>
      <c r="F1061" s="340">
        <v>2220033</v>
      </c>
      <c r="G1061" s="316" t="s">
        <v>2474</v>
      </c>
      <c r="H1061" s="316" t="s">
        <v>344</v>
      </c>
      <c r="I1061" s="316" t="s">
        <v>2472</v>
      </c>
      <c r="J1061" s="316" t="s">
        <v>2473</v>
      </c>
      <c r="K1061" s="340">
        <v>2220033</v>
      </c>
      <c r="L1061" s="334" t="s">
        <v>5758</v>
      </c>
      <c r="M1061" s="334"/>
      <c r="N1061" s="316"/>
      <c r="O1061" s="334" t="s">
        <v>2473</v>
      </c>
      <c r="P1061" s="324">
        <v>1</v>
      </c>
      <c r="Q1061" s="316">
        <v>19</v>
      </c>
      <c r="R1061" s="327">
        <v>300000</v>
      </c>
      <c r="S1061" s="327">
        <v>150000</v>
      </c>
      <c r="T1061" s="328" t="s">
        <v>347</v>
      </c>
      <c r="U1061" s="328" t="s">
        <v>347</v>
      </c>
      <c r="V1061" s="328" t="s">
        <v>347</v>
      </c>
      <c r="W1061" s="329" t="s">
        <v>347</v>
      </c>
      <c r="X1061" s="316"/>
      <c r="Y1061" s="316"/>
      <c r="Z1061" s="325"/>
      <c r="AA1061" s="316"/>
      <c r="AB1061" s="316"/>
      <c r="AC1061" s="316"/>
      <c r="AD1061" s="316"/>
      <c r="AE1061" s="316"/>
      <c r="AF1061" s="316"/>
      <c r="AG1061" s="325">
        <v>0</v>
      </c>
      <c r="AH1061" s="325" t="s">
        <v>377</v>
      </c>
      <c r="AI1061" s="325" t="s">
        <v>377</v>
      </c>
      <c r="AJ1061" s="328">
        <v>450000</v>
      </c>
      <c r="AK1061" s="330">
        <v>1000000</v>
      </c>
    </row>
    <row r="1062" spans="1:37" s="309" customFormat="1" ht="20.100000000000001" customHeight="1">
      <c r="A1062" s="314">
        <v>3159</v>
      </c>
      <c r="B1062" s="345">
        <v>1410052004090</v>
      </c>
      <c r="C1062" s="345">
        <v>1410001003904</v>
      </c>
      <c r="D1062" s="316" t="s">
        <v>2293</v>
      </c>
      <c r="E1062" s="331" t="s">
        <v>2524</v>
      </c>
      <c r="F1062" s="340">
        <v>2470005</v>
      </c>
      <c r="G1062" s="316" t="s">
        <v>2526</v>
      </c>
      <c r="H1062" s="316" t="s">
        <v>344</v>
      </c>
      <c r="I1062" s="316" t="s">
        <v>1722</v>
      </c>
      <c r="J1062" s="316" t="s">
        <v>2525</v>
      </c>
      <c r="K1062" s="340">
        <v>2470005</v>
      </c>
      <c r="L1062" s="334" t="s">
        <v>5759</v>
      </c>
      <c r="M1062" s="334"/>
      <c r="N1062" s="316"/>
      <c r="O1062" s="334" t="s">
        <v>2525</v>
      </c>
      <c r="P1062" s="324">
        <v>1</v>
      </c>
      <c r="Q1062" s="316">
        <v>19</v>
      </c>
      <c r="R1062" s="327">
        <v>300000</v>
      </c>
      <c r="S1062" s="327">
        <v>150000</v>
      </c>
      <c r="T1062" s="328" t="s">
        <v>347</v>
      </c>
      <c r="U1062" s="328" t="s">
        <v>347</v>
      </c>
      <c r="V1062" s="328" t="s">
        <v>347</v>
      </c>
      <c r="W1062" s="329" t="s">
        <v>347</v>
      </c>
      <c r="X1062" s="316"/>
      <c r="Y1062" s="316"/>
      <c r="Z1062" s="325"/>
      <c r="AA1062" s="316"/>
      <c r="AB1062" s="316"/>
      <c r="AC1062" s="316"/>
      <c r="AD1062" s="316"/>
      <c r="AE1062" s="316"/>
      <c r="AF1062" s="316"/>
      <c r="AG1062" s="325">
        <v>946000</v>
      </c>
      <c r="AH1062" s="325" t="s">
        <v>6833</v>
      </c>
      <c r="AI1062" s="325" t="s">
        <v>377</v>
      </c>
      <c r="AJ1062" s="328">
        <v>450000</v>
      </c>
      <c r="AK1062" s="330">
        <v>1000000</v>
      </c>
    </row>
    <row r="1063" spans="1:37" s="309" customFormat="1" ht="20.100000000000001" customHeight="1">
      <c r="A1063" s="314">
        <v>3160</v>
      </c>
      <c r="B1063" s="315">
        <v>1410052005774</v>
      </c>
      <c r="C1063" s="347">
        <v>1410001003904</v>
      </c>
      <c r="D1063" s="315" t="s">
        <v>2310</v>
      </c>
      <c r="E1063" s="331" t="s">
        <v>2524</v>
      </c>
      <c r="F1063" s="332">
        <v>2470005</v>
      </c>
      <c r="G1063" s="333" t="s">
        <v>2526</v>
      </c>
      <c r="H1063" s="331" t="s">
        <v>344</v>
      </c>
      <c r="I1063" s="331" t="s">
        <v>1722</v>
      </c>
      <c r="J1063" s="331" t="s">
        <v>2527</v>
      </c>
      <c r="K1063" s="340">
        <v>2470007</v>
      </c>
      <c r="L1063" s="334" t="s">
        <v>5760</v>
      </c>
      <c r="M1063" s="334"/>
      <c r="N1063" s="316"/>
      <c r="O1063" s="334" t="s">
        <v>2527</v>
      </c>
      <c r="P1063" s="324">
        <v>1</v>
      </c>
      <c r="Q1063" s="326">
        <v>15</v>
      </c>
      <c r="R1063" s="327">
        <v>300000</v>
      </c>
      <c r="S1063" s="327">
        <v>150000</v>
      </c>
      <c r="T1063" s="328" t="s">
        <v>347</v>
      </c>
      <c r="U1063" s="328" t="s">
        <v>347</v>
      </c>
      <c r="V1063" s="328" t="s">
        <v>347</v>
      </c>
      <c r="W1063" s="329" t="s">
        <v>347</v>
      </c>
      <c r="X1063" s="329"/>
      <c r="Y1063" s="329"/>
      <c r="Z1063" s="325"/>
      <c r="AA1063" s="329"/>
      <c r="AB1063" s="329"/>
      <c r="AC1063" s="329"/>
      <c r="AD1063" s="329"/>
      <c r="AE1063" s="329"/>
      <c r="AF1063" s="329"/>
      <c r="AG1063" s="325">
        <v>368000</v>
      </c>
      <c r="AH1063" s="325" t="s">
        <v>6833</v>
      </c>
      <c r="AI1063" s="325" t="s">
        <v>377</v>
      </c>
      <c r="AJ1063" s="328">
        <v>450000</v>
      </c>
      <c r="AK1063" s="330">
        <v>1000000</v>
      </c>
    </row>
    <row r="1064" spans="1:37" s="309" customFormat="1" ht="20.100000000000001" customHeight="1">
      <c r="A1064" s="314">
        <v>3161</v>
      </c>
      <c r="B1064" s="345">
        <v>1410052003084</v>
      </c>
      <c r="C1064" s="345">
        <v>2310001000539</v>
      </c>
      <c r="D1064" s="316" t="s">
        <v>2293</v>
      </c>
      <c r="E1064" s="331" t="s">
        <v>2446</v>
      </c>
      <c r="F1064" s="340">
        <v>4600002</v>
      </c>
      <c r="G1064" s="316" t="s">
        <v>2449</v>
      </c>
      <c r="H1064" s="316" t="s">
        <v>344</v>
      </c>
      <c r="I1064" s="316" t="s">
        <v>2447</v>
      </c>
      <c r="J1064" s="316" t="s">
        <v>2450</v>
      </c>
      <c r="K1064" s="340">
        <v>2310023</v>
      </c>
      <c r="L1064" s="334" t="s">
        <v>5761</v>
      </c>
      <c r="M1064" s="334" t="s">
        <v>5762</v>
      </c>
      <c r="N1064" s="316"/>
      <c r="O1064" s="334" t="s">
        <v>2450</v>
      </c>
      <c r="P1064" s="324">
        <v>1</v>
      </c>
      <c r="Q1064" s="316">
        <v>12</v>
      </c>
      <c r="R1064" s="327">
        <v>300000</v>
      </c>
      <c r="S1064" s="327">
        <v>150000</v>
      </c>
      <c r="T1064" s="328" t="s">
        <v>347</v>
      </c>
      <c r="U1064" s="328" t="s">
        <v>347</v>
      </c>
      <c r="V1064" s="328" t="s">
        <v>347</v>
      </c>
      <c r="W1064" s="329" t="s">
        <v>347</v>
      </c>
      <c r="X1064" s="316"/>
      <c r="Y1064" s="316"/>
      <c r="Z1064" s="325"/>
      <c r="AA1064" s="316"/>
      <c r="AB1064" s="316"/>
      <c r="AC1064" s="316"/>
      <c r="AD1064" s="316"/>
      <c r="AE1064" s="316"/>
      <c r="AF1064" s="316"/>
      <c r="AG1064" s="325">
        <v>0</v>
      </c>
      <c r="AH1064" s="325" t="s">
        <v>377</v>
      </c>
      <c r="AI1064" s="325" t="s">
        <v>377</v>
      </c>
      <c r="AJ1064" s="328">
        <v>450000</v>
      </c>
      <c r="AK1064" s="330">
        <v>1000000</v>
      </c>
    </row>
    <row r="1065" spans="1:37" s="309" customFormat="1" ht="20.100000000000001" customHeight="1">
      <c r="A1065" s="314">
        <v>3162</v>
      </c>
      <c r="B1065" s="315">
        <v>1410052003571</v>
      </c>
      <c r="C1065" s="345">
        <v>2310001000539</v>
      </c>
      <c r="D1065" s="315" t="s">
        <v>2293</v>
      </c>
      <c r="E1065" s="331" t="s">
        <v>2446</v>
      </c>
      <c r="F1065" s="319">
        <v>4600002</v>
      </c>
      <c r="G1065" s="320" t="s">
        <v>2449</v>
      </c>
      <c r="H1065" s="316" t="s">
        <v>344</v>
      </c>
      <c r="I1065" s="316" t="s">
        <v>2447</v>
      </c>
      <c r="J1065" s="316" t="s">
        <v>2448</v>
      </c>
      <c r="K1065" s="340">
        <v>2210865</v>
      </c>
      <c r="L1065" s="334" t="s">
        <v>5763</v>
      </c>
      <c r="M1065" s="334" t="s">
        <v>5764</v>
      </c>
      <c r="N1065" s="316"/>
      <c r="O1065" s="334" t="s">
        <v>2448</v>
      </c>
      <c r="P1065" s="324">
        <v>1</v>
      </c>
      <c r="Q1065" s="326">
        <v>6</v>
      </c>
      <c r="R1065" s="327">
        <v>300000</v>
      </c>
      <c r="S1065" s="327">
        <v>150000</v>
      </c>
      <c r="T1065" s="328" t="s">
        <v>347</v>
      </c>
      <c r="U1065" s="328" t="s">
        <v>347</v>
      </c>
      <c r="V1065" s="328" t="s">
        <v>347</v>
      </c>
      <c r="W1065" s="329" t="s">
        <v>347</v>
      </c>
      <c r="X1065" s="325"/>
      <c r="Y1065" s="325"/>
      <c r="Z1065" s="325"/>
      <c r="AA1065" s="325"/>
      <c r="AB1065" s="325"/>
      <c r="AC1065" s="325"/>
      <c r="AD1065" s="325"/>
      <c r="AE1065" s="325"/>
      <c r="AF1065" s="325"/>
      <c r="AG1065" s="325">
        <v>0</v>
      </c>
      <c r="AH1065" s="325" t="s">
        <v>377</v>
      </c>
      <c r="AI1065" s="325" t="s">
        <v>377</v>
      </c>
      <c r="AJ1065" s="328">
        <v>450000</v>
      </c>
      <c r="AK1065" s="330">
        <v>1000000</v>
      </c>
    </row>
    <row r="1066" spans="1:37" s="309" customFormat="1" ht="20.100000000000001" customHeight="1">
      <c r="A1066" s="314">
        <v>3163</v>
      </c>
      <c r="B1066" s="315">
        <v>1410052003183</v>
      </c>
      <c r="C1066" s="345">
        <v>1020501000142</v>
      </c>
      <c r="D1066" s="315" t="s">
        <v>2293</v>
      </c>
      <c r="E1066" s="331" t="s">
        <v>1886</v>
      </c>
      <c r="F1066" s="319">
        <v>3730016</v>
      </c>
      <c r="G1066" s="320" t="s">
        <v>1889</v>
      </c>
      <c r="H1066" s="316" t="s">
        <v>344</v>
      </c>
      <c r="I1066" s="316" t="s">
        <v>1887</v>
      </c>
      <c r="J1066" s="316" t="s">
        <v>2349</v>
      </c>
      <c r="K1066" s="329">
        <v>2300074</v>
      </c>
      <c r="L1066" s="324" t="s">
        <v>5765</v>
      </c>
      <c r="M1066" s="348"/>
      <c r="N1066" s="322"/>
      <c r="O1066" s="322" t="s">
        <v>2349</v>
      </c>
      <c r="P1066" s="324">
        <v>1</v>
      </c>
      <c r="Q1066" s="326">
        <v>9</v>
      </c>
      <c r="R1066" s="327">
        <v>300000</v>
      </c>
      <c r="S1066" s="327">
        <v>150000</v>
      </c>
      <c r="T1066" s="328" t="s">
        <v>347</v>
      </c>
      <c r="U1066" s="328" t="s">
        <v>347</v>
      </c>
      <c r="V1066" s="328" t="s">
        <v>347</v>
      </c>
      <c r="W1066" s="329" t="s">
        <v>347</v>
      </c>
      <c r="X1066" s="325"/>
      <c r="Y1066" s="325"/>
      <c r="Z1066" s="325"/>
      <c r="AA1066" s="325"/>
      <c r="AB1066" s="325"/>
      <c r="AC1066" s="325"/>
      <c r="AD1066" s="325"/>
      <c r="AE1066" s="325"/>
      <c r="AF1066" s="325"/>
      <c r="AG1066" s="325">
        <v>0</v>
      </c>
      <c r="AH1066" s="325" t="s">
        <v>377</v>
      </c>
      <c r="AI1066" s="325" t="s">
        <v>377</v>
      </c>
      <c r="AJ1066" s="328">
        <v>450000</v>
      </c>
      <c r="AK1066" s="330">
        <v>1000000</v>
      </c>
    </row>
    <row r="1067" spans="1:37" s="309" customFormat="1" ht="20.100000000000001" customHeight="1">
      <c r="A1067" s="314">
        <v>3164</v>
      </c>
      <c r="B1067" s="315">
        <v>1410052004942</v>
      </c>
      <c r="C1067" s="347">
        <v>1020501000142</v>
      </c>
      <c r="D1067" s="315" t="s">
        <v>2293</v>
      </c>
      <c r="E1067" s="331" t="s">
        <v>1886</v>
      </c>
      <c r="F1067" s="332">
        <v>3730016</v>
      </c>
      <c r="G1067" s="333" t="s">
        <v>1889</v>
      </c>
      <c r="H1067" s="331" t="s">
        <v>344</v>
      </c>
      <c r="I1067" s="331" t="s">
        <v>1887</v>
      </c>
      <c r="J1067" s="331" t="s">
        <v>2350</v>
      </c>
      <c r="K1067" s="325">
        <v>2300074</v>
      </c>
      <c r="L1067" s="324" t="s">
        <v>5766</v>
      </c>
      <c r="M1067" s="348" t="s">
        <v>5767</v>
      </c>
      <c r="N1067" s="322"/>
      <c r="O1067" s="322" t="s">
        <v>2350</v>
      </c>
      <c r="P1067" s="324">
        <v>1</v>
      </c>
      <c r="Q1067" s="326">
        <v>8</v>
      </c>
      <c r="R1067" s="327">
        <v>300000</v>
      </c>
      <c r="S1067" s="327">
        <v>150000</v>
      </c>
      <c r="T1067" s="328" t="s">
        <v>347</v>
      </c>
      <c r="U1067" s="328" t="s">
        <v>347</v>
      </c>
      <c r="V1067" s="328" t="s">
        <v>347</v>
      </c>
      <c r="W1067" s="329" t="s">
        <v>347</v>
      </c>
      <c r="X1067" s="329"/>
      <c r="Y1067" s="329"/>
      <c r="Z1067" s="325"/>
      <c r="AA1067" s="329"/>
      <c r="AB1067" s="329"/>
      <c r="AC1067" s="329"/>
      <c r="AD1067" s="329"/>
      <c r="AE1067" s="329"/>
      <c r="AF1067" s="329"/>
      <c r="AG1067" s="325">
        <v>0</v>
      </c>
      <c r="AH1067" s="325" t="s">
        <v>377</v>
      </c>
      <c r="AI1067" s="325" t="s">
        <v>377</v>
      </c>
      <c r="AJ1067" s="328">
        <v>450000</v>
      </c>
      <c r="AK1067" s="330">
        <v>1000000</v>
      </c>
    </row>
    <row r="1068" spans="1:37" s="309" customFormat="1" ht="20.100000000000001" customHeight="1">
      <c r="A1068" s="314">
        <v>3165</v>
      </c>
      <c r="B1068" s="315">
        <v>1410052004934</v>
      </c>
      <c r="C1068" s="347">
        <v>1311703000026</v>
      </c>
      <c r="D1068" s="315" t="s">
        <v>2293</v>
      </c>
      <c r="E1068" s="331" t="s">
        <v>2622</v>
      </c>
      <c r="F1068" s="332">
        <v>1150041</v>
      </c>
      <c r="G1068" s="333" t="s">
        <v>2625</v>
      </c>
      <c r="H1068" s="331" t="s">
        <v>1955</v>
      </c>
      <c r="I1068" s="331" t="s">
        <v>2623</v>
      </c>
      <c r="J1068" s="331" t="s">
        <v>2624</v>
      </c>
      <c r="K1068" s="325">
        <v>2240817</v>
      </c>
      <c r="L1068" s="324" t="s">
        <v>5768</v>
      </c>
      <c r="M1068" s="319"/>
      <c r="N1068" s="323"/>
      <c r="O1068" s="322" t="s">
        <v>2624</v>
      </c>
      <c r="P1068" s="324">
        <v>1</v>
      </c>
      <c r="Q1068" s="326">
        <v>19</v>
      </c>
      <c r="R1068" s="327">
        <v>300000</v>
      </c>
      <c r="S1068" s="327">
        <v>150000</v>
      </c>
      <c r="T1068" s="328" t="s">
        <v>347</v>
      </c>
      <c r="U1068" s="328" t="s">
        <v>347</v>
      </c>
      <c r="V1068" s="328" t="s">
        <v>347</v>
      </c>
      <c r="W1068" s="329" t="s">
        <v>347</v>
      </c>
      <c r="X1068" s="329"/>
      <c r="Y1068" s="329"/>
      <c r="Z1068" s="325"/>
      <c r="AA1068" s="329"/>
      <c r="AB1068" s="329"/>
      <c r="AC1068" s="329"/>
      <c r="AD1068" s="329"/>
      <c r="AE1068" s="329"/>
      <c r="AF1068" s="329"/>
      <c r="AG1068" s="325">
        <v>0</v>
      </c>
      <c r="AH1068" s="325" t="s">
        <v>377</v>
      </c>
      <c r="AI1068" s="325" t="s">
        <v>377</v>
      </c>
      <c r="AJ1068" s="328">
        <v>450000</v>
      </c>
      <c r="AK1068" s="330">
        <v>1000000</v>
      </c>
    </row>
    <row r="1069" spans="1:37" s="309" customFormat="1" ht="20.100000000000001" customHeight="1">
      <c r="A1069" s="314">
        <v>3166</v>
      </c>
      <c r="B1069" s="315">
        <v>1410052005972</v>
      </c>
      <c r="C1069" s="347">
        <v>1411208100014</v>
      </c>
      <c r="D1069" s="315" t="s">
        <v>2293</v>
      </c>
      <c r="E1069" s="331" t="s">
        <v>5769</v>
      </c>
      <c r="F1069" s="319">
        <v>2410022</v>
      </c>
      <c r="G1069" s="333" t="s">
        <v>5772</v>
      </c>
      <c r="H1069" s="331" t="s">
        <v>355</v>
      </c>
      <c r="I1069" s="331" t="s">
        <v>5770</v>
      </c>
      <c r="J1069" s="331" t="s">
        <v>5771</v>
      </c>
      <c r="K1069" s="325">
        <v>2410022</v>
      </c>
      <c r="L1069" s="324" t="s">
        <v>5773</v>
      </c>
      <c r="M1069" s="348" t="s">
        <v>5774</v>
      </c>
      <c r="N1069" s="322"/>
      <c r="O1069" s="322" t="s">
        <v>5771</v>
      </c>
      <c r="P1069" s="324">
        <v>1</v>
      </c>
      <c r="Q1069" s="326">
        <v>6</v>
      </c>
      <c r="R1069" s="327">
        <v>300000</v>
      </c>
      <c r="S1069" s="327">
        <v>150000</v>
      </c>
      <c r="T1069" s="328" t="s">
        <v>347</v>
      </c>
      <c r="U1069" s="328" t="s">
        <v>347</v>
      </c>
      <c r="V1069" s="328" t="s">
        <v>347</v>
      </c>
      <c r="W1069" s="329" t="s">
        <v>347</v>
      </c>
      <c r="X1069" s="329"/>
      <c r="Y1069" s="329"/>
      <c r="Z1069" s="325"/>
      <c r="AA1069" s="329"/>
      <c r="AB1069" s="329"/>
      <c r="AC1069" s="329"/>
      <c r="AD1069" s="329"/>
      <c r="AE1069" s="329"/>
      <c r="AF1069" s="329"/>
      <c r="AG1069" s="325">
        <v>0</v>
      </c>
      <c r="AH1069" s="325" t="s">
        <v>377</v>
      </c>
      <c r="AI1069" s="325" t="s">
        <v>377</v>
      </c>
      <c r="AJ1069" s="328">
        <v>450000</v>
      </c>
      <c r="AK1069" s="330">
        <v>1000000</v>
      </c>
    </row>
    <row r="1070" spans="1:37" s="309" customFormat="1" ht="20.100000000000001" customHeight="1">
      <c r="A1070" s="314">
        <v>3167</v>
      </c>
      <c r="B1070" s="345">
        <v>1410052004785</v>
      </c>
      <c r="C1070" s="345">
        <v>1310208000168</v>
      </c>
      <c r="D1070" s="316" t="s">
        <v>2293</v>
      </c>
      <c r="E1070" s="331" t="s">
        <v>1975</v>
      </c>
      <c r="F1070" s="340">
        <v>1030022</v>
      </c>
      <c r="G1070" s="345" t="s">
        <v>1978</v>
      </c>
      <c r="H1070" s="316" t="s">
        <v>425</v>
      </c>
      <c r="I1070" s="316" t="s">
        <v>1976</v>
      </c>
      <c r="J1070" s="345" t="s">
        <v>2603</v>
      </c>
      <c r="K1070" s="340">
        <v>2310836</v>
      </c>
      <c r="L1070" s="334" t="s">
        <v>5775</v>
      </c>
      <c r="M1070" s="334"/>
      <c r="N1070" s="316"/>
      <c r="O1070" s="334" t="s">
        <v>2603</v>
      </c>
      <c r="P1070" s="324">
        <v>1</v>
      </c>
      <c r="Q1070" s="316">
        <v>12</v>
      </c>
      <c r="R1070" s="327">
        <v>300000</v>
      </c>
      <c r="S1070" s="327">
        <v>150000</v>
      </c>
      <c r="T1070" s="328" t="s">
        <v>347</v>
      </c>
      <c r="U1070" s="328" t="s">
        <v>347</v>
      </c>
      <c r="V1070" s="328" t="s">
        <v>347</v>
      </c>
      <c r="W1070" s="329" t="s">
        <v>347</v>
      </c>
      <c r="X1070" s="316"/>
      <c r="Y1070" s="316"/>
      <c r="Z1070" s="325"/>
      <c r="AA1070" s="316"/>
      <c r="AB1070" s="316"/>
      <c r="AC1070" s="316"/>
      <c r="AD1070" s="316"/>
      <c r="AE1070" s="316"/>
      <c r="AF1070" s="316"/>
      <c r="AG1070" s="325">
        <v>0</v>
      </c>
      <c r="AH1070" s="325" t="s">
        <v>377</v>
      </c>
      <c r="AI1070" s="325" t="s">
        <v>377</v>
      </c>
      <c r="AJ1070" s="328">
        <v>450000</v>
      </c>
      <c r="AK1070" s="330">
        <v>1000000</v>
      </c>
    </row>
    <row r="1071" spans="1:37" s="309" customFormat="1" ht="20.100000000000001" customHeight="1">
      <c r="A1071" s="314">
        <v>3168</v>
      </c>
      <c r="B1071" s="315">
        <v>1410052004819</v>
      </c>
      <c r="C1071" s="345">
        <v>1410004001400</v>
      </c>
      <c r="D1071" s="315" t="s">
        <v>2293</v>
      </c>
      <c r="E1071" s="331" t="s">
        <v>2652</v>
      </c>
      <c r="F1071" s="319">
        <v>2210822</v>
      </c>
      <c r="G1071" s="320" t="s">
        <v>2655</v>
      </c>
      <c r="H1071" s="316" t="s">
        <v>344</v>
      </c>
      <c r="I1071" s="316" t="s">
        <v>2653</v>
      </c>
      <c r="J1071" s="314" t="s">
        <v>2654</v>
      </c>
      <c r="K1071" s="340">
        <v>2210822</v>
      </c>
      <c r="L1071" s="334" t="s">
        <v>5776</v>
      </c>
      <c r="M1071" s="334" t="s">
        <v>5777</v>
      </c>
      <c r="N1071" s="334"/>
      <c r="O1071" s="334" t="s">
        <v>2654</v>
      </c>
      <c r="P1071" s="324">
        <v>1</v>
      </c>
      <c r="Q1071" s="326">
        <v>18</v>
      </c>
      <c r="R1071" s="327">
        <v>300000</v>
      </c>
      <c r="S1071" s="327">
        <v>150000</v>
      </c>
      <c r="T1071" s="328" t="s">
        <v>347</v>
      </c>
      <c r="U1071" s="328" t="s">
        <v>347</v>
      </c>
      <c r="V1071" s="328" t="s">
        <v>347</v>
      </c>
      <c r="W1071" s="329" t="s">
        <v>347</v>
      </c>
      <c r="X1071" s="325"/>
      <c r="Y1071" s="325"/>
      <c r="Z1071" s="325"/>
      <c r="AA1071" s="325"/>
      <c r="AB1071" s="325"/>
      <c r="AC1071" s="325"/>
      <c r="AD1071" s="325"/>
      <c r="AE1071" s="325"/>
      <c r="AF1071" s="325"/>
      <c r="AG1071" s="325">
        <v>0</v>
      </c>
      <c r="AH1071" s="325" t="s">
        <v>377</v>
      </c>
      <c r="AI1071" s="325" t="s">
        <v>377</v>
      </c>
      <c r="AJ1071" s="328">
        <v>450000</v>
      </c>
      <c r="AK1071" s="330">
        <v>1000000</v>
      </c>
    </row>
    <row r="1072" spans="1:37" s="309" customFormat="1" ht="20.100000000000001" customHeight="1">
      <c r="A1072" s="314">
        <v>3169</v>
      </c>
      <c r="B1072" s="315">
        <v>1410052003480</v>
      </c>
      <c r="C1072" s="345">
        <v>1410004001236</v>
      </c>
      <c r="D1072" s="315" t="s">
        <v>2293</v>
      </c>
      <c r="E1072" s="331" t="s">
        <v>1979</v>
      </c>
      <c r="F1072" s="319">
        <v>2320064</v>
      </c>
      <c r="G1072" s="320" t="s">
        <v>1982</v>
      </c>
      <c r="H1072" s="316" t="s">
        <v>344</v>
      </c>
      <c r="I1072" s="316" t="s">
        <v>1980</v>
      </c>
      <c r="J1072" s="316" t="s">
        <v>2504</v>
      </c>
      <c r="K1072" s="340">
        <v>2330007</v>
      </c>
      <c r="L1072" s="334" t="s">
        <v>5778</v>
      </c>
      <c r="M1072" s="334"/>
      <c r="N1072" s="316"/>
      <c r="O1072" s="334" t="s">
        <v>2504</v>
      </c>
      <c r="P1072" s="324">
        <v>1</v>
      </c>
      <c r="Q1072" s="326">
        <v>8</v>
      </c>
      <c r="R1072" s="327">
        <v>300000</v>
      </c>
      <c r="S1072" s="327">
        <v>150000</v>
      </c>
      <c r="T1072" s="328" t="s">
        <v>347</v>
      </c>
      <c r="U1072" s="328" t="s">
        <v>347</v>
      </c>
      <c r="V1072" s="328" t="s">
        <v>347</v>
      </c>
      <c r="W1072" s="329" t="s">
        <v>347</v>
      </c>
      <c r="X1072" s="329"/>
      <c r="Y1072" s="329"/>
      <c r="Z1072" s="325"/>
      <c r="AA1072" s="329"/>
      <c r="AB1072" s="329"/>
      <c r="AC1072" s="329"/>
      <c r="AD1072" s="329"/>
      <c r="AE1072" s="329"/>
      <c r="AF1072" s="329"/>
      <c r="AG1072" s="325">
        <v>0</v>
      </c>
      <c r="AH1072" s="325" t="s">
        <v>377</v>
      </c>
      <c r="AI1072" s="325" t="s">
        <v>377</v>
      </c>
      <c r="AJ1072" s="328">
        <v>450000</v>
      </c>
      <c r="AK1072" s="330">
        <v>1000000</v>
      </c>
    </row>
    <row r="1073" spans="1:37" s="309" customFormat="1" ht="20.100000000000001" customHeight="1">
      <c r="A1073" s="314">
        <v>3170</v>
      </c>
      <c r="B1073" s="315">
        <v>1410052004538</v>
      </c>
      <c r="C1073" s="345">
        <v>1410004001368</v>
      </c>
      <c r="D1073" s="315" t="s">
        <v>2293</v>
      </c>
      <c r="E1073" s="361" t="s">
        <v>3240</v>
      </c>
      <c r="F1073" s="319">
        <v>2310055</v>
      </c>
      <c r="G1073" s="320" t="s">
        <v>2637</v>
      </c>
      <c r="H1073" s="316" t="s">
        <v>344</v>
      </c>
      <c r="I1073" s="316" t="s">
        <v>2635</v>
      </c>
      <c r="J1073" s="316" t="s">
        <v>2636</v>
      </c>
      <c r="K1073" s="325">
        <v>2310055</v>
      </c>
      <c r="L1073" s="324" t="s">
        <v>5779</v>
      </c>
      <c r="M1073" s="348" t="s">
        <v>5780</v>
      </c>
      <c r="N1073" s="322"/>
      <c r="O1073" s="322" t="s">
        <v>2636</v>
      </c>
      <c r="P1073" s="324">
        <v>1</v>
      </c>
      <c r="Q1073" s="326">
        <v>19</v>
      </c>
      <c r="R1073" s="327">
        <v>300000</v>
      </c>
      <c r="S1073" s="327">
        <v>150000</v>
      </c>
      <c r="T1073" s="328" t="s">
        <v>347</v>
      </c>
      <c r="U1073" s="328" t="s">
        <v>347</v>
      </c>
      <c r="V1073" s="328" t="s">
        <v>347</v>
      </c>
      <c r="W1073" s="329" t="s">
        <v>347</v>
      </c>
      <c r="X1073" s="329"/>
      <c r="Y1073" s="329"/>
      <c r="Z1073" s="325"/>
      <c r="AA1073" s="329"/>
      <c r="AB1073" s="329"/>
      <c r="AC1073" s="329"/>
      <c r="AD1073" s="329"/>
      <c r="AE1073" s="329"/>
      <c r="AF1073" s="329"/>
      <c r="AG1073" s="325">
        <v>999000</v>
      </c>
      <c r="AH1073" s="325" t="s">
        <v>6833</v>
      </c>
      <c r="AI1073" s="325" t="s">
        <v>377</v>
      </c>
      <c r="AJ1073" s="328">
        <v>450000</v>
      </c>
      <c r="AK1073" s="330">
        <v>1000000</v>
      </c>
    </row>
    <row r="1074" spans="1:37" s="309" customFormat="1" ht="20.100000000000001" customHeight="1">
      <c r="A1074" s="314">
        <v>3171</v>
      </c>
      <c r="B1074" s="315">
        <v>1410052003423</v>
      </c>
      <c r="C1074" s="345">
        <v>1410004001061</v>
      </c>
      <c r="D1074" s="315" t="s">
        <v>2293</v>
      </c>
      <c r="E1074" s="331" t="s">
        <v>2430</v>
      </c>
      <c r="F1074" s="319">
        <v>2240036</v>
      </c>
      <c r="G1074" s="320" t="s">
        <v>2433</v>
      </c>
      <c r="H1074" s="316" t="s">
        <v>510</v>
      </c>
      <c r="I1074" s="316" t="s">
        <v>2431</v>
      </c>
      <c r="J1074" s="316" t="s">
        <v>2434</v>
      </c>
      <c r="K1074" s="340">
        <v>2230052</v>
      </c>
      <c r="L1074" s="334" t="s">
        <v>5781</v>
      </c>
      <c r="M1074" s="334" t="s">
        <v>5782</v>
      </c>
      <c r="N1074" s="334"/>
      <c r="O1074" s="334" t="s">
        <v>2434</v>
      </c>
      <c r="P1074" s="324">
        <v>1</v>
      </c>
      <c r="Q1074" s="326">
        <v>19</v>
      </c>
      <c r="R1074" s="327">
        <v>300000</v>
      </c>
      <c r="S1074" s="327">
        <v>150000</v>
      </c>
      <c r="T1074" s="328" t="s">
        <v>347</v>
      </c>
      <c r="U1074" s="328" t="s">
        <v>347</v>
      </c>
      <c r="V1074" s="328" t="s">
        <v>347</v>
      </c>
      <c r="W1074" s="329" t="s">
        <v>347</v>
      </c>
      <c r="X1074" s="329"/>
      <c r="Y1074" s="329"/>
      <c r="Z1074" s="325"/>
      <c r="AA1074" s="329"/>
      <c r="AB1074" s="329"/>
      <c r="AC1074" s="329"/>
      <c r="AD1074" s="329"/>
      <c r="AE1074" s="329"/>
      <c r="AF1074" s="329"/>
      <c r="AG1074" s="325">
        <v>0</v>
      </c>
      <c r="AH1074" s="325" t="s">
        <v>377</v>
      </c>
      <c r="AI1074" s="325" t="s">
        <v>377</v>
      </c>
      <c r="AJ1074" s="328">
        <v>450000</v>
      </c>
      <c r="AK1074" s="330">
        <v>1000000</v>
      </c>
    </row>
    <row r="1075" spans="1:37" s="309" customFormat="1" ht="20.100000000000001" customHeight="1">
      <c r="A1075" s="314">
        <v>3172</v>
      </c>
      <c r="B1075" s="315">
        <v>1410052003514</v>
      </c>
      <c r="C1075" s="345">
        <v>1410004001061</v>
      </c>
      <c r="D1075" s="315" t="s">
        <v>2293</v>
      </c>
      <c r="E1075" s="331" t="s">
        <v>2430</v>
      </c>
      <c r="F1075" s="319">
        <v>2240036</v>
      </c>
      <c r="G1075" s="320" t="s">
        <v>2433</v>
      </c>
      <c r="H1075" s="316" t="s">
        <v>510</v>
      </c>
      <c r="I1075" s="316" t="s">
        <v>2431</v>
      </c>
      <c r="J1075" s="316" t="s">
        <v>2432</v>
      </c>
      <c r="K1075" s="325">
        <v>2220012</v>
      </c>
      <c r="L1075" s="324" t="s">
        <v>5783</v>
      </c>
      <c r="M1075" s="348" t="s">
        <v>5784</v>
      </c>
      <c r="N1075" s="322"/>
      <c r="O1075" s="322" t="s">
        <v>2432</v>
      </c>
      <c r="P1075" s="324">
        <v>1</v>
      </c>
      <c r="Q1075" s="326">
        <v>10</v>
      </c>
      <c r="R1075" s="327">
        <v>300000</v>
      </c>
      <c r="S1075" s="327">
        <v>150000</v>
      </c>
      <c r="T1075" s="328" t="s">
        <v>347</v>
      </c>
      <c r="U1075" s="328" t="s">
        <v>347</v>
      </c>
      <c r="V1075" s="328" t="s">
        <v>347</v>
      </c>
      <c r="W1075" s="329" t="s">
        <v>347</v>
      </c>
      <c r="X1075" s="329"/>
      <c r="Y1075" s="329"/>
      <c r="Z1075" s="325"/>
      <c r="AA1075" s="329"/>
      <c r="AB1075" s="329"/>
      <c r="AC1075" s="329"/>
      <c r="AD1075" s="329"/>
      <c r="AE1075" s="329"/>
      <c r="AF1075" s="329"/>
      <c r="AG1075" s="325">
        <v>0</v>
      </c>
      <c r="AH1075" s="325" t="s">
        <v>377</v>
      </c>
      <c r="AI1075" s="325" t="s">
        <v>377</v>
      </c>
      <c r="AJ1075" s="328">
        <v>450000</v>
      </c>
      <c r="AK1075" s="330">
        <v>1000000</v>
      </c>
    </row>
    <row r="1076" spans="1:37" s="309" customFormat="1" ht="20.100000000000001" customHeight="1">
      <c r="A1076" s="314">
        <v>3173</v>
      </c>
      <c r="B1076" s="345">
        <v>1410052003258</v>
      </c>
      <c r="C1076" s="345">
        <v>1410004001038</v>
      </c>
      <c r="D1076" s="316" t="s">
        <v>2310</v>
      </c>
      <c r="E1076" s="331" t="s">
        <v>2360</v>
      </c>
      <c r="F1076" s="340">
        <v>2320002</v>
      </c>
      <c r="G1076" s="316" t="s">
        <v>2363</v>
      </c>
      <c r="H1076" s="316" t="s">
        <v>344</v>
      </c>
      <c r="I1076" s="316" t="s">
        <v>2361</v>
      </c>
      <c r="J1076" s="316" t="s">
        <v>2362</v>
      </c>
      <c r="K1076" s="340">
        <v>2320002</v>
      </c>
      <c r="L1076" s="334" t="s">
        <v>5785</v>
      </c>
      <c r="M1076" s="334" t="s">
        <v>5786</v>
      </c>
      <c r="N1076" s="316"/>
      <c r="O1076" s="334" t="s">
        <v>2362</v>
      </c>
      <c r="P1076" s="324">
        <v>1</v>
      </c>
      <c r="Q1076" s="316">
        <v>12</v>
      </c>
      <c r="R1076" s="327">
        <v>300000</v>
      </c>
      <c r="S1076" s="327">
        <v>150000</v>
      </c>
      <c r="T1076" s="328">
        <v>300000</v>
      </c>
      <c r="U1076" s="328" t="s">
        <v>347</v>
      </c>
      <c r="V1076" s="328" t="s">
        <v>347</v>
      </c>
      <c r="W1076" s="329" t="s">
        <v>377</v>
      </c>
      <c r="X1076" s="316"/>
      <c r="Y1076" s="316"/>
      <c r="Z1076" s="325"/>
      <c r="AA1076" s="316"/>
      <c r="AB1076" s="316"/>
      <c r="AC1076" s="316"/>
      <c r="AD1076" s="316"/>
      <c r="AE1076" s="316"/>
      <c r="AF1076" s="316"/>
      <c r="AG1076" s="325">
        <v>0</v>
      </c>
      <c r="AH1076" s="325" t="s">
        <v>377</v>
      </c>
      <c r="AI1076" s="325" t="s">
        <v>377</v>
      </c>
      <c r="AJ1076" s="328">
        <v>750000</v>
      </c>
      <c r="AK1076" s="330">
        <v>1000000</v>
      </c>
    </row>
    <row r="1077" spans="1:37" s="309" customFormat="1" ht="20.100000000000001" customHeight="1">
      <c r="A1077" s="314">
        <v>3174</v>
      </c>
      <c r="B1077" s="315">
        <v>1410052002839</v>
      </c>
      <c r="C1077" s="345">
        <v>1410004000881</v>
      </c>
      <c r="D1077" s="315" t="s">
        <v>2293</v>
      </c>
      <c r="E1077" s="331" t="s">
        <v>1983</v>
      </c>
      <c r="F1077" s="332">
        <v>2450062</v>
      </c>
      <c r="G1077" s="333" t="s">
        <v>1986</v>
      </c>
      <c r="H1077" s="331" t="s">
        <v>344</v>
      </c>
      <c r="I1077" s="331" t="s">
        <v>1984</v>
      </c>
      <c r="J1077" s="316" t="s">
        <v>2309</v>
      </c>
      <c r="K1077" s="340">
        <v>2440003</v>
      </c>
      <c r="L1077" s="334" t="s">
        <v>5787</v>
      </c>
      <c r="M1077" s="334" t="s">
        <v>5788</v>
      </c>
      <c r="N1077" s="334"/>
      <c r="O1077" s="334" t="s">
        <v>2309</v>
      </c>
      <c r="P1077" s="324">
        <v>1</v>
      </c>
      <c r="Q1077" s="326">
        <v>9</v>
      </c>
      <c r="R1077" s="327">
        <v>300000</v>
      </c>
      <c r="S1077" s="327">
        <v>150000</v>
      </c>
      <c r="T1077" s="328" t="s">
        <v>347</v>
      </c>
      <c r="U1077" s="328" t="s">
        <v>347</v>
      </c>
      <c r="V1077" s="328" t="s">
        <v>347</v>
      </c>
      <c r="W1077" s="329" t="s">
        <v>347</v>
      </c>
      <c r="X1077" s="329"/>
      <c r="Y1077" s="329"/>
      <c r="Z1077" s="325"/>
      <c r="AA1077" s="329"/>
      <c r="AB1077" s="329"/>
      <c r="AC1077" s="329"/>
      <c r="AD1077" s="329"/>
      <c r="AE1077" s="329"/>
      <c r="AF1077" s="329"/>
      <c r="AG1077" s="325">
        <v>940000</v>
      </c>
      <c r="AH1077" s="325" t="s">
        <v>6833</v>
      </c>
      <c r="AI1077" s="325" t="s">
        <v>377</v>
      </c>
      <c r="AJ1077" s="328">
        <v>450000</v>
      </c>
      <c r="AK1077" s="330">
        <v>1000000</v>
      </c>
    </row>
    <row r="1078" spans="1:37" s="309" customFormat="1" ht="20.100000000000001" customHeight="1">
      <c r="A1078" s="314">
        <v>3175</v>
      </c>
      <c r="B1078" s="345">
        <v>1410052002870</v>
      </c>
      <c r="C1078" s="345">
        <v>1410004001145</v>
      </c>
      <c r="D1078" s="316" t="s">
        <v>2293</v>
      </c>
      <c r="E1078" s="331" t="s">
        <v>2383</v>
      </c>
      <c r="F1078" s="340">
        <v>2210052</v>
      </c>
      <c r="G1078" s="316" t="s">
        <v>2386</v>
      </c>
      <c r="H1078" s="316" t="s">
        <v>344</v>
      </c>
      <c r="I1078" s="316" t="s">
        <v>2384</v>
      </c>
      <c r="J1078" s="316" t="s">
        <v>2385</v>
      </c>
      <c r="K1078" s="340">
        <v>2200046</v>
      </c>
      <c r="L1078" s="334" t="s">
        <v>5789</v>
      </c>
      <c r="M1078" s="334" t="s">
        <v>5790</v>
      </c>
      <c r="N1078" s="316"/>
      <c r="O1078" s="334" t="s">
        <v>2385</v>
      </c>
      <c r="P1078" s="324">
        <v>1</v>
      </c>
      <c r="Q1078" s="316">
        <v>11</v>
      </c>
      <c r="R1078" s="327">
        <v>300000</v>
      </c>
      <c r="S1078" s="327">
        <v>150000</v>
      </c>
      <c r="T1078" s="328" t="s">
        <v>347</v>
      </c>
      <c r="U1078" s="328" t="s">
        <v>347</v>
      </c>
      <c r="V1078" s="328" t="s">
        <v>347</v>
      </c>
      <c r="W1078" s="329" t="s">
        <v>347</v>
      </c>
      <c r="X1078" s="316"/>
      <c r="Y1078" s="316"/>
      <c r="Z1078" s="325"/>
      <c r="AA1078" s="316"/>
      <c r="AB1078" s="316"/>
      <c r="AC1078" s="316"/>
      <c r="AD1078" s="316"/>
      <c r="AE1078" s="316"/>
      <c r="AF1078" s="316"/>
      <c r="AG1078" s="325">
        <v>27000</v>
      </c>
      <c r="AH1078" s="325" t="s">
        <v>6833</v>
      </c>
      <c r="AI1078" s="325" t="s">
        <v>377</v>
      </c>
      <c r="AJ1078" s="328">
        <v>450000</v>
      </c>
      <c r="AK1078" s="330">
        <v>1000000</v>
      </c>
    </row>
    <row r="1079" spans="1:37" s="309" customFormat="1" ht="20.100000000000001" customHeight="1">
      <c r="A1079" s="314">
        <v>3176</v>
      </c>
      <c r="B1079" s="345">
        <v>1410052002888</v>
      </c>
      <c r="C1079" s="345">
        <v>1410004001145</v>
      </c>
      <c r="D1079" s="316" t="s">
        <v>2293</v>
      </c>
      <c r="E1079" s="331" t="s">
        <v>2383</v>
      </c>
      <c r="F1079" s="340">
        <v>2210052</v>
      </c>
      <c r="G1079" s="316" t="s">
        <v>2386</v>
      </c>
      <c r="H1079" s="316" t="s">
        <v>344</v>
      </c>
      <c r="I1079" s="316" t="s">
        <v>2384</v>
      </c>
      <c r="J1079" s="316" t="s">
        <v>2387</v>
      </c>
      <c r="K1079" s="340">
        <v>2410024</v>
      </c>
      <c r="L1079" s="334" t="s">
        <v>5791</v>
      </c>
      <c r="M1079" s="334" t="s">
        <v>5792</v>
      </c>
      <c r="N1079" s="316"/>
      <c r="O1079" s="334" t="s">
        <v>2387</v>
      </c>
      <c r="P1079" s="324">
        <v>1</v>
      </c>
      <c r="Q1079" s="316">
        <v>12</v>
      </c>
      <c r="R1079" s="327">
        <v>300000</v>
      </c>
      <c r="S1079" s="327">
        <v>150000</v>
      </c>
      <c r="T1079" s="328" t="s">
        <v>347</v>
      </c>
      <c r="U1079" s="328" t="s">
        <v>347</v>
      </c>
      <c r="V1079" s="328" t="s">
        <v>347</v>
      </c>
      <c r="W1079" s="329" t="s">
        <v>347</v>
      </c>
      <c r="X1079" s="316"/>
      <c r="Y1079" s="316"/>
      <c r="Z1079" s="325"/>
      <c r="AA1079" s="316"/>
      <c r="AB1079" s="316"/>
      <c r="AC1079" s="316"/>
      <c r="AD1079" s="316"/>
      <c r="AE1079" s="316"/>
      <c r="AF1079" s="316"/>
      <c r="AG1079" s="325">
        <v>57000</v>
      </c>
      <c r="AH1079" s="325" t="s">
        <v>6833</v>
      </c>
      <c r="AI1079" s="325" t="s">
        <v>377</v>
      </c>
      <c r="AJ1079" s="328">
        <v>450000</v>
      </c>
      <c r="AK1079" s="330">
        <v>1000000</v>
      </c>
    </row>
    <row r="1080" spans="1:37" s="309" customFormat="1" ht="20.100000000000001" customHeight="1">
      <c r="A1080" s="314">
        <v>3177</v>
      </c>
      <c r="B1080" s="345">
        <v>1410052003001</v>
      </c>
      <c r="C1080" s="345">
        <v>1410004001145</v>
      </c>
      <c r="D1080" s="316" t="s">
        <v>2293</v>
      </c>
      <c r="E1080" s="331" t="s">
        <v>2383</v>
      </c>
      <c r="F1080" s="340">
        <v>2210052</v>
      </c>
      <c r="G1080" s="316" t="s">
        <v>2386</v>
      </c>
      <c r="H1080" s="316" t="s">
        <v>344</v>
      </c>
      <c r="I1080" s="316" t="s">
        <v>2384</v>
      </c>
      <c r="J1080" s="316" t="s">
        <v>2388</v>
      </c>
      <c r="K1080" s="340">
        <v>2210052</v>
      </c>
      <c r="L1080" s="334" t="s">
        <v>5793</v>
      </c>
      <c r="M1080" s="334" t="s">
        <v>5794</v>
      </c>
      <c r="N1080" s="316"/>
      <c r="O1080" s="334" t="s">
        <v>2388</v>
      </c>
      <c r="P1080" s="324">
        <v>1</v>
      </c>
      <c r="Q1080" s="316">
        <v>12</v>
      </c>
      <c r="R1080" s="327">
        <v>300000</v>
      </c>
      <c r="S1080" s="327">
        <v>150000</v>
      </c>
      <c r="T1080" s="328" t="s">
        <v>347</v>
      </c>
      <c r="U1080" s="328" t="s">
        <v>347</v>
      </c>
      <c r="V1080" s="328" t="s">
        <v>347</v>
      </c>
      <c r="W1080" s="329" t="s">
        <v>347</v>
      </c>
      <c r="X1080" s="316"/>
      <c r="Y1080" s="316"/>
      <c r="Z1080" s="325"/>
      <c r="AA1080" s="316"/>
      <c r="AB1080" s="316"/>
      <c r="AC1080" s="316"/>
      <c r="AD1080" s="316"/>
      <c r="AE1080" s="316"/>
      <c r="AF1080" s="316"/>
      <c r="AG1080" s="325">
        <v>103000</v>
      </c>
      <c r="AH1080" s="325" t="s">
        <v>6833</v>
      </c>
      <c r="AI1080" s="325" t="s">
        <v>377</v>
      </c>
      <c r="AJ1080" s="328">
        <v>450000</v>
      </c>
      <c r="AK1080" s="330">
        <v>1000000</v>
      </c>
    </row>
    <row r="1081" spans="1:37" s="309" customFormat="1" ht="20.100000000000001" customHeight="1">
      <c r="A1081" s="314">
        <v>3178</v>
      </c>
      <c r="B1081" s="315">
        <v>1410052004165</v>
      </c>
      <c r="C1081" s="345">
        <v>1410004001145</v>
      </c>
      <c r="D1081" s="315" t="s">
        <v>2293</v>
      </c>
      <c r="E1081" s="331" t="s">
        <v>2383</v>
      </c>
      <c r="F1081" s="319">
        <v>2210052</v>
      </c>
      <c r="G1081" s="320" t="s">
        <v>2386</v>
      </c>
      <c r="H1081" s="316" t="s">
        <v>344</v>
      </c>
      <c r="I1081" s="316" t="s">
        <v>2384</v>
      </c>
      <c r="J1081" s="316" t="s">
        <v>2389</v>
      </c>
      <c r="K1081" s="340">
        <v>2400006</v>
      </c>
      <c r="L1081" s="334" t="s">
        <v>5795</v>
      </c>
      <c r="M1081" s="334" t="s">
        <v>5796</v>
      </c>
      <c r="N1081" s="334"/>
      <c r="O1081" s="334" t="s">
        <v>2389</v>
      </c>
      <c r="P1081" s="324">
        <v>1</v>
      </c>
      <c r="Q1081" s="326">
        <v>12</v>
      </c>
      <c r="R1081" s="327">
        <v>300000</v>
      </c>
      <c r="S1081" s="327">
        <v>150000</v>
      </c>
      <c r="T1081" s="328" t="s">
        <v>347</v>
      </c>
      <c r="U1081" s="328" t="s">
        <v>347</v>
      </c>
      <c r="V1081" s="328" t="s">
        <v>347</v>
      </c>
      <c r="W1081" s="329" t="s">
        <v>347</v>
      </c>
      <c r="X1081" s="325"/>
      <c r="Y1081" s="325"/>
      <c r="Z1081" s="325"/>
      <c r="AA1081" s="325"/>
      <c r="AB1081" s="325"/>
      <c r="AC1081" s="325"/>
      <c r="AD1081" s="325"/>
      <c r="AE1081" s="325"/>
      <c r="AF1081" s="325"/>
      <c r="AG1081" s="325">
        <v>208000</v>
      </c>
      <c r="AH1081" s="325" t="s">
        <v>6833</v>
      </c>
      <c r="AI1081" s="325" t="s">
        <v>377</v>
      </c>
      <c r="AJ1081" s="328">
        <v>450000</v>
      </c>
      <c r="AK1081" s="330">
        <v>1000000</v>
      </c>
    </row>
    <row r="1082" spans="1:37" s="309" customFormat="1" ht="20.100000000000001" customHeight="1">
      <c r="A1082" s="314">
        <v>3179</v>
      </c>
      <c r="B1082" s="315">
        <v>1410052005162</v>
      </c>
      <c r="C1082" s="347">
        <v>1410004001145</v>
      </c>
      <c r="D1082" s="315" t="s">
        <v>2293</v>
      </c>
      <c r="E1082" s="331" t="s">
        <v>2383</v>
      </c>
      <c r="F1082" s="332">
        <v>2210052</v>
      </c>
      <c r="G1082" s="333" t="s">
        <v>2386</v>
      </c>
      <c r="H1082" s="331" t="s">
        <v>344</v>
      </c>
      <c r="I1082" s="331" t="s">
        <v>2384</v>
      </c>
      <c r="J1082" s="331" t="s">
        <v>2390</v>
      </c>
      <c r="K1082" s="325">
        <v>2310051</v>
      </c>
      <c r="L1082" s="324" t="s">
        <v>5797</v>
      </c>
      <c r="M1082" s="348" t="s">
        <v>5798</v>
      </c>
      <c r="N1082" s="334"/>
      <c r="O1082" s="334" t="s">
        <v>2390</v>
      </c>
      <c r="P1082" s="324">
        <v>1</v>
      </c>
      <c r="Q1082" s="326">
        <v>12</v>
      </c>
      <c r="R1082" s="327">
        <v>300000</v>
      </c>
      <c r="S1082" s="327">
        <v>150000</v>
      </c>
      <c r="T1082" s="328" t="s">
        <v>347</v>
      </c>
      <c r="U1082" s="328" t="s">
        <v>347</v>
      </c>
      <c r="V1082" s="328" t="s">
        <v>347</v>
      </c>
      <c r="W1082" s="329" t="s">
        <v>347</v>
      </c>
      <c r="X1082" s="329"/>
      <c r="Y1082" s="329"/>
      <c r="Z1082" s="325"/>
      <c r="AA1082" s="329"/>
      <c r="AB1082" s="329"/>
      <c r="AC1082" s="329"/>
      <c r="AD1082" s="329"/>
      <c r="AE1082" s="329"/>
      <c r="AF1082" s="329"/>
      <c r="AG1082" s="325">
        <v>486000</v>
      </c>
      <c r="AH1082" s="325" t="s">
        <v>6833</v>
      </c>
      <c r="AI1082" s="325" t="s">
        <v>377</v>
      </c>
      <c r="AJ1082" s="328">
        <v>450000</v>
      </c>
      <c r="AK1082" s="330">
        <v>1000000</v>
      </c>
    </row>
    <row r="1083" spans="1:37" s="309" customFormat="1" ht="20.100000000000001" customHeight="1">
      <c r="A1083" s="314">
        <v>3180</v>
      </c>
      <c r="B1083" s="315">
        <v>1410052004454</v>
      </c>
      <c r="C1083" s="345">
        <v>1410004001343</v>
      </c>
      <c r="D1083" s="315" t="s">
        <v>2293</v>
      </c>
      <c r="E1083" s="331" t="s">
        <v>2571</v>
      </c>
      <c r="F1083" s="319">
        <v>2340051</v>
      </c>
      <c r="G1083" s="320" t="s">
        <v>2574</v>
      </c>
      <c r="H1083" s="316" t="s">
        <v>344</v>
      </c>
      <c r="I1083" s="316" t="s">
        <v>2572</v>
      </c>
      <c r="J1083" s="316" t="s">
        <v>2573</v>
      </c>
      <c r="K1083" s="340">
        <v>2440801</v>
      </c>
      <c r="L1083" s="334" t="s">
        <v>5799</v>
      </c>
      <c r="M1083" s="334" t="s">
        <v>5800</v>
      </c>
      <c r="N1083" s="334"/>
      <c r="O1083" s="334" t="s">
        <v>2573</v>
      </c>
      <c r="P1083" s="324">
        <v>1</v>
      </c>
      <c r="Q1083" s="326">
        <v>15</v>
      </c>
      <c r="R1083" s="327">
        <v>300000</v>
      </c>
      <c r="S1083" s="327">
        <v>150000</v>
      </c>
      <c r="T1083" s="328" t="s">
        <v>347</v>
      </c>
      <c r="U1083" s="328" t="s">
        <v>347</v>
      </c>
      <c r="V1083" s="328" t="s">
        <v>347</v>
      </c>
      <c r="W1083" s="329" t="s">
        <v>347</v>
      </c>
      <c r="X1083" s="325"/>
      <c r="Y1083" s="325"/>
      <c r="Z1083" s="325"/>
      <c r="AA1083" s="325"/>
      <c r="AB1083" s="325"/>
      <c r="AC1083" s="325"/>
      <c r="AD1083" s="325"/>
      <c r="AE1083" s="325"/>
      <c r="AF1083" s="325"/>
      <c r="AG1083" s="325">
        <v>0</v>
      </c>
      <c r="AH1083" s="325" t="s">
        <v>377</v>
      </c>
      <c r="AI1083" s="325" t="s">
        <v>377</v>
      </c>
      <c r="AJ1083" s="328">
        <v>450000</v>
      </c>
      <c r="AK1083" s="330">
        <v>1000000</v>
      </c>
    </row>
    <row r="1084" spans="1:37" s="309" customFormat="1" ht="20.100000000000001" customHeight="1">
      <c r="A1084" s="314">
        <v>3181</v>
      </c>
      <c r="B1084" s="315">
        <v>1410052005303</v>
      </c>
      <c r="C1084" s="347">
        <v>1410004001343</v>
      </c>
      <c r="D1084" s="315" t="s">
        <v>2293</v>
      </c>
      <c r="E1084" s="331" t="s">
        <v>2571</v>
      </c>
      <c r="F1084" s="332">
        <v>2340051</v>
      </c>
      <c r="G1084" s="333" t="s">
        <v>2574</v>
      </c>
      <c r="H1084" s="331" t="s">
        <v>344</v>
      </c>
      <c r="I1084" s="331" t="s">
        <v>2572</v>
      </c>
      <c r="J1084" s="331" t="s">
        <v>2575</v>
      </c>
      <c r="K1084" s="319">
        <v>2440801</v>
      </c>
      <c r="L1084" s="322" t="s">
        <v>5801</v>
      </c>
      <c r="M1084" s="322" t="s">
        <v>5802</v>
      </c>
      <c r="N1084" s="322"/>
      <c r="O1084" s="334" t="s">
        <v>2575</v>
      </c>
      <c r="P1084" s="324">
        <v>1</v>
      </c>
      <c r="Q1084" s="326">
        <v>15</v>
      </c>
      <c r="R1084" s="327">
        <v>300000</v>
      </c>
      <c r="S1084" s="327">
        <v>150000</v>
      </c>
      <c r="T1084" s="328" t="s">
        <v>347</v>
      </c>
      <c r="U1084" s="328" t="s">
        <v>347</v>
      </c>
      <c r="V1084" s="328" t="s">
        <v>347</v>
      </c>
      <c r="W1084" s="329" t="s">
        <v>347</v>
      </c>
      <c r="X1084" s="325"/>
      <c r="Y1084" s="325"/>
      <c r="Z1084" s="325"/>
      <c r="AA1084" s="325"/>
      <c r="AB1084" s="325"/>
      <c r="AC1084" s="325"/>
      <c r="AD1084" s="325"/>
      <c r="AE1084" s="325"/>
      <c r="AF1084" s="325"/>
      <c r="AG1084" s="325">
        <v>0</v>
      </c>
      <c r="AH1084" s="325" t="s">
        <v>377</v>
      </c>
      <c r="AI1084" s="325" t="s">
        <v>377</v>
      </c>
      <c r="AJ1084" s="328">
        <v>450000</v>
      </c>
      <c r="AK1084" s="330">
        <v>1000000</v>
      </c>
    </row>
    <row r="1085" spans="1:37" s="309" customFormat="1" ht="20.100000000000001" customHeight="1">
      <c r="A1085" s="314">
        <v>3182</v>
      </c>
      <c r="B1085" s="315">
        <v>1410052005444</v>
      </c>
      <c r="C1085" s="345">
        <v>1410004001343</v>
      </c>
      <c r="D1085" s="315" t="s">
        <v>2293</v>
      </c>
      <c r="E1085" s="331" t="s">
        <v>2571</v>
      </c>
      <c r="F1085" s="319">
        <v>2340051</v>
      </c>
      <c r="G1085" s="320" t="s">
        <v>2574</v>
      </c>
      <c r="H1085" s="316" t="s">
        <v>344</v>
      </c>
      <c r="I1085" s="316" t="s">
        <v>2572</v>
      </c>
      <c r="J1085" s="316" t="s">
        <v>2576</v>
      </c>
      <c r="K1085" s="340">
        <v>2440801</v>
      </c>
      <c r="L1085" s="334" t="s">
        <v>5803</v>
      </c>
      <c r="M1085" s="342" t="s">
        <v>5804</v>
      </c>
      <c r="N1085" s="334"/>
      <c r="O1085" s="334" t="s">
        <v>2576</v>
      </c>
      <c r="P1085" s="324">
        <v>1</v>
      </c>
      <c r="Q1085" s="326">
        <v>15</v>
      </c>
      <c r="R1085" s="327">
        <v>300000</v>
      </c>
      <c r="S1085" s="327">
        <v>150000</v>
      </c>
      <c r="T1085" s="328" t="s">
        <v>347</v>
      </c>
      <c r="U1085" s="328" t="s">
        <v>347</v>
      </c>
      <c r="V1085" s="328" t="s">
        <v>347</v>
      </c>
      <c r="W1085" s="329" t="s">
        <v>347</v>
      </c>
      <c r="X1085" s="325"/>
      <c r="Y1085" s="325"/>
      <c r="Z1085" s="325"/>
      <c r="AA1085" s="325"/>
      <c r="AB1085" s="325"/>
      <c r="AC1085" s="325"/>
      <c r="AD1085" s="325"/>
      <c r="AE1085" s="325"/>
      <c r="AF1085" s="325"/>
      <c r="AG1085" s="325">
        <v>0</v>
      </c>
      <c r="AH1085" s="325" t="s">
        <v>377</v>
      </c>
      <c r="AI1085" s="325" t="s">
        <v>377</v>
      </c>
      <c r="AJ1085" s="328">
        <v>450000</v>
      </c>
      <c r="AK1085" s="330">
        <v>1000000</v>
      </c>
    </row>
    <row r="1086" spans="1:37" s="309" customFormat="1" ht="20.100000000000001" customHeight="1">
      <c r="A1086" s="314">
        <v>3183</v>
      </c>
      <c r="B1086" s="315">
        <v>1410052005550</v>
      </c>
      <c r="C1086" s="347">
        <v>1410004001343</v>
      </c>
      <c r="D1086" s="315" t="s">
        <v>2293</v>
      </c>
      <c r="E1086" s="331" t="s">
        <v>2571</v>
      </c>
      <c r="F1086" s="332">
        <v>2340051</v>
      </c>
      <c r="G1086" s="333" t="s">
        <v>2574</v>
      </c>
      <c r="H1086" s="331" t="s">
        <v>344</v>
      </c>
      <c r="I1086" s="331" t="s">
        <v>2572</v>
      </c>
      <c r="J1086" s="331" t="s">
        <v>2577</v>
      </c>
      <c r="K1086" s="329">
        <v>2440801</v>
      </c>
      <c r="L1086" s="324" t="s">
        <v>5801</v>
      </c>
      <c r="M1086" s="348" t="s">
        <v>5805</v>
      </c>
      <c r="N1086" s="322"/>
      <c r="O1086" s="322" t="s">
        <v>2577</v>
      </c>
      <c r="P1086" s="324">
        <v>1</v>
      </c>
      <c r="Q1086" s="326">
        <v>15</v>
      </c>
      <c r="R1086" s="327">
        <v>300000</v>
      </c>
      <c r="S1086" s="327">
        <v>150000</v>
      </c>
      <c r="T1086" s="328" t="s">
        <v>347</v>
      </c>
      <c r="U1086" s="328" t="s">
        <v>347</v>
      </c>
      <c r="V1086" s="328" t="s">
        <v>347</v>
      </c>
      <c r="W1086" s="329" t="s">
        <v>347</v>
      </c>
      <c r="X1086" s="325"/>
      <c r="Y1086" s="325"/>
      <c r="Z1086" s="325"/>
      <c r="AA1086" s="325"/>
      <c r="AB1086" s="325"/>
      <c r="AC1086" s="325"/>
      <c r="AD1086" s="325"/>
      <c r="AE1086" s="325"/>
      <c r="AF1086" s="325"/>
      <c r="AG1086" s="325">
        <v>0</v>
      </c>
      <c r="AH1086" s="325" t="s">
        <v>377</v>
      </c>
      <c r="AI1086" s="325" t="s">
        <v>377</v>
      </c>
      <c r="AJ1086" s="328">
        <v>450000</v>
      </c>
      <c r="AK1086" s="330">
        <v>1000000</v>
      </c>
    </row>
    <row r="1087" spans="1:37" s="309" customFormat="1" ht="20.100000000000001" customHeight="1">
      <c r="A1087" s="314">
        <v>3184</v>
      </c>
      <c r="B1087" s="345">
        <v>1410052002946</v>
      </c>
      <c r="C1087" s="345">
        <v>1410004001194</v>
      </c>
      <c r="D1087" s="316" t="s">
        <v>2293</v>
      </c>
      <c r="E1087" s="331" t="s">
        <v>2455</v>
      </c>
      <c r="F1087" s="340">
        <v>2310847</v>
      </c>
      <c r="G1087" s="316" t="s">
        <v>2458</v>
      </c>
      <c r="H1087" s="316" t="s">
        <v>344</v>
      </c>
      <c r="I1087" s="316" t="s">
        <v>2456</v>
      </c>
      <c r="J1087" s="316" t="s">
        <v>2457</v>
      </c>
      <c r="K1087" s="340">
        <v>2310801</v>
      </c>
      <c r="L1087" s="334" t="s">
        <v>5806</v>
      </c>
      <c r="M1087" s="334" t="s">
        <v>5807</v>
      </c>
      <c r="N1087" s="316"/>
      <c r="O1087" s="334" t="s">
        <v>2457</v>
      </c>
      <c r="P1087" s="324">
        <v>1</v>
      </c>
      <c r="Q1087" s="316">
        <v>19</v>
      </c>
      <c r="R1087" s="327">
        <v>300000</v>
      </c>
      <c r="S1087" s="327">
        <v>150000</v>
      </c>
      <c r="T1087" s="328" t="s">
        <v>347</v>
      </c>
      <c r="U1087" s="328" t="s">
        <v>347</v>
      </c>
      <c r="V1087" s="328" t="s">
        <v>347</v>
      </c>
      <c r="W1087" s="329" t="s">
        <v>347</v>
      </c>
      <c r="X1087" s="316"/>
      <c r="Y1087" s="316"/>
      <c r="Z1087" s="325"/>
      <c r="AA1087" s="316"/>
      <c r="AB1087" s="316"/>
      <c r="AC1087" s="316"/>
      <c r="AD1087" s="316"/>
      <c r="AE1087" s="316"/>
      <c r="AF1087" s="316"/>
      <c r="AG1087" s="325">
        <v>0</v>
      </c>
      <c r="AH1087" s="325" t="s">
        <v>377</v>
      </c>
      <c r="AI1087" s="325" t="s">
        <v>377</v>
      </c>
      <c r="AJ1087" s="328">
        <v>450000</v>
      </c>
      <c r="AK1087" s="330">
        <v>1000000</v>
      </c>
    </row>
    <row r="1088" spans="1:37" s="309" customFormat="1" ht="20.100000000000001" customHeight="1">
      <c r="A1088" s="314">
        <v>3185</v>
      </c>
      <c r="B1088" s="345">
        <v>1410052002953</v>
      </c>
      <c r="C1088" s="345">
        <v>1410004001194</v>
      </c>
      <c r="D1088" s="316" t="s">
        <v>2293</v>
      </c>
      <c r="E1088" s="331" t="s">
        <v>2455</v>
      </c>
      <c r="F1088" s="340">
        <v>2310847</v>
      </c>
      <c r="G1088" s="316" t="s">
        <v>2458</v>
      </c>
      <c r="H1088" s="316" t="s">
        <v>344</v>
      </c>
      <c r="I1088" s="316" t="s">
        <v>2456</v>
      </c>
      <c r="J1088" s="316" t="s">
        <v>2459</v>
      </c>
      <c r="K1088" s="340">
        <v>2310827</v>
      </c>
      <c r="L1088" s="334" t="s">
        <v>5808</v>
      </c>
      <c r="M1088" s="334" t="s">
        <v>5809</v>
      </c>
      <c r="N1088" s="316"/>
      <c r="O1088" s="334" t="s">
        <v>2459</v>
      </c>
      <c r="P1088" s="324">
        <v>1</v>
      </c>
      <c r="Q1088" s="316">
        <v>19</v>
      </c>
      <c r="R1088" s="327">
        <v>300000</v>
      </c>
      <c r="S1088" s="327">
        <v>150000</v>
      </c>
      <c r="T1088" s="328" t="s">
        <v>347</v>
      </c>
      <c r="U1088" s="328" t="s">
        <v>347</v>
      </c>
      <c r="V1088" s="328" t="s">
        <v>347</v>
      </c>
      <c r="W1088" s="329" t="s">
        <v>347</v>
      </c>
      <c r="X1088" s="316"/>
      <c r="Y1088" s="316"/>
      <c r="Z1088" s="325"/>
      <c r="AA1088" s="316"/>
      <c r="AB1088" s="316"/>
      <c r="AC1088" s="316"/>
      <c r="AD1088" s="316"/>
      <c r="AE1088" s="316"/>
      <c r="AF1088" s="316"/>
      <c r="AG1088" s="325">
        <v>0</v>
      </c>
      <c r="AH1088" s="325" t="s">
        <v>377</v>
      </c>
      <c r="AI1088" s="325" t="s">
        <v>377</v>
      </c>
      <c r="AJ1088" s="328">
        <v>450000</v>
      </c>
      <c r="AK1088" s="330">
        <v>1000000</v>
      </c>
    </row>
    <row r="1089" spans="1:37" s="309" customFormat="1" ht="20.100000000000001" customHeight="1">
      <c r="A1089" s="314">
        <v>3186</v>
      </c>
      <c r="B1089" s="345">
        <v>1410052002896</v>
      </c>
      <c r="C1089" s="345">
        <v>1410004001087</v>
      </c>
      <c r="D1089" s="316" t="s">
        <v>2293</v>
      </c>
      <c r="E1089" s="331" t="s">
        <v>2406</v>
      </c>
      <c r="F1089" s="340">
        <v>2340055</v>
      </c>
      <c r="G1089" s="316" t="s">
        <v>2409</v>
      </c>
      <c r="H1089" s="316" t="s">
        <v>344</v>
      </c>
      <c r="I1089" s="316" t="s">
        <v>2407</v>
      </c>
      <c r="J1089" s="316" t="s">
        <v>2408</v>
      </c>
      <c r="K1089" s="340">
        <v>2350045</v>
      </c>
      <c r="L1089" s="334" t="s">
        <v>5810</v>
      </c>
      <c r="M1089" s="334" t="s">
        <v>5811</v>
      </c>
      <c r="N1089" s="316"/>
      <c r="O1089" s="334" t="s">
        <v>2408</v>
      </c>
      <c r="P1089" s="324">
        <v>1</v>
      </c>
      <c r="Q1089" s="316">
        <v>9</v>
      </c>
      <c r="R1089" s="327">
        <v>300000</v>
      </c>
      <c r="S1089" s="327">
        <v>150000</v>
      </c>
      <c r="T1089" s="328" t="s">
        <v>347</v>
      </c>
      <c r="U1089" s="328" t="s">
        <v>347</v>
      </c>
      <c r="V1089" s="328" t="s">
        <v>347</v>
      </c>
      <c r="W1089" s="329" t="s">
        <v>347</v>
      </c>
      <c r="X1089" s="316"/>
      <c r="Y1089" s="316"/>
      <c r="Z1089" s="325"/>
      <c r="AA1089" s="316"/>
      <c r="AB1089" s="316"/>
      <c r="AC1089" s="316"/>
      <c r="AD1089" s="316"/>
      <c r="AE1089" s="316"/>
      <c r="AF1089" s="316"/>
      <c r="AG1089" s="325">
        <v>208000</v>
      </c>
      <c r="AH1089" s="325" t="s">
        <v>6833</v>
      </c>
      <c r="AI1089" s="325" t="s">
        <v>377</v>
      </c>
      <c r="AJ1089" s="328">
        <v>450000</v>
      </c>
      <c r="AK1089" s="330">
        <v>1000000</v>
      </c>
    </row>
    <row r="1090" spans="1:37" s="309" customFormat="1" ht="20.100000000000001" customHeight="1">
      <c r="A1090" s="314">
        <v>3187</v>
      </c>
      <c r="B1090" s="345">
        <v>1410052002904</v>
      </c>
      <c r="C1090" s="345">
        <v>1410004001087</v>
      </c>
      <c r="D1090" s="316" t="s">
        <v>2293</v>
      </c>
      <c r="E1090" s="331" t="s">
        <v>2406</v>
      </c>
      <c r="F1090" s="340">
        <v>2340055</v>
      </c>
      <c r="G1090" s="316" t="s">
        <v>2409</v>
      </c>
      <c r="H1090" s="316" t="s">
        <v>344</v>
      </c>
      <c r="I1090" s="316" t="s">
        <v>2407</v>
      </c>
      <c r="J1090" s="316" t="s">
        <v>2411</v>
      </c>
      <c r="K1090" s="340">
        <v>2350045</v>
      </c>
      <c r="L1090" s="334" t="s">
        <v>5810</v>
      </c>
      <c r="M1090" s="334" t="s">
        <v>5812</v>
      </c>
      <c r="N1090" s="316"/>
      <c r="O1090" s="334" t="s">
        <v>2411</v>
      </c>
      <c r="P1090" s="324">
        <v>1</v>
      </c>
      <c r="Q1090" s="316">
        <v>9</v>
      </c>
      <c r="R1090" s="327">
        <v>300000</v>
      </c>
      <c r="S1090" s="327">
        <v>150000</v>
      </c>
      <c r="T1090" s="328" t="s">
        <v>347</v>
      </c>
      <c r="U1090" s="328" t="s">
        <v>347</v>
      </c>
      <c r="V1090" s="328" t="s">
        <v>347</v>
      </c>
      <c r="W1090" s="329" t="s">
        <v>347</v>
      </c>
      <c r="X1090" s="316"/>
      <c r="Y1090" s="316"/>
      <c r="Z1090" s="325"/>
      <c r="AA1090" s="316"/>
      <c r="AB1090" s="316"/>
      <c r="AC1090" s="316"/>
      <c r="AD1090" s="316"/>
      <c r="AE1090" s="316"/>
      <c r="AF1090" s="316"/>
      <c r="AG1090" s="325">
        <v>479000</v>
      </c>
      <c r="AH1090" s="325" t="s">
        <v>6833</v>
      </c>
      <c r="AI1090" s="325" t="s">
        <v>377</v>
      </c>
      <c r="AJ1090" s="328">
        <v>450000</v>
      </c>
      <c r="AK1090" s="330">
        <v>1000000</v>
      </c>
    </row>
    <row r="1091" spans="1:37" s="309" customFormat="1" ht="20.100000000000001" customHeight="1">
      <c r="A1091" s="314">
        <v>3188</v>
      </c>
      <c r="B1091" s="345">
        <v>1410052004207</v>
      </c>
      <c r="C1091" s="345">
        <v>1410004001087</v>
      </c>
      <c r="D1091" s="316" t="s">
        <v>2293</v>
      </c>
      <c r="E1091" s="331" t="s">
        <v>2406</v>
      </c>
      <c r="F1091" s="340">
        <v>2340055</v>
      </c>
      <c r="G1091" s="316" t="s">
        <v>2409</v>
      </c>
      <c r="H1091" s="316" t="s">
        <v>344</v>
      </c>
      <c r="I1091" s="316" t="s">
        <v>2407</v>
      </c>
      <c r="J1091" s="316" t="s">
        <v>2410</v>
      </c>
      <c r="K1091" s="340">
        <v>2320018</v>
      </c>
      <c r="L1091" s="334" t="s">
        <v>5813</v>
      </c>
      <c r="M1091" s="334" t="s">
        <v>5814</v>
      </c>
      <c r="N1091" s="316"/>
      <c r="O1091" s="334" t="s">
        <v>2410</v>
      </c>
      <c r="P1091" s="324">
        <v>1</v>
      </c>
      <c r="Q1091" s="316">
        <v>9</v>
      </c>
      <c r="R1091" s="327">
        <v>300000</v>
      </c>
      <c r="S1091" s="327">
        <v>150000</v>
      </c>
      <c r="T1091" s="328" t="s">
        <v>347</v>
      </c>
      <c r="U1091" s="328" t="s">
        <v>347</v>
      </c>
      <c r="V1091" s="328" t="s">
        <v>347</v>
      </c>
      <c r="W1091" s="329" t="s">
        <v>347</v>
      </c>
      <c r="X1091" s="316"/>
      <c r="Y1091" s="316"/>
      <c r="Z1091" s="325"/>
      <c r="AA1091" s="316"/>
      <c r="AB1091" s="316"/>
      <c r="AC1091" s="316"/>
      <c r="AD1091" s="316"/>
      <c r="AE1091" s="316"/>
      <c r="AF1091" s="316"/>
      <c r="AG1091" s="325">
        <v>686000</v>
      </c>
      <c r="AH1091" s="325" t="s">
        <v>6833</v>
      </c>
      <c r="AI1091" s="325" t="s">
        <v>377</v>
      </c>
      <c r="AJ1091" s="328">
        <v>450000</v>
      </c>
      <c r="AK1091" s="330">
        <v>1000000</v>
      </c>
    </row>
    <row r="1092" spans="1:37" s="309" customFormat="1" ht="20.100000000000001" customHeight="1">
      <c r="A1092" s="314">
        <v>3189</v>
      </c>
      <c r="B1092" s="315">
        <v>1410052005923</v>
      </c>
      <c r="C1092" s="347">
        <v>1411804200036</v>
      </c>
      <c r="D1092" s="315" t="s">
        <v>2293</v>
      </c>
      <c r="E1092" s="331" t="s">
        <v>5815</v>
      </c>
      <c r="F1092" s="319">
        <v>2240061</v>
      </c>
      <c r="G1092" s="333" t="s">
        <v>5818</v>
      </c>
      <c r="H1092" s="331" t="s">
        <v>344</v>
      </c>
      <c r="I1092" s="331" t="s">
        <v>5816</v>
      </c>
      <c r="J1092" s="331" t="s">
        <v>5817</v>
      </c>
      <c r="K1092" s="329">
        <v>2450015</v>
      </c>
      <c r="L1092" s="324" t="s">
        <v>5819</v>
      </c>
      <c r="M1092" s="348" t="s">
        <v>5820</v>
      </c>
      <c r="N1092" s="322"/>
      <c r="O1092" s="322" t="s">
        <v>5817</v>
      </c>
      <c r="P1092" s="324">
        <v>1</v>
      </c>
      <c r="Q1092" s="326">
        <v>19</v>
      </c>
      <c r="R1092" s="327">
        <v>300000</v>
      </c>
      <c r="S1092" s="327">
        <v>150000</v>
      </c>
      <c r="T1092" s="328" t="s">
        <v>347</v>
      </c>
      <c r="U1092" s="328" t="s">
        <v>347</v>
      </c>
      <c r="V1092" s="328" t="s">
        <v>347</v>
      </c>
      <c r="W1092" s="329" t="s">
        <v>347</v>
      </c>
      <c r="X1092" s="325"/>
      <c r="Y1092" s="325"/>
      <c r="Z1092" s="325"/>
      <c r="AA1092" s="325"/>
      <c r="AB1092" s="325"/>
      <c r="AC1092" s="325"/>
      <c r="AD1092" s="325"/>
      <c r="AE1092" s="325"/>
      <c r="AF1092" s="325"/>
      <c r="AG1092" s="325">
        <v>0</v>
      </c>
      <c r="AH1092" s="325" t="s">
        <v>377</v>
      </c>
      <c r="AI1092" s="325" t="s">
        <v>377</v>
      </c>
      <c r="AJ1092" s="328">
        <v>450000</v>
      </c>
      <c r="AK1092" s="330">
        <v>1000000</v>
      </c>
    </row>
    <row r="1093" spans="1:37" s="309" customFormat="1" ht="20.100000000000001" customHeight="1">
      <c r="A1093" s="314">
        <v>3190</v>
      </c>
      <c r="B1093" s="345">
        <v>1410052002862</v>
      </c>
      <c r="C1093" s="345">
        <v>1410004001079</v>
      </c>
      <c r="D1093" s="316" t="s">
        <v>2293</v>
      </c>
      <c r="E1093" s="331" t="s">
        <v>2014</v>
      </c>
      <c r="F1093" s="340">
        <v>2460022</v>
      </c>
      <c r="G1093" s="316" t="s">
        <v>2017</v>
      </c>
      <c r="H1093" s="316" t="s">
        <v>344</v>
      </c>
      <c r="I1093" s="316" t="s">
        <v>2015</v>
      </c>
      <c r="J1093" s="316" t="s">
        <v>2376</v>
      </c>
      <c r="K1093" s="340">
        <v>2460031</v>
      </c>
      <c r="L1093" s="334" t="s">
        <v>5821</v>
      </c>
      <c r="M1093" s="334"/>
      <c r="N1093" s="316"/>
      <c r="O1093" s="334" t="s">
        <v>2376</v>
      </c>
      <c r="P1093" s="324">
        <v>1</v>
      </c>
      <c r="Q1093" s="316">
        <v>19</v>
      </c>
      <c r="R1093" s="327">
        <v>300000</v>
      </c>
      <c r="S1093" s="327">
        <v>150000</v>
      </c>
      <c r="T1093" s="328">
        <v>300000</v>
      </c>
      <c r="U1093" s="328" t="s">
        <v>347</v>
      </c>
      <c r="V1093" s="328" t="s">
        <v>347</v>
      </c>
      <c r="W1093" s="329" t="s">
        <v>377</v>
      </c>
      <c r="X1093" s="316"/>
      <c r="Y1093" s="316"/>
      <c r="Z1093" s="325"/>
      <c r="AA1093" s="316"/>
      <c r="AB1093" s="316"/>
      <c r="AC1093" s="316"/>
      <c r="AD1093" s="316"/>
      <c r="AE1093" s="316"/>
      <c r="AF1093" s="316"/>
      <c r="AG1093" s="325">
        <v>478000</v>
      </c>
      <c r="AH1093" s="325" t="s">
        <v>6833</v>
      </c>
      <c r="AI1093" s="325" t="s">
        <v>377</v>
      </c>
      <c r="AJ1093" s="328">
        <v>750000</v>
      </c>
      <c r="AK1093" s="330">
        <v>1000000</v>
      </c>
    </row>
    <row r="1094" spans="1:37" s="309" customFormat="1" ht="20.100000000000001" customHeight="1">
      <c r="A1094" s="314">
        <v>3191</v>
      </c>
      <c r="B1094" s="315">
        <v>1410052003324</v>
      </c>
      <c r="C1094" s="345">
        <v>1410004001079</v>
      </c>
      <c r="D1094" s="315" t="s">
        <v>2310</v>
      </c>
      <c r="E1094" s="331" t="s">
        <v>2014</v>
      </c>
      <c r="F1094" s="319">
        <v>2460022</v>
      </c>
      <c r="G1094" s="320" t="s">
        <v>2017</v>
      </c>
      <c r="H1094" s="316" t="s">
        <v>344</v>
      </c>
      <c r="I1094" s="316" t="s">
        <v>2015</v>
      </c>
      <c r="J1094" s="316" t="s">
        <v>2378</v>
      </c>
      <c r="K1094" s="325">
        <v>2460022</v>
      </c>
      <c r="L1094" s="324" t="s">
        <v>5822</v>
      </c>
      <c r="M1094" s="348" t="s">
        <v>5823</v>
      </c>
      <c r="N1094" s="322"/>
      <c r="O1094" s="322" t="s">
        <v>2378</v>
      </c>
      <c r="P1094" s="324">
        <v>1</v>
      </c>
      <c r="Q1094" s="326">
        <v>12</v>
      </c>
      <c r="R1094" s="327">
        <v>300000</v>
      </c>
      <c r="S1094" s="327">
        <v>150000</v>
      </c>
      <c r="T1094" s="328">
        <v>300000</v>
      </c>
      <c r="U1094" s="328" t="s">
        <v>347</v>
      </c>
      <c r="V1094" s="328" t="s">
        <v>347</v>
      </c>
      <c r="W1094" s="329" t="s">
        <v>377</v>
      </c>
      <c r="X1094" s="329"/>
      <c r="Y1094" s="329"/>
      <c r="Z1094" s="325"/>
      <c r="AA1094" s="329"/>
      <c r="AB1094" s="329"/>
      <c r="AC1094" s="329"/>
      <c r="AD1094" s="329"/>
      <c r="AE1094" s="329"/>
      <c r="AF1094" s="329"/>
      <c r="AG1094" s="325">
        <v>0</v>
      </c>
      <c r="AH1094" s="325" t="s">
        <v>377</v>
      </c>
      <c r="AI1094" s="325" t="s">
        <v>377</v>
      </c>
      <c r="AJ1094" s="328">
        <v>750000</v>
      </c>
      <c r="AK1094" s="330">
        <v>1000000</v>
      </c>
    </row>
    <row r="1095" spans="1:37" s="309" customFormat="1" ht="20.100000000000001" customHeight="1">
      <c r="A1095" s="314">
        <v>3192</v>
      </c>
      <c r="B1095" s="315">
        <v>1410052003332</v>
      </c>
      <c r="C1095" s="345">
        <v>1410004001079</v>
      </c>
      <c r="D1095" s="315" t="s">
        <v>2310</v>
      </c>
      <c r="E1095" s="331" t="s">
        <v>2014</v>
      </c>
      <c r="F1095" s="319">
        <v>2460022</v>
      </c>
      <c r="G1095" s="320" t="s">
        <v>2017</v>
      </c>
      <c r="H1095" s="316" t="s">
        <v>344</v>
      </c>
      <c r="I1095" s="316" t="s">
        <v>2015</v>
      </c>
      <c r="J1095" s="316" t="s">
        <v>2379</v>
      </c>
      <c r="K1095" s="340">
        <v>2460031</v>
      </c>
      <c r="L1095" s="334" t="s">
        <v>5824</v>
      </c>
      <c r="M1095" s="334"/>
      <c r="N1095" s="316"/>
      <c r="O1095" s="334" t="s">
        <v>2379</v>
      </c>
      <c r="P1095" s="324">
        <v>1</v>
      </c>
      <c r="Q1095" s="326">
        <v>16</v>
      </c>
      <c r="R1095" s="327">
        <v>300000</v>
      </c>
      <c r="S1095" s="327">
        <v>150000</v>
      </c>
      <c r="T1095" s="328">
        <v>300000</v>
      </c>
      <c r="U1095" s="328" t="s">
        <v>347</v>
      </c>
      <c r="V1095" s="328" t="s">
        <v>347</v>
      </c>
      <c r="W1095" s="329" t="s">
        <v>377</v>
      </c>
      <c r="X1095" s="325"/>
      <c r="Y1095" s="325"/>
      <c r="Z1095" s="325"/>
      <c r="AA1095" s="325"/>
      <c r="AB1095" s="325"/>
      <c r="AC1095" s="325"/>
      <c r="AD1095" s="325"/>
      <c r="AE1095" s="325"/>
      <c r="AF1095" s="325"/>
      <c r="AG1095" s="325">
        <v>589000</v>
      </c>
      <c r="AH1095" s="325" t="s">
        <v>6833</v>
      </c>
      <c r="AI1095" s="325" t="s">
        <v>377</v>
      </c>
      <c r="AJ1095" s="328">
        <v>750000</v>
      </c>
      <c r="AK1095" s="330">
        <v>1000000</v>
      </c>
    </row>
    <row r="1096" spans="1:37" s="309" customFormat="1" ht="20.100000000000001" customHeight="1">
      <c r="A1096" s="314">
        <v>3193</v>
      </c>
      <c r="B1096" s="345">
        <v>1410052004702</v>
      </c>
      <c r="C1096" s="345">
        <v>1410004001079</v>
      </c>
      <c r="D1096" s="316" t="s">
        <v>2293</v>
      </c>
      <c r="E1096" s="331" t="s">
        <v>2014</v>
      </c>
      <c r="F1096" s="340">
        <v>2460022</v>
      </c>
      <c r="G1096" s="345" t="s">
        <v>2017</v>
      </c>
      <c r="H1096" s="316" t="s">
        <v>344</v>
      </c>
      <c r="I1096" s="316" t="s">
        <v>2015</v>
      </c>
      <c r="J1096" s="345" t="s">
        <v>2377</v>
      </c>
      <c r="K1096" s="340">
        <v>2460022</v>
      </c>
      <c r="L1096" s="334" t="s">
        <v>5825</v>
      </c>
      <c r="M1096" s="334" t="s">
        <v>5826</v>
      </c>
      <c r="N1096" s="316"/>
      <c r="O1096" s="316" t="s">
        <v>2377</v>
      </c>
      <c r="P1096" s="324">
        <v>1</v>
      </c>
      <c r="Q1096" s="316">
        <v>19</v>
      </c>
      <c r="R1096" s="327">
        <v>300000</v>
      </c>
      <c r="S1096" s="327">
        <v>150000</v>
      </c>
      <c r="T1096" s="328">
        <v>300000</v>
      </c>
      <c r="U1096" s="328" t="s">
        <v>347</v>
      </c>
      <c r="V1096" s="328" t="s">
        <v>347</v>
      </c>
      <c r="W1096" s="329" t="s">
        <v>377</v>
      </c>
      <c r="X1096" s="316"/>
      <c r="Y1096" s="316"/>
      <c r="Z1096" s="325"/>
      <c r="AA1096" s="316"/>
      <c r="AB1096" s="316"/>
      <c r="AC1096" s="316"/>
      <c r="AD1096" s="316"/>
      <c r="AE1096" s="316"/>
      <c r="AF1096" s="316"/>
      <c r="AG1096" s="325">
        <v>999000</v>
      </c>
      <c r="AH1096" s="325" t="s">
        <v>6833</v>
      </c>
      <c r="AI1096" s="325" t="s">
        <v>377</v>
      </c>
      <c r="AJ1096" s="328">
        <v>750000</v>
      </c>
      <c r="AK1096" s="330">
        <v>1000000</v>
      </c>
    </row>
    <row r="1097" spans="1:37" s="309" customFormat="1" ht="20.100000000000001" customHeight="1">
      <c r="A1097" s="314">
        <v>3194</v>
      </c>
      <c r="B1097" s="315">
        <v>1410052003373</v>
      </c>
      <c r="C1097" s="345">
        <v>1410004001178</v>
      </c>
      <c r="D1097" s="315" t="s">
        <v>2293</v>
      </c>
      <c r="E1097" s="331" t="s">
        <v>2423</v>
      </c>
      <c r="F1097" s="319">
        <v>2250002</v>
      </c>
      <c r="G1097" s="320" t="s">
        <v>2426</v>
      </c>
      <c r="H1097" s="316" t="s">
        <v>344</v>
      </c>
      <c r="I1097" s="316" t="s">
        <v>2424</v>
      </c>
      <c r="J1097" s="316" t="s">
        <v>2425</v>
      </c>
      <c r="K1097" s="340">
        <v>2240061</v>
      </c>
      <c r="L1097" s="334" t="s">
        <v>5827</v>
      </c>
      <c r="M1097" s="334" t="s">
        <v>5828</v>
      </c>
      <c r="N1097" s="316"/>
      <c r="O1097" s="334" t="s">
        <v>2425</v>
      </c>
      <c r="P1097" s="324">
        <v>1</v>
      </c>
      <c r="Q1097" s="326">
        <v>18</v>
      </c>
      <c r="R1097" s="327">
        <v>300000</v>
      </c>
      <c r="S1097" s="327">
        <v>150000</v>
      </c>
      <c r="T1097" s="328" t="s">
        <v>347</v>
      </c>
      <c r="U1097" s="328" t="s">
        <v>347</v>
      </c>
      <c r="V1097" s="328" t="s">
        <v>347</v>
      </c>
      <c r="W1097" s="329" t="s">
        <v>347</v>
      </c>
      <c r="X1097" s="329"/>
      <c r="Y1097" s="329"/>
      <c r="Z1097" s="325"/>
      <c r="AA1097" s="329"/>
      <c r="AB1097" s="329"/>
      <c r="AC1097" s="329"/>
      <c r="AD1097" s="329"/>
      <c r="AE1097" s="329"/>
      <c r="AF1097" s="329"/>
      <c r="AG1097" s="325">
        <v>0</v>
      </c>
      <c r="AH1097" s="325" t="s">
        <v>377</v>
      </c>
      <c r="AI1097" s="325" t="s">
        <v>377</v>
      </c>
      <c r="AJ1097" s="328">
        <v>450000</v>
      </c>
      <c r="AK1097" s="330">
        <v>1000000</v>
      </c>
    </row>
    <row r="1098" spans="1:37" s="309" customFormat="1" ht="20.100000000000001" customHeight="1">
      <c r="A1098" s="314">
        <v>3195</v>
      </c>
      <c r="B1098" s="315">
        <v>1410052004579</v>
      </c>
      <c r="C1098" s="345">
        <v>1410004001384</v>
      </c>
      <c r="D1098" s="315" t="s">
        <v>2293</v>
      </c>
      <c r="E1098" s="331" t="s">
        <v>2644</v>
      </c>
      <c r="F1098" s="319">
        <v>2410822</v>
      </c>
      <c r="G1098" s="320" t="s">
        <v>2647</v>
      </c>
      <c r="H1098" s="316" t="s">
        <v>344</v>
      </c>
      <c r="I1098" s="316" t="s">
        <v>2645</v>
      </c>
      <c r="J1098" s="316" t="s">
        <v>2646</v>
      </c>
      <c r="K1098" s="340">
        <v>2410822</v>
      </c>
      <c r="L1098" s="334" t="s">
        <v>5829</v>
      </c>
      <c r="M1098" s="334"/>
      <c r="N1098" s="316"/>
      <c r="O1098" s="334" t="s">
        <v>2646</v>
      </c>
      <c r="P1098" s="324">
        <v>1</v>
      </c>
      <c r="Q1098" s="326">
        <v>19</v>
      </c>
      <c r="R1098" s="327">
        <v>300000</v>
      </c>
      <c r="S1098" s="327">
        <v>150000</v>
      </c>
      <c r="T1098" s="328">
        <v>300000</v>
      </c>
      <c r="U1098" s="328" t="s">
        <v>347</v>
      </c>
      <c r="V1098" s="328" t="s">
        <v>347</v>
      </c>
      <c r="W1098" s="329" t="s">
        <v>377</v>
      </c>
      <c r="X1098" s="329"/>
      <c r="Y1098" s="329"/>
      <c r="Z1098" s="325"/>
      <c r="AA1098" s="329"/>
      <c r="AB1098" s="329"/>
      <c r="AC1098" s="329"/>
      <c r="AD1098" s="329"/>
      <c r="AE1098" s="329"/>
      <c r="AF1098" s="329"/>
      <c r="AG1098" s="325">
        <v>0</v>
      </c>
      <c r="AH1098" s="325" t="s">
        <v>377</v>
      </c>
      <c r="AI1098" s="325" t="s">
        <v>377</v>
      </c>
      <c r="AJ1098" s="328">
        <v>750000</v>
      </c>
      <c r="AK1098" s="330">
        <v>1000000</v>
      </c>
    </row>
    <row r="1099" spans="1:37" s="309" customFormat="1" ht="20.100000000000001" customHeight="1">
      <c r="A1099" s="314">
        <v>3196</v>
      </c>
      <c r="B1099" s="345">
        <v>1410052004793</v>
      </c>
      <c r="C1099" s="345">
        <v>1410004001392</v>
      </c>
      <c r="D1099" s="316" t="s">
        <v>2293</v>
      </c>
      <c r="E1099" s="331" t="s">
        <v>2648</v>
      </c>
      <c r="F1099" s="340">
        <v>2410021</v>
      </c>
      <c r="G1099" s="345" t="s">
        <v>2651</v>
      </c>
      <c r="H1099" s="316" t="s">
        <v>344</v>
      </c>
      <c r="I1099" s="316" t="s">
        <v>2649</v>
      </c>
      <c r="J1099" s="345" t="s">
        <v>2650</v>
      </c>
      <c r="K1099" s="340">
        <v>2410021</v>
      </c>
      <c r="L1099" s="334" t="s">
        <v>5830</v>
      </c>
      <c r="M1099" s="334" t="s">
        <v>5831</v>
      </c>
      <c r="N1099" s="316"/>
      <c r="O1099" s="334" t="s">
        <v>2650</v>
      </c>
      <c r="P1099" s="324">
        <v>1</v>
      </c>
      <c r="Q1099" s="316">
        <v>10</v>
      </c>
      <c r="R1099" s="327">
        <v>300000</v>
      </c>
      <c r="S1099" s="327">
        <v>150000</v>
      </c>
      <c r="T1099" s="328" t="s">
        <v>347</v>
      </c>
      <c r="U1099" s="328" t="s">
        <v>347</v>
      </c>
      <c r="V1099" s="328" t="s">
        <v>347</v>
      </c>
      <c r="W1099" s="329" t="s">
        <v>347</v>
      </c>
      <c r="X1099" s="316"/>
      <c r="Y1099" s="316"/>
      <c r="Z1099" s="325"/>
      <c r="AA1099" s="316"/>
      <c r="AB1099" s="316"/>
      <c r="AC1099" s="316"/>
      <c r="AD1099" s="316"/>
      <c r="AE1099" s="316"/>
      <c r="AF1099" s="316"/>
      <c r="AG1099" s="325">
        <v>0</v>
      </c>
      <c r="AH1099" s="325" t="s">
        <v>377</v>
      </c>
      <c r="AI1099" s="325" t="s">
        <v>377</v>
      </c>
      <c r="AJ1099" s="328">
        <v>450000</v>
      </c>
      <c r="AK1099" s="330">
        <v>1000000</v>
      </c>
    </row>
    <row r="1100" spans="1:37" s="309" customFormat="1" ht="20.100000000000001" customHeight="1">
      <c r="A1100" s="314">
        <v>3197</v>
      </c>
      <c r="B1100" s="354">
        <v>1410052004991</v>
      </c>
      <c r="C1100" s="369">
        <v>1410004001459</v>
      </c>
      <c r="D1100" s="315" t="s">
        <v>2293</v>
      </c>
      <c r="E1100" s="361" t="s">
        <v>3242</v>
      </c>
      <c r="F1100" s="332">
        <v>2250003</v>
      </c>
      <c r="G1100" s="333" t="s">
        <v>2661</v>
      </c>
      <c r="H1100" s="331" t="s">
        <v>344</v>
      </c>
      <c r="I1100" s="331" t="s">
        <v>1848</v>
      </c>
      <c r="J1100" s="368" t="s">
        <v>2660</v>
      </c>
      <c r="K1100" s="336">
        <v>2250002</v>
      </c>
      <c r="L1100" s="370" t="s">
        <v>5832</v>
      </c>
      <c r="M1100" s="348" t="s">
        <v>5833</v>
      </c>
      <c r="N1100" s="337"/>
      <c r="O1100" s="342" t="s">
        <v>2660</v>
      </c>
      <c r="P1100" s="324">
        <v>1</v>
      </c>
      <c r="Q1100" s="326">
        <v>19</v>
      </c>
      <c r="R1100" s="327">
        <v>300000</v>
      </c>
      <c r="S1100" s="327">
        <v>150000</v>
      </c>
      <c r="T1100" s="328" t="s">
        <v>347</v>
      </c>
      <c r="U1100" s="328" t="s">
        <v>347</v>
      </c>
      <c r="V1100" s="328" t="s">
        <v>347</v>
      </c>
      <c r="W1100" s="329" t="s">
        <v>347</v>
      </c>
      <c r="X1100" s="325"/>
      <c r="Y1100" s="325"/>
      <c r="Z1100" s="325"/>
      <c r="AA1100" s="325"/>
      <c r="AB1100" s="325"/>
      <c r="AC1100" s="325"/>
      <c r="AD1100" s="325"/>
      <c r="AE1100" s="325"/>
      <c r="AF1100" s="325"/>
      <c r="AG1100" s="325">
        <v>0</v>
      </c>
      <c r="AH1100" s="325" t="s">
        <v>377</v>
      </c>
      <c r="AI1100" s="325" t="s">
        <v>377</v>
      </c>
      <c r="AJ1100" s="328">
        <v>450000</v>
      </c>
      <c r="AK1100" s="330">
        <v>1000000</v>
      </c>
    </row>
    <row r="1101" spans="1:37" s="309" customFormat="1" ht="20.100000000000001" customHeight="1">
      <c r="A1101" s="314">
        <v>3198</v>
      </c>
      <c r="B1101" s="315">
        <v>1410052005949</v>
      </c>
      <c r="C1101" s="347">
        <v>1411404100016</v>
      </c>
      <c r="D1101" s="315" t="s">
        <v>2293</v>
      </c>
      <c r="E1101" s="331" t="s">
        <v>5834</v>
      </c>
      <c r="F1101" s="319">
        <v>2460022</v>
      </c>
      <c r="G1101" s="333" t="s">
        <v>5837</v>
      </c>
      <c r="H1101" s="331" t="s">
        <v>349</v>
      </c>
      <c r="I1101" s="331" t="s">
        <v>5835</v>
      </c>
      <c r="J1101" s="331" t="s">
        <v>5836</v>
      </c>
      <c r="K1101" s="325">
        <v>2460022</v>
      </c>
      <c r="L1101" s="324" t="s">
        <v>5838</v>
      </c>
      <c r="M1101" s="348"/>
      <c r="N1101" s="322"/>
      <c r="O1101" s="322" t="s">
        <v>5836</v>
      </c>
      <c r="P1101" s="324">
        <v>1</v>
      </c>
      <c r="Q1101" s="326">
        <v>19</v>
      </c>
      <c r="R1101" s="327">
        <v>300000</v>
      </c>
      <c r="S1101" s="327">
        <v>150000</v>
      </c>
      <c r="T1101" s="328">
        <v>300000</v>
      </c>
      <c r="U1101" s="328" t="s">
        <v>347</v>
      </c>
      <c r="V1101" s="328" t="s">
        <v>347</v>
      </c>
      <c r="W1101" s="329" t="s">
        <v>377</v>
      </c>
      <c r="X1101" s="329"/>
      <c r="Y1101" s="329"/>
      <c r="Z1101" s="325"/>
      <c r="AA1101" s="329"/>
      <c r="AB1101" s="329"/>
      <c r="AC1101" s="329"/>
      <c r="AD1101" s="329"/>
      <c r="AE1101" s="329"/>
      <c r="AF1101" s="329"/>
      <c r="AG1101" s="325">
        <v>487000</v>
      </c>
      <c r="AH1101" s="325" t="s">
        <v>6833</v>
      </c>
      <c r="AI1101" s="325" t="s">
        <v>377</v>
      </c>
      <c r="AJ1101" s="328">
        <v>750000</v>
      </c>
      <c r="AK1101" s="330">
        <v>1000000</v>
      </c>
    </row>
    <row r="1102" spans="1:37" s="309" customFormat="1" ht="20.100000000000001" customHeight="1">
      <c r="A1102" s="314">
        <v>3199</v>
      </c>
      <c r="B1102" s="345">
        <v>1410052003530</v>
      </c>
      <c r="C1102" s="345">
        <v>1410004000980</v>
      </c>
      <c r="D1102" s="316" t="s">
        <v>2293</v>
      </c>
      <c r="E1102" s="331" t="s">
        <v>2441</v>
      </c>
      <c r="F1102" s="340">
        <v>2330011</v>
      </c>
      <c r="G1102" s="316" t="s">
        <v>2444</v>
      </c>
      <c r="H1102" s="316" t="s">
        <v>344</v>
      </c>
      <c r="I1102" s="316" t="s">
        <v>2442</v>
      </c>
      <c r="J1102" s="316" t="s">
        <v>2443</v>
      </c>
      <c r="K1102" s="340">
        <v>2330007</v>
      </c>
      <c r="L1102" s="334" t="s">
        <v>5839</v>
      </c>
      <c r="M1102" s="334" t="s">
        <v>5840</v>
      </c>
      <c r="N1102" s="316"/>
      <c r="O1102" s="334" t="s">
        <v>2443</v>
      </c>
      <c r="P1102" s="324">
        <v>1</v>
      </c>
      <c r="Q1102" s="316">
        <v>9</v>
      </c>
      <c r="R1102" s="327">
        <v>300000</v>
      </c>
      <c r="S1102" s="327">
        <v>150000</v>
      </c>
      <c r="T1102" s="328" t="s">
        <v>347</v>
      </c>
      <c r="U1102" s="328" t="s">
        <v>347</v>
      </c>
      <c r="V1102" s="328" t="s">
        <v>347</v>
      </c>
      <c r="W1102" s="329" t="s">
        <v>347</v>
      </c>
      <c r="X1102" s="316"/>
      <c r="Y1102" s="316"/>
      <c r="Z1102" s="325"/>
      <c r="AA1102" s="316"/>
      <c r="AB1102" s="316"/>
      <c r="AC1102" s="316"/>
      <c r="AD1102" s="316"/>
      <c r="AE1102" s="316"/>
      <c r="AF1102" s="316"/>
      <c r="AG1102" s="325">
        <v>0</v>
      </c>
      <c r="AH1102" s="325" t="s">
        <v>377</v>
      </c>
      <c r="AI1102" s="325" t="s">
        <v>377</v>
      </c>
      <c r="AJ1102" s="328">
        <v>450000</v>
      </c>
      <c r="AK1102" s="330">
        <v>1000000</v>
      </c>
    </row>
    <row r="1103" spans="1:37" s="309" customFormat="1" ht="20.100000000000001" customHeight="1">
      <c r="A1103" s="314">
        <v>3200</v>
      </c>
      <c r="B1103" s="345">
        <v>1410052003555</v>
      </c>
      <c r="C1103" s="345">
        <v>1410004000980</v>
      </c>
      <c r="D1103" s="316" t="s">
        <v>2293</v>
      </c>
      <c r="E1103" s="331" t="s">
        <v>2441</v>
      </c>
      <c r="F1103" s="340">
        <v>2330011</v>
      </c>
      <c r="G1103" s="316" t="s">
        <v>2444</v>
      </c>
      <c r="H1103" s="316" t="s">
        <v>344</v>
      </c>
      <c r="I1103" s="316" t="s">
        <v>2442</v>
      </c>
      <c r="J1103" s="316" t="s">
        <v>2445</v>
      </c>
      <c r="K1103" s="340">
        <v>2330003</v>
      </c>
      <c r="L1103" s="334" t="s">
        <v>5841</v>
      </c>
      <c r="M1103" s="334" t="s">
        <v>5842</v>
      </c>
      <c r="N1103" s="316"/>
      <c r="O1103" s="334" t="s">
        <v>2445</v>
      </c>
      <c r="P1103" s="324">
        <v>1</v>
      </c>
      <c r="Q1103" s="316">
        <v>8</v>
      </c>
      <c r="R1103" s="327">
        <v>300000</v>
      </c>
      <c r="S1103" s="327">
        <v>150000</v>
      </c>
      <c r="T1103" s="328" t="s">
        <v>347</v>
      </c>
      <c r="U1103" s="328" t="s">
        <v>347</v>
      </c>
      <c r="V1103" s="328" t="s">
        <v>347</v>
      </c>
      <c r="W1103" s="329" t="s">
        <v>347</v>
      </c>
      <c r="X1103" s="316"/>
      <c r="Y1103" s="316"/>
      <c r="Z1103" s="325"/>
      <c r="AA1103" s="316"/>
      <c r="AB1103" s="316"/>
      <c r="AC1103" s="316"/>
      <c r="AD1103" s="316"/>
      <c r="AE1103" s="316"/>
      <c r="AF1103" s="316"/>
      <c r="AG1103" s="325">
        <v>128000</v>
      </c>
      <c r="AH1103" s="325" t="s">
        <v>6833</v>
      </c>
      <c r="AI1103" s="325" t="s">
        <v>377</v>
      </c>
      <c r="AJ1103" s="328">
        <v>450000</v>
      </c>
      <c r="AK1103" s="330">
        <v>1000000</v>
      </c>
    </row>
    <row r="1104" spans="1:37" s="309" customFormat="1" ht="20.100000000000001" customHeight="1">
      <c r="A1104" s="314">
        <v>3201</v>
      </c>
      <c r="B1104" s="345">
        <v>1410052002920</v>
      </c>
      <c r="C1104" s="345">
        <v>1410004001186</v>
      </c>
      <c r="D1104" s="316" t="s">
        <v>2293</v>
      </c>
      <c r="E1104" s="331" t="s">
        <v>2451</v>
      </c>
      <c r="F1104" s="340">
        <v>2450018</v>
      </c>
      <c r="G1104" s="316" t="s">
        <v>2454</v>
      </c>
      <c r="H1104" s="316" t="s">
        <v>344</v>
      </c>
      <c r="I1104" s="316" t="s">
        <v>2452</v>
      </c>
      <c r="J1104" s="316" t="s">
        <v>2453</v>
      </c>
      <c r="K1104" s="340">
        <v>2450008</v>
      </c>
      <c r="L1104" s="334" t="s">
        <v>5843</v>
      </c>
      <c r="M1104" s="334" t="s">
        <v>5844</v>
      </c>
      <c r="N1104" s="316"/>
      <c r="O1104" s="334" t="s">
        <v>2453</v>
      </c>
      <c r="P1104" s="324">
        <v>1</v>
      </c>
      <c r="Q1104" s="316">
        <v>19</v>
      </c>
      <c r="R1104" s="327">
        <v>300000</v>
      </c>
      <c r="S1104" s="327">
        <v>150000</v>
      </c>
      <c r="T1104" s="328" t="s">
        <v>347</v>
      </c>
      <c r="U1104" s="328" t="s">
        <v>347</v>
      </c>
      <c r="V1104" s="328" t="s">
        <v>347</v>
      </c>
      <c r="W1104" s="329" t="s">
        <v>347</v>
      </c>
      <c r="X1104" s="316"/>
      <c r="Y1104" s="316"/>
      <c r="Z1104" s="325"/>
      <c r="AA1104" s="316"/>
      <c r="AB1104" s="316"/>
      <c r="AC1104" s="316"/>
      <c r="AD1104" s="316"/>
      <c r="AE1104" s="316"/>
      <c r="AF1104" s="316"/>
      <c r="AG1104" s="325">
        <v>0</v>
      </c>
      <c r="AH1104" s="325" t="s">
        <v>377</v>
      </c>
      <c r="AI1104" s="325" t="s">
        <v>377</v>
      </c>
      <c r="AJ1104" s="328">
        <v>450000</v>
      </c>
      <c r="AK1104" s="330">
        <v>1000000</v>
      </c>
    </row>
    <row r="1105" spans="1:37" s="309" customFormat="1" ht="20.100000000000001" customHeight="1">
      <c r="A1105" s="314">
        <v>3202</v>
      </c>
      <c r="B1105" s="315">
        <v>1410052003290</v>
      </c>
      <c r="C1105" s="345">
        <v>1410004001046</v>
      </c>
      <c r="D1105" s="315" t="s">
        <v>2293</v>
      </c>
      <c r="E1105" s="331" t="s">
        <v>2399</v>
      </c>
      <c r="F1105" s="319">
        <v>2400006</v>
      </c>
      <c r="G1105" s="320" t="s">
        <v>2402</v>
      </c>
      <c r="H1105" s="316" t="s">
        <v>344</v>
      </c>
      <c r="I1105" s="316" t="s">
        <v>2400</v>
      </c>
      <c r="J1105" s="316" t="s">
        <v>2401</v>
      </c>
      <c r="K1105" s="325">
        <v>2400003</v>
      </c>
      <c r="L1105" s="324" t="s">
        <v>5845</v>
      </c>
      <c r="M1105" s="348" t="s">
        <v>5846</v>
      </c>
      <c r="N1105" s="322"/>
      <c r="O1105" s="322" t="s">
        <v>2401</v>
      </c>
      <c r="P1105" s="324">
        <v>1</v>
      </c>
      <c r="Q1105" s="326">
        <v>11</v>
      </c>
      <c r="R1105" s="327">
        <v>300000</v>
      </c>
      <c r="S1105" s="327">
        <v>150000</v>
      </c>
      <c r="T1105" s="328" t="s">
        <v>347</v>
      </c>
      <c r="U1105" s="328" t="s">
        <v>347</v>
      </c>
      <c r="V1105" s="328" t="s">
        <v>347</v>
      </c>
      <c r="W1105" s="329" t="s">
        <v>347</v>
      </c>
      <c r="X1105" s="329"/>
      <c r="Y1105" s="329"/>
      <c r="Z1105" s="325"/>
      <c r="AA1105" s="329"/>
      <c r="AB1105" s="329"/>
      <c r="AC1105" s="329"/>
      <c r="AD1105" s="329"/>
      <c r="AE1105" s="329"/>
      <c r="AF1105" s="329"/>
      <c r="AG1105" s="325">
        <v>990000</v>
      </c>
      <c r="AH1105" s="325" t="s">
        <v>6833</v>
      </c>
      <c r="AI1105" s="325" t="s">
        <v>377</v>
      </c>
      <c r="AJ1105" s="328">
        <v>450000</v>
      </c>
      <c r="AK1105" s="330">
        <v>1000000</v>
      </c>
    </row>
    <row r="1106" spans="1:37" s="309" customFormat="1" ht="20.100000000000001" customHeight="1">
      <c r="A1106" s="314">
        <v>3203</v>
      </c>
      <c r="B1106" s="315">
        <v>1410052004132</v>
      </c>
      <c r="C1106" s="345">
        <v>1410004001269</v>
      </c>
      <c r="D1106" s="315" t="s">
        <v>2293</v>
      </c>
      <c r="E1106" s="331" t="s">
        <v>2529</v>
      </c>
      <c r="F1106" s="319">
        <v>2260029</v>
      </c>
      <c r="G1106" s="320" t="s">
        <v>2532</v>
      </c>
      <c r="H1106" s="316" t="s">
        <v>344</v>
      </c>
      <c r="I1106" s="316" t="s">
        <v>2530</v>
      </c>
      <c r="J1106" s="316" t="s">
        <v>2531</v>
      </c>
      <c r="K1106" s="340">
        <v>2260019</v>
      </c>
      <c r="L1106" s="334" t="s">
        <v>5847</v>
      </c>
      <c r="M1106" s="334" t="s">
        <v>5848</v>
      </c>
      <c r="N1106" s="334"/>
      <c r="O1106" s="316" t="s">
        <v>2531</v>
      </c>
      <c r="P1106" s="324">
        <v>1</v>
      </c>
      <c r="Q1106" s="326">
        <v>19</v>
      </c>
      <c r="R1106" s="327">
        <v>300000</v>
      </c>
      <c r="S1106" s="327">
        <v>150000</v>
      </c>
      <c r="T1106" s="328" t="s">
        <v>347</v>
      </c>
      <c r="U1106" s="328" t="s">
        <v>347</v>
      </c>
      <c r="V1106" s="328" t="s">
        <v>347</v>
      </c>
      <c r="W1106" s="329" t="s">
        <v>347</v>
      </c>
      <c r="X1106" s="325"/>
      <c r="Y1106" s="325"/>
      <c r="Z1106" s="325"/>
      <c r="AA1106" s="325"/>
      <c r="AB1106" s="325"/>
      <c r="AC1106" s="325"/>
      <c r="AD1106" s="325"/>
      <c r="AE1106" s="325"/>
      <c r="AF1106" s="325"/>
      <c r="AG1106" s="325">
        <v>1000000</v>
      </c>
      <c r="AH1106" s="325" t="s">
        <v>6833</v>
      </c>
      <c r="AI1106" s="325" t="s">
        <v>377</v>
      </c>
      <c r="AJ1106" s="328">
        <v>450000</v>
      </c>
      <c r="AK1106" s="330">
        <v>1000000</v>
      </c>
    </row>
    <row r="1107" spans="1:37" s="309" customFormat="1" ht="20.100000000000001" customHeight="1">
      <c r="A1107" s="314">
        <v>3204</v>
      </c>
      <c r="B1107" s="345">
        <v>1410052004561</v>
      </c>
      <c r="C1107" s="345">
        <v>1410004001376</v>
      </c>
      <c r="D1107" s="316" t="s">
        <v>2293</v>
      </c>
      <c r="E1107" s="331" t="s">
        <v>2638</v>
      </c>
      <c r="F1107" s="340">
        <v>2400011</v>
      </c>
      <c r="G1107" s="316" t="s">
        <v>2641</v>
      </c>
      <c r="H1107" s="316" t="s">
        <v>344</v>
      </c>
      <c r="I1107" s="316" t="s">
        <v>2639</v>
      </c>
      <c r="J1107" s="316" t="s">
        <v>2640</v>
      </c>
      <c r="K1107" s="340">
        <v>2400011</v>
      </c>
      <c r="L1107" s="334" t="s">
        <v>5849</v>
      </c>
      <c r="M1107" s="334"/>
      <c r="N1107" s="316"/>
      <c r="O1107" s="334" t="s">
        <v>2640</v>
      </c>
      <c r="P1107" s="324">
        <v>1</v>
      </c>
      <c r="Q1107" s="316">
        <v>12</v>
      </c>
      <c r="R1107" s="327">
        <v>300000</v>
      </c>
      <c r="S1107" s="327">
        <v>150000</v>
      </c>
      <c r="T1107" s="328" t="s">
        <v>347</v>
      </c>
      <c r="U1107" s="328" t="s">
        <v>347</v>
      </c>
      <c r="V1107" s="328" t="s">
        <v>347</v>
      </c>
      <c r="W1107" s="329" t="s">
        <v>347</v>
      </c>
      <c r="X1107" s="316"/>
      <c r="Y1107" s="316"/>
      <c r="Z1107" s="325"/>
      <c r="AA1107" s="316"/>
      <c r="AB1107" s="316"/>
      <c r="AC1107" s="316"/>
      <c r="AD1107" s="316"/>
      <c r="AE1107" s="316"/>
      <c r="AF1107" s="316"/>
      <c r="AG1107" s="325">
        <v>0</v>
      </c>
      <c r="AH1107" s="325" t="s">
        <v>377</v>
      </c>
      <c r="AI1107" s="325" t="s">
        <v>377</v>
      </c>
      <c r="AJ1107" s="328">
        <v>450000</v>
      </c>
      <c r="AK1107" s="330">
        <v>1000000</v>
      </c>
    </row>
    <row r="1108" spans="1:37" s="309" customFormat="1" ht="20.100000000000001" customHeight="1">
      <c r="A1108" s="314">
        <v>3205</v>
      </c>
      <c r="B1108" s="315">
        <v>1410052005154</v>
      </c>
      <c r="C1108" s="345">
        <v>1410004001376</v>
      </c>
      <c r="D1108" s="316" t="s">
        <v>2293</v>
      </c>
      <c r="E1108" s="331" t="s">
        <v>2638</v>
      </c>
      <c r="F1108" s="340">
        <v>2400011</v>
      </c>
      <c r="G1108" s="316" t="s">
        <v>2641</v>
      </c>
      <c r="H1108" s="316" t="s">
        <v>344</v>
      </c>
      <c r="I1108" s="316" t="s">
        <v>2639</v>
      </c>
      <c r="J1108" s="316" t="s">
        <v>2642</v>
      </c>
      <c r="K1108" s="340">
        <v>2320004</v>
      </c>
      <c r="L1108" s="334" t="s">
        <v>5850</v>
      </c>
      <c r="M1108" s="334"/>
      <c r="N1108" s="316"/>
      <c r="O1108" s="334" t="s">
        <v>2642</v>
      </c>
      <c r="P1108" s="324">
        <v>1</v>
      </c>
      <c r="Q1108" s="316">
        <v>19</v>
      </c>
      <c r="R1108" s="327">
        <v>300000</v>
      </c>
      <c r="S1108" s="327">
        <v>150000</v>
      </c>
      <c r="T1108" s="328" t="s">
        <v>347</v>
      </c>
      <c r="U1108" s="328" t="s">
        <v>347</v>
      </c>
      <c r="V1108" s="328" t="s">
        <v>347</v>
      </c>
      <c r="W1108" s="329" t="s">
        <v>347</v>
      </c>
      <c r="X1108" s="316"/>
      <c r="Y1108" s="316"/>
      <c r="Z1108" s="325"/>
      <c r="AA1108" s="316"/>
      <c r="AB1108" s="316"/>
      <c r="AC1108" s="316"/>
      <c r="AD1108" s="316"/>
      <c r="AE1108" s="316"/>
      <c r="AF1108" s="316"/>
      <c r="AG1108" s="325">
        <v>0</v>
      </c>
      <c r="AH1108" s="325" t="s">
        <v>377</v>
      </c>
      <c r="AI1108" s="325" t="s">
        <v>377</v>
      </c>
      <c r="AJ1108" s="328">
        <v>450000</v>
      </c>
      <c r="AK1108" s="330">
        <v>1000000</v>
      </c>
    </row>
    <row r="1109" spans="1:37" s="309" customFormat="1" ht="20.100000000000001" customHeight="1">
      <c r="A1109" s="314">
        <v>3206</v>
      </c>
      <c r="B1109" s="315">
        <v>1410052005683</v>
      </c>
      <c r="C1109" s="347">
        <v>1410004001376</v>
      </c>
      <c r="D1109" s="315" t="s">
        <v>2293</v>
      </c>
      <c r="E1109" s="331" t="s">
        <v>2638</v>
      </c>
      <c r="F1109" s="319">
        <v>2400011</v>
      </c>
      <c r="G1109" s="333" t="s">
        <v>2641</v>
      </c>
      <c r="H1109" s="331" t="s">
        <v>344</v>
      </c>
      <c r="I1109" s="331" t="s">
        <v>2639</v>
      </c>
      <c r="J1109" s="331" t="s">
        <v>2643</v>
      </c>
      <c r="K1109" s="325">
        <v>2230053</v>
      </c>
      <c r="L1109" s="324" t="s">
        <v>5851</v>
      </c>
      <c r="M1109" s="348"/>
      <c r="N1109" s="322"/>
      <c r="O1109" s="322" t="s">
        <v>2643</v>
      </c>
      <c r="P1109" s="324">
        <v>1</v>
      </c>
      <c r="Q1109" s="326">
        <v>19</v>
      </c>
      <c r="R1109" s="327">
        <v>300000</v>
      </c>
      <c r="S1109" s="327">
        <v>150000</v>
      </c>
      <c r="T1109" s="328" t="s">
        <v>347</v>
      </c>
      <c r="U1109" s="328" t="s">
        <v>347</v>
      </c>
      <c r="V1109" s="328" t="s">
        <v>347</v>
      </c>
      <c r="W1109" s="329" t="s">
        <v>347</v>
      </c>
      <c r="X1109" s="329"/>
      <c r="Y1109" s="329"/>
      <c r="Z1109" s="325"/>
      <c r="AA1109" s="329"/>
      <c r="AB1109" s="329"/>
      <c r="AC1109" s="329"/>
      <c r="AD1109" s="329"/>
      <c r="AE1109" s="329"/>
      <c r="AF1109" s="329"/>
      <c r="AG1109" s="325">
        <v>0</v>
      </c>
      <c r="AH1109" s="325" t="s">
        <v>377</v>
      </c>
      <c r="AI1109" s="325" t="s">
        <v>377</v>
      </c>
      <c r="AJ1109" s="328">
        <v>450000</v>
      </c>
      <c r="AK1109" s="330">
        <v>1000000</v>
      </c>
    </row>
    <row r="1110" spans="1:37" s="309" customFormat="1" ht="20.100000000000001" customHeight="1">
      <c r="A1110" s="314">
        <v>3207</v>
      </c>
      <c r="B1110" s="315">
        <v>1410052002847</v>
      </c>
      <c r="C1110" s="345">
        <v>1410004001004</v>
      </c>
      <c r="D1110" s="315" t="s">
        <v>2293</v>
      </c>
      <c r="E1110" s="331" t="s">
        <v>2367</v>
      </c>
      <c r="F1110" s="332">
        <v>2400051</v>
      </c>
      <c r="G1110" s="333" t="s">
        <v>2370</v>
      </c>
      <c r="H1110" s="331" t="s">
        <v>344</v>
      </c>
      <c r="I1110" s="331" t="s">
        <v>2368</v>
      </c>
      <c r="J1110" s="316" t="s">
        <v>2369</v>
      </c>
      <c r="K1110" s="340">
        <v>2240007</v>
      </c>
      <c r="L1110" s="334" t="s">
        <v>5852</v>
      </c>
      <c r="M1110" s="334"/>
      <c r="N1110" s="316"/>
      <c r="O1110" s="334" t="s">
        <v>2369</v>
      </c>
      <c r="P1110" s="324">
        <v>1</v>
      </c>
      <c r="Q1110" s="326">
        <v>10</v>
      </c>
      <c r="R1110" s="327">
        <v>300000</v>
      </c>
      <c r="S1110" s="327">
        <v>150000</v>
      </c>
      <c r="T1110" s="328" t="s">
        <v>347</v>
      </c>
      <c r="U1110" s="328" t="s">
        <v>347</v>
      </c>
      <c r="V1110" s="328" t="s">
        <v>347</v>
      </c>
      <c r="W1110" s="329" t="s">
        <v>347</v>
      </c>
      <c r="X1110" s="325"/>
      <c r="Y1110" s="325"/>
      <c r="Z1110" s="325"/>
      <c r="AA1110" s="325"/>
      <c r="AB1110" s="325"/>
      <c r="AC1110" s="325"/>
      <c r="AD1110" s="325"/>
      <c r="AE1110" s="325"/>
      <c r="AF1110" s="325"/>
      <c r="AG1110" s="325">
        <v>0</v>
      </c>
      <c r="AH1110" s="325" t="s">
        <v>377</v>
      </c>
      <c r="AI1110" s="325" t="s">
        <v>377</v>
      </c>
      <c r="AJ1110" s="328">
        <v>450000</v>
      </c>
      <c r="AK1110" s="330">
        <v>1000000</v>
      </c>
    </row>
    <row r="1111" spans="1:37" s="309" customFormat="1" ht="20.100000000000001" customHeight="1">
      <c r="A1111" s="314">
        <v>3208</v>
      </c>
      <c r="B1111" s="345">
        <v>1410052003142</v>
      </c>
      <c r="C1111" s="345">
        <v>1410004001004</v>
      </c>
      <c r="D1111" s="316" t="s">
        <v>2293</v>
      </c>
      <c r="E1111" s="331" t="s">
        <v>2367</v>
      </c>
      <c r="F1111" s="340">
        <v>2400051</v>
      </c>
      <c r="G1111" s="316" t="s">
        <v>2370</v>
      </c>
      <c r="H1111" s="316" t="s">
        <v>344</v>
      </c>
      <c r="I1111" s="316" t="s">
        <v>2368</v>
      </c>
      <c r="J1111" s="316" t="s">
        <v>2371</v>
      </c>
      <c r="K1111" s="340">
        <v>2450013</v>
      </c>
      <c r="L1111" s="334" t="s">
        <v>5853</v>
      </c>
      <c r="M1111" s="334" t="s">
        <v>5854</v>
      </c>
      <c r="N1111" s="316"/>
      <c r="O1111" s="334" t="s">
        <v>2371</v>
      </c>
      <c r="P1111" s="324">
        <v>1</v>
      </c>
      <c r="Q1111" s="316">
        <v>10</v>
      </c>
      <c r="R1111" s="327">
        <v>300000</v>
      </c>
      <c r="S1111" s="327">
        <v>150000</v>
      </c>
      <c r="T1111" s="328" t="s">
        <v>347</v>
      </c>
      <c r="U1111" s="328" t="s">
        <v>347</v>
      </c>
      <c r="V1111" s="328" t="s">
        <v>347</v>
      </c>
      <c r="W1111" s="329" t="s">
        <v>347</v>
      </c>
      <c r="X1111" s="316"/>
      <c r="Y1111" s="316"/>
      <c r="Z1111" s="325"/>
      <c r="AA1111" s="316"/>
      <c r="AB1111" s="316"/>
      <c r="AC1111" s="316"/>
      <c r="AD1111" s="316"/>
      <c r="AE1111" s="316"/>
      <c r="AF1111" s="316"/>
      <c r="AG1111" s="325">
        <v>0</v>
      </c>
      <c r="AH1111" s="325" t="s">
        <v>377</v>
      </c>
      <c r="AI1111" s="325" t="s">
        <v>377</v>
      </c>
      <c r="AJ1111" s="328">
        <v>450000</v>
      </c>
      <c r="AK1111" s="330">
        <v>1000000</v>
      </c>
    </row>
    <row r="1112" spans="1:37" s="309" customFormat="1" ht="20.100000000000001" customHeight="1">
      <c r="A1112" s="314">
        <v>3209</v>
      </c>
      <c r="B1112" s="315">
        <v>1410052004116</v>
      </c>
      <c r="C1112" s="345">
        <v>1410004001004</v>
      </c>
      <c r="D1112" s="315" t="s">
        <v>2293</v>
      </c>
      <c r="E1112" s="331" t="s">
        <v>2367</v>
      </c>
      <c r="F1112" s="319">
        <v>2400051</v>
      </c>
      <c r="G1112" s="320" t="s">
        <v>2370</v>
      </c>
      <c r="H1112" s="316" t="s">
        <v>344</v>
      </c>
      <c r="I1112" s="316" t="s">
        <v>2368</v>
      </c>
      <c r="J1112" s="316" t="s">
        <v>2372</v>
      </c>
      <c r="K1112" s="340">
        <v>2440002</v>
      </c>
      <c r="L1112" s="334" t="s">
        <v>5855</v>
      </c>
      <c r="M1112" s="334" t="s">
        <v>5856</v>
      </c>
      <c r="N1112" s="334"/>
      <c r="O1112" s="334" t="s">
        <v>2372</v>
      </c>
      <c r="P1112" s="324">
        <v>1</v>
      </c>
      <c r="Q1112" s="326">
        <v>10</v>
      </c>
      <c r="R1112" s="327">
        <v>300000</v>
      </c>
      <c r="S1112" s="327">
        <v>150000</v>
      </c>
      <c r="T1112" s="328" t="s">
        <v>347</v>
      </c>
      <c r="U1112" s="328" t="s">
        <v>347</v>
      </c>
      <c r="V1112" s="328" t="s">
        <v>347</v>
      </c>
      <c r="W1112" s="329" t="s">
        <v>347</v>
      </c>
      <c r="X1112" s="325"/>
      <c r="Y1112" s="325"/>
      <c r="Z1112" s="325"/>
      <c r="AA1112" s="325"/>
      <c r="AB1112" s="325"/>
      <c r="AC1112" s="325"/>
      <c r="AD1112" s="325"/>
      <c r="AE1112" s="325"/>
      <c r="AF1112" s="325"/>
      <c r="AG1112" s="325">
        <v>0</v>
      </c>
      <c r="AH1112" s="325" t="s">
        <v>377</v>
      </c>
      <c r="AI1112" s="325" t="s">
        <v>377</v>
      </c>
      <c r="AJ1112" s="328">
        <v>450000</v>
      </c>
      <c r="AK1112" s="330">
        <v>1000000</v>
      </c>
    </row>
    <row r="1113" spans="1:37" s="309" customFormat="1" ht="20.100000000000001" customHeight="1">
      <c r="A1113" s="314">
        <v>3210</v>
      </c>
      <c r="B1113" s="315">
        <v>1410052004355</v>
      </c>
      <c r="C1113" s="345">
        <v>1410004001004</v>
      </c>
      <c r="D1113" s="315" t="s">
        <v>2293</v>
      </c>
      <c r="E1113" s="331" t="s">
        <v>2367</v>
      </c>
      <c r="F1113" s="319">
        <v>2400051</v>
      </c>
      <c r="G1113" s="320" t="s">
        <v>2370</v>
      </c>
      <c r="H1113" s="316" t="s">
        <v>344</v>
      </c>
      <c r="I1113" s="316" t="s">
        <v>2368</v>
      </c>
      <c r="J1113" s="316" t="s">
        <v>2373</v>
      </c>
      <c r="K1113" s="340">
        <v>2230064</v>
      </c>
      <c r="L1113" s="334" t="s">
        <v>5857</v>
      </c>
      <c r="M1113" s="334" t="s">
        <v>5858</v>
      </c>
      <c r="N1113" s="338"/>
      <c r="O1113" s="334" t="s">
        <v>2373</v>
      </c>
      <c r="P1113" s="324">
        <v>1</v>
      </c>
      <c r="Q1113" s="326">
        <v>10</v>
      </c>
      <c r="R1113" s="327">
        <v>300000</v>
      </c>
      <c r="S1113" s="327">
        <v>150000</v>
      </c>
      <c r="T1113" s="328" t="s">
        <v>347</v>
      </c>
      <c r="U1113" s="328" t="s">
        <v>347</v>
      </c>
      <c r="V1113" s="328" t="s">
        <v>347</v>
      </c>
      <c r="W1113" s="329" t="s">
        <v>347</v>
      </c>
      <c r="X1113" s="325"/>
      <c r="Y1113" s="325"/>
      <c r="Z1113" s="325"/>
      <c r="AA1113" s="325"/>
      <c r="AB1113" s="325"/>
      <c r="AC1113" s="325"/>
      <c r="AD1113" s="325"/>
      <c r="AE1113" s="325"/>
      <c r="AF1113" s="325"/>
      <c r="AG1113" s="325">
        <v>0</v>
      </c>
      <c r="AH1113" s="325" t="s">
        <v>377</v>
      </c>
      <c r="AI1113" s="325" t="s">
        <v>377</v>
      </c>
      <c r="AJ1113" s="328">
        <v>450000</v>
      </c>
      <c r="AK1113" s="330">
        <v>1000000</v>
      </c>
    </row>
    <row r="1114" spans="1:37" s="309" customFormat="1" ht="20.100000000000001" customHeight="1">
      <c r="A1114" s="314">
        <v>3211</v>
      </c>
      <c r="B1114" s="345">
        <v>1410052004843</v>
      </c>
      <c r="C1114" s="345">
        <v>1410004001004</v>
      </c>
      <c r="D1114" s="316" t="s">
        <v>2293</v>
      </c>
      <c r="E1114" s="331" t="s">
        <v>2367</v>
      </c>
      <c r="F1114" s="340">
        <v>2400051</v>
      </c>
      <c r="G1114" s="345" t="s">
        <v>2370</v>
      </c>
      <c r="H1114" s="316" t="s">
        <v>344</v>
      </c>
      <c r="I1114" s="316" t="s">
        <v>2368</v>
      </c>
      <c r="J1114" s="345" t="s">
        <v>2374</v>
      </c>
      <c r="K1114" s="340">
        <v>2350023</v>
      </c>
      <c r="L1114" s="334" t="s">
        <v>5859</v>
      </c>
      <c r="M1114" s="334" t="s">
        <v>5860</v>
      </c>
      <c r="N1114" s="316"/>
      <c r="O1114" s="334" t="s">
        <v>2374</v>
      </c>
      <c r="P1114" s="324">
        <v>1</v>
      </c>
      <c r="Q1114" s="316">
        <v>19</v>
      </c>
      <c r="R1114" s="327">
        <v>300000</v>
      </c>
      <c r="S1114" s="327">
        <v>150000</v>
      </c>
      <c r="T1114" s="328" t="s">
        <v>347</v>
      </c>
      <c r="U1114" s="328" t="s">
        <v>347</v>
      </c>
      <c r="V1114" s="328" t="s">
        <v>347</v>
      </c>
      <c r="W1114" s="329" t="s">
        <v>347</v>
      </c>
      <c r="X1114" s="316"/>
      <c r="Y1114" s="316"/>
      <c r="Z1114" s="325"/>
      <c r="AA1114" s="316"/>
      <c r="AB1114" s="316"/>
      <c r="AC1114" s="316"/>
      <c r="AD1114" s="316"/>
      <c r="AE1114" s="316"/>
      <c r="AF1114" s="316"/>
      <c r="AG1114" s="325">
        <v>0</v>
      </c>
      <c r="AH1114" s="325" t="s">
        <v>377</v>
      </c>
      <c r="AI1114" s="325" t="s">
        <v>377</v>
      </c>
      <c r="AJ1114" s="328">
        <v>450000</v>
      </c>
      <c r="AK1114" s="330">
        <v>1000000</v>
      </c>
    </row>
    <row r="1115" spans="1:37" s="309" customFormat="1" ht="20.100000000000001" customHeight="1">
      <c r="A1115" s="314">
        <v>3212</v>
      </c>
      <c r="B1115" s="354">
        <v>1410052004983</v>
      </c>
      <c r="C1115" s="369">
        <v>1410004001004</v>
      </c>
      <c r="D1115" s="315" t="s">
        <v>2293</v>
      </c>
      <c r="E1115" s="331" t="s">
        <v>2367</v>
      </c>
      <c r="F1115" s="332">
        <v>2400051</v>
      </c>
      <c r="G1115" s="333" t="s">
        <v>2370</v>
      </c>
      <c r="H1115" s="331" t="s">
        <v>344</v>
      </c>
      <c r="I1115" s="331" t="s">
        <v>2368</v>
      </c>
      <c r="J1115" s="368" t="s">
        <v>2375</v>
      </c>
      <c r="K1115" s="319">
        <v>2400044</v>
      </c>
      <c r="L1115" s="342" t="s">
        <v>5861</v>
      </c>
      <c r="M1115" s="342" t="s">
        <v>5862</v>
      </c>
      <c r="N1115" s="342"/>
      <c r="O1115" s="342" t="s">
        <v>2375</v>
      </c>
      <c r="P1115" s="324">
        <v>1</v>
      </c>
      <c r="Q1115" s="326">
        <v>10</v>
      </c>
      <c r="R1115" s="327">
        <v>300000</v>
      </c>
      <c r="S1115" s="327">
        <v>150000</v>
      </c>
      <c r="T1115" s="328" t="s">
        <v>347</v>
      </c>
      <c r="U1115" s="328" t="s">
        <v>347</v>
      </c>
      <c r="V1115" s="328" t="s">
        <v>347</v>
      </c>
      <c r="W1115" s="329" t="s">
        <v>347</v>
      </c>
      <c r="X1115" s="325"/>
      <c r="Y1115" s="325"/>
      <c r="Z1115" s="325"/>
      <c r="AA1115" s="325"/>
      <c r="AB1115" s="325"/>
      <c r="AC1115" s="325"/>
      <c r="AD1115" s="325"/>
      <c r="AE1115" s="325"/>
      <c r="AF1115" s="325"/>
      <c r="AG1115" s="325">
        <v>0</v>
      </c>
      <c r="AH1115" s="325" t="s">
        <v>377</v>
      </c>
      <c r="AI1115" s="325" t="s">
        <v>377</v>
      </c>
      <c r="AJ1115" s="328">
        <v>450000</v>
      </c>
      <c r="AK1115" s="330">
        <v>1000000</v>
      </c>
    </row>
    <row r="1116" spans="1:37" s="309" customFormat="1" ht="20.100000000000001" customHeight="1">
      <c r="A1116" s="314">
        <v>3213</v>
      </c>
      <c r="B1116" s="315">
        <v>1410052004959</v>
      </c>
      <c r="C1116" s="347">
        <v>1410004001442</v>
      </c>
      <c r="D1116" s="315" t="s">
        <v>2293</v>
      </c>
      <c r="E1116" s="361" t="s">
        <v>3241</v>
      </c>
      <c r="F1116" s="332">
        <v>2410004</v>
      </c>
      <c r="G1116" s="333" t="s">
        <v>2658</v>
      </c>
      <c r="H1116" s="331" t="s">
        <v>344</v>
      </c>
      <c r="I1116" s="331" t="s">
        <v>2656</v>
      </c>
      <c r="J1116" s="331" t="s">
        <v>2657</v>
      </c>
      <c r="K1116" s="325">
        <v>2260003</v>
      </c>
      <c r="L1116" s="324" t="s">
        <v>5863</v>
      </c>
      <c r="M1116" s="348" t="s">
        <v>5864</v>
      </c>
      <c r="N1116" s="322"/>
      <c r="O1116" s="322" t="s">
        <v>2657</v>
      </c>
      <c r="P1116" s="324">
        <v>1</v>
      </c>
      <c r="Q1116" s="326">
        <v>10</v>
      </c>
      <c r="R1116" s="327">
        <v>300000</v>
      </c>
      <c r="S1116" s="327">
        <v>150000</v>
      </c>
      <c r="T1116" s="328" t="s">
        <v>347</v>
      </c>
      <c r="U1116" s="328" t="s">
        <v>347</v>
      </c>
      <c r="V1116" s="328" t="s">
        <v>347</v>
      </c>
      <c r="W1116" s="329" t="s">
        <v>347</v>
      </c>
      <c r="X1116" s="329"/>
      <c r="Y1116" s="329"/>
      <c r="Z1116" s="325"/>
      <c r="AA1116" s="329"/>
      <c r="AB1116" s="329"/>
      <c r="AC1116" s="329"/>
      <c r="AD1116" s="329"/>
      <c r="AE1116" s="329"/>
      <c r="AF1116" s="329"/>
      <c r="AG1116" s="325">
        <v>0</v>
      </c>
      <c r="AH1116" s="325" t="s">
        <v>377</v>
      </c>
      <c r="AI1116" s="325" t="s">
        <v>377</v>
      </c>
      <c r="AJ1116" s="328">
        <v>450000</v>
      </c>
      <c r="AK1116" s="330">
        <v>1000000</v>
      </c>
    </row>
    <row r="1117" spans="1:37" s="309" customFormat="1" ht="20.100000000000001" customHeight="1">
      <c r="A1117" s="314">
        <v>3214</v>
      </c>
      <c r="B1117" s="315">
        <v>1410052005279</v>
      </c>
      <c r="C1117" s="347">
        <v>1410004001442</v>
      </c>
      <c r="D1117" s="315" t="s">
        <v>2293</v>
      </c>
      <c r="E1117" s="361" t="s">
        <v>3241</v>
      </c>
      <c r="F1117" s="332">
        <v>2410004</v>
      </c>
      <c r="G1117" s="333" t="s">
        <v>2658</v>
      </c>
      <c r="H1117" s="331" t="s">
        <v>344</v>
      </c>
      <c r="I1117" s="331" t="s">
        <v>2656</v>
      </c>
      <c r="J1117" s="331" t="s">
        <v>2659</v>
      </c>
      <c r="K1117" s="325">
        <v>2260027</v>
      </c>
      <c r="L1117" s="324" t="s">
        <v>5865</v>
      </c>
      <c r="M1117" s="348" t="s">
        <v>5866</v>
      </c>
      <c r="N1117" s="322"/>
      <c r="O1117" s="322" t="s">
        <v>2659</v>
      </c>
      <c r="P1117" s="324">
        <v>1</v>
      </c>
      <c r="Q1117" s="326">
        <v>12</v>
      </c>
      <c r="R1117" s="327">
        <v>300000</v>
      </c>
      <c r="S1117" s="327">
        <v>150000</v>
      </c>
      <c r="T1117" s="328" t="s">
        <v>347</v>
      </c>
      <c r="U1117" s="328" t="s">
        <v>347</v>
      </c>
      <c r="V1117" s="328" t="s">
        <v>347</v>
      </c>
      <c r="W1117" s="329" t="s">
        <v>347</v>
      </c>
      <c r="X1117" s="329"/>
      <c r="Y1117" s="329"/>
      <c r="Z1117" s="325"/>
      <c r="AA1117" s="329"/>
      <c r="AB1117" s="329"/>
      <c r="AC1117" s="329"/>
      <c r="AD1117" s="329"/>
      <c r="AE1117" s="329"/>
      <c r="AF1117" s="329"/>
      <c r="AG1117" s="325">
        <v>0</v>
      </c>
      <c r="AH1117" s="325" t="s">
        <v>377</v>
      </c>
      <c r="AI1117" s="325" t="s">
        <v>377</v>
      </c>
      <c r="AJ1117" s="328">
        <v>450000</v>
      </c>
      <c r="AK1117" s="330">
        <v>1000000</v>
      </c>
    </row>
    <row r="1118" spans="1:37" s="309" customFormat="1" ht="20.100000000000001" customHeight="1">
      <c r="A1118" s="314">
        <v>3215</v>
      </c>
      <c r="B1118" s="315">
        <v>1410052005766</v>
      </c>
      <c r="C1118" s="347">
        <v>1411004100010</v>
      </c>
      <c r="D1118" s="316" t="s">
        <v>2293</v>
      </c>
      <c r="E1118" s="331" t="s">
        <v>2746</v>
      </c>
      <c r="F1118" s="349">
        <v>2440002</v>
      </c>
      <c r="G1118" s="331" t="s">
        <v>2749</v>
      </c>
      <c r="H1118" s="331" t="s">
        <v>344</v>
      </c>
      <c r="I1118" s="331" t="s">
        <v>2747</v>
      </c>
      <c r="J1118" s="331" t="s">
        <v>2748</v>
      </c>
      <c r="K1118" s="340">
        <v>2440003</v>
      </c>
      <c r="L1118" s="334" t="s">
        <v>5867</v>
      </c>
      <c r="M1118" s="334" t="s">
        <v>5868</v>
      </c>
      <c r="N1118" s="316"/>
      <c r="O1118" s="334" t="s">
        <v>2748</v>
      </c>
      <c r="P1118" s="324">
        <v>1</v>
      </c>
      <c r="Q1118" s="316">
        <v>18</v>
      </c>
      <c r="R1118" s="327">
        <v>300000</v>
      </c>
      <c r="S1118" s="327">
        <v>150000</v>
      </c>
      <c r="T1118" s="328" t="s">
        <v>347</v>
      </c>
      <c r="U1118" s="328" t="s">
        <v>347</v>
      </c>
      <c r="V1118" s="328" t="s">
        <v>347</v>
      </c>
      <c r="W1118" s="329" t="s">
        <v>347</v>
      </c>
      <c r="X1118" s="316"/>
      <c r="Y1118" s="316"/>
      <c r="Z1118" s="325"/>
      <c r="AA1118" s="316"/>
      <c r="AB1118" s="316"/>
      <c r="AC1118" s="316"/>
      <c r="AD1118" s="316"/>
      <c r="AE1118" s="316"/>
      <c r="AF1118" s="316"/>
      <c r="AG1118" s="325">
        <v>0</v>
      </c>
      <c r="AH1118" s="325" t="s">
        <v>377</v>
      </c>
      <c r="AI1118" s="325" t="s">
        <v>377</v>
      </c>
      <c r="AJ1118" s="328">
        <v>450000</v>
      </c>
      <c r="AK1118" s="330">
        <v>1000000</v>
      </c>
    </row>
    <row r="1119" spans="1:37" s="309" customFormat="1" ht="20.100000000000001" customHeight="1">
      <c r="A1119" s="314">
        <v>3216</v>
      </c>
      <c r="B1119" s="315">
        <v>1410052003266</v>
      </c>
      <c r="C1119" s="345">
        <v>1410004001103</v>
      </c>
      <c r="D1119" s="315" t="s">
        <v>2293</v>
      </c>
      <c r="E1119" s="331" t="s">
        <v>6892</v>
      </c>
      <c r="F1119" s="319">
        <v>2300027</v>
      </c>
      <c r="G1119" s="320" t="s">
        <v>2382</v>
      </c>
      <c r="H1119" s="316" t="s">
        <v>344</v>
      </c>
      <c r="I1119" s="316" t="s">
        <v>2380</v>
      </c>
      <c r="J1119" s="316" t="s">
        <v>2381</v>
      </c>
      <c r="K1119" s="325">
        <v>2300027</v>
      </c>
      <c r="L1119" s="324" t="s">
        <v>5869</v>
      </c>
      <c r="M1119" s="348"/>
      <c r="N1119" s="322"/>
      <c r="O1119" s="322" t="s">
        <v>2381</v>
      </c>
      <c r="P1119" s="324">
        <v>1</v>
      </c>
      <c r="Q1119" s="326">
        <v>19</v>
      </c>
      <c r="R1119" s="327">
        <v>300000</v>
      </c>
      <c r="S1119" s="327">
        <v>150000</v>
      </c>
      <c r="T1119" s="328">
        <v>300000</v>
      </c>
      <c r="U1119" s="328" t="s">
        <v>347</v>
      </c>
      <c r="V1119" s="328" t="s">
        <v>347</v>
      </c>
      <c r="W1119" s="329" t="s">
        <v>377</v>
      </c>
      <c r="X1119" s="329"/>
      <c r="Y1119" s="329"/>
      <c r="Z1119" s="325"/>
      <c r="AA1119" s="329"/>
      <c r="AB1119" s="329"/>
      <c r="AC1119" s="329"/>
      <c r="AD1119" s="329"/>
      <c r="AE1119" s="329"/>
      <c r="AF1119" s="329"/>
      <c r="AG1119" s="325">
        <v>0</v>
      </c>
      <c r="AH1119" s="325" t="s">
        <v>377</v>
      </c>
      <c r="AI1119" s="325" t="s">
        <v>377</v>
      </c>
      <c r="AJ1119" s="328">
        <v>750000</v>
      </c>
      <c r="AK1119" s="330">
        <v>1000000</v>
      </c>
    </row>
    <row r="1120" spans="1:37" s="309" customFormat="1" ht="20.100000000000001" customHeight="1">
      <c r="A1120" s="314">
        <v>3217</v>
      </c>
      <c r="B1120" s="315">
        <v>1410052004421</v>
      </c>
      <c r="C1120" s="345">
        <v>1410004001335</v>
      </c>
      <c r="D1120" s="315" t="s">
        <v>2293</v>
      </c>
      <c r="E1120" s="331" t="s">
        <v>2562</v>
      </c>
      <c r="F1120" s="319">
        <v>2270035</v>
      </c>
      <c r="G1120" s="320" t="s">
        <v>2565</v>
      </c>
      <c r="H1120" s="316" t="s">
        <v>344</v>
      </c>
      <c r="I1120" s="316" t="s">
        <v>2563</v>
      </c>
      <c r="J1120" s="316" t="s">
        <v>2564</v>
      </c>
      <c r="K1120" s="325">
        <v>2270055</v>
      </c>
      <c r="L1120" s="324" t="s">
        <v>5870</v>
      </c>
      <c r="M1120" s="319"/>
      <c r="N1120" s="322"/>
      <c r="O1120" s="322" t="s">
        <v>2564</v>
      </c>
      <c r="P1120" s="324">
        <v>1</v>
      </c>
      <c r="Q1120" s="326">
        <v>12</v>
      </c>
      <c r="R1120" s="327">
        <v>300000</v>
      </c>
      <c r="S1120" s="327">
        <v>150000</v>
      </c>
      <c r="T1120" s="328" t="s">
        <v>347</v>
      </c>
      <c r="U1120" s="328" t="s">
        <v>347</v>
      </c>
      <c r="V1120" s="328" t="s">
        <v>347</v>
      </c>
      <c r="W1120" s="329" t="s">
        <v>347</v>
      </c>
      <c r="X1120" s="329"/>
      <c r="Y1120" s="329"/>
      <c r="Z1120" s="325"/>
      <c r="AA1120" s="329"/>
      <c r="AB1120" s="329"/>
      <c r="AC1120" s="329"/>
      <c r="AD1120" s="329"/>
      <c r="AE1120" s="329"/>
      <c r="AF1120" s="329"/>
      <c r="AG1120" s="325">
        <v>124000</v>
      </c>
      <c r="AH1120" s="325" t="s">
        <v>6833</v>
      </c>
      <c r="AI1120" s="325" t="s">
        <v>377</v>
      </c>
      <c r="AJ1120" s="328">
        <v>450000</v>
      </c>
      <c r="AK1120" s="330">
        <v>1000000</v>
      </c>
    </row>
    <row r="1121" spans="1:37" s="309" customFormat="1" ht="20.100000000000001" customHeight="1">
      <c r="A1121" s="314">
        <v>3218</v>
      </c>
      <c r="B1121" s="315">
        <v>1410052003381</v>
      </c>
      <c r="C1121" s="345">
        <v>1410004001053</v>
      </c>
      <c r="D1121" s="315" t="s">
        <v>2310</v>
      </c>
      <c r="E1121" s="331" t="s">
        <v>2064</v>
      </c>
      <c r="F1121" s="319">
        <v>2400003</v>
      </c>
      <c r="G1121" s="320" t="s">
        <v>2067</v>
      </c>
      <c r="H1121" s="316" t="s">
        <v>344</v>
      </c>
      <c r="I1121" s="316" t="s">
        <v>2065</v>
      </c>
      <c r="J1121" s="316" t="s">
        <v>2427</v>
      </c>
      <c r="K1121" s="329">
        <v>2400033</v>
      </c>
      <c r="L1121" s="324" t="s">
        <v>5871</v>
      </c>
      <c r="M1121" s="348" t="s">
        <v>5872</v>
      </c>
      <c r="N1121" s="322"/>
      <c r="O1121" s="322" t="s">
        <v>2427</v>
      </c>
      <c r="P1121" s="324">
        <v>1</v>
      </c>
      <c r="Q1121" s="326">
        <v>9</v>
      </c>
      <c r="R1121" s="327">
        <v>300000</v>
      </c>
      <c r="S1121" s="327">
        <v>150000</v>
      </c>
      <c r="T1121" s="328" t="s">
        <v>347</v>
      </c>
      <c r="U1121" s="328" t="s">
        <v>347</v>
      </c>
      <c r="V1121" s="328" t="s">
        <v>347</v>
      </c>
      <c r="W1121" s="329" t="s">
        <v>347</v>
      </c>
      <c r="X1121" s="325"/>
      <c r="Y1121" s="325"/>
      <c r="Z1121" s="325"/>
      <c r="AA1121" s="325"/>
      <c r="AB1121" s="325"/>
      <c r="AC1121" s="325"/>
      <c r="AD1121" s="325"/>
      <c r="AE1121" s="325"/>
      <c r="AF1121" s="325"/>
      <c r="AG1121" s="325">
        <v>356000</v>
      </c>
      <c r="AH1121" s="325" t="s">
        <v>6833</v>
      </c>
      <c r="AI1121" s="325" t="s">
        <v>377</v>
      </c>
      <c r="AJ1121" s="328">
        <v>450000</v>
      </c>
      <c r="AK1121" s="330">
        <v>1000000</v>
      </c>
    </row>
    <row r="1122" spans="1:37" s="309" customFormat="1" ht="20.100000000000001" customHeight="1">
      <c r="A1122" s="314">
        <v>3219</v>
      </c>
      <c r="B1122" s="315">
        <v>1410052003399</v>
      </c>
      <c r="C1122" s="345">
        <v>1410004001053</v>
      </c>
      <c r="D1122" s="315" t="s">
        <v>2310</v>
      </c>
      <c r="E1122" s="331" t="s">
        <v>2064</v>
      </c>
      <c r="F1122" s="319">
        <v>2400003</v>
      </c>
      <c r="G1122" s="320" t="s">
        <v>2067</v>
      </c>
      <c r="H1122" s="316" t="s">
        <v>344</v>
      </c>
      <c r="I1122" s="316" t="s">
        <v>2065</v>
      </c>
      <c r="J1122" s="316" t="s">
        <v>2428</v>
      </c>
      <c r="K1122" s="340">
        <v>2200051</v>
      </c>
      <c r="L1122" s="334" t="s">
        <v>5873</v>
      </c>
      <c r="M1122" s="334" t="s">
        <v>5874</v>
      </c>
      <c r="N1122" s="316"/>
      <c r="O1122" s="334" t="s">
        <v>2428</v>
      </c>
      <c r="P1122" s="324">
        <v>1</v>
      </c>
      <c r="Q1122" s="326">
        <v>9</v>
      </c>
      <c r="R1122" s="327">
        <v>300000</v>
      </c>
      <c r="S1122" s="327">
        <v>150000</v>
      </c>
      <c r="T1122" s="328" t="s">
        <v>347</v>
      </c>
      <c r="U1122" s="328" t="s">
        <v>347</v>
      </c>
      <c r="V1122" s="328" t="s">
        <v>347</v>
      </c>
      <c r="W1122" s="329" t="s">
        <v>347</v>
      </c>
      <c r="X1122" s="329"/>
      <c r="Y1122" s="329"/>
      <c r="Z1122" s="325"/>
      <c r="AA1122" s="329"/>
      <c r="AB1122" s="329"/>
      <c r="AC1122" s="329"/>
      <c r="AD1122" s="329"/>
      <c r="AE1122" s="329"/>
      <c r="AF1122" s="329"/>
      <c r="AG1122" s="325">
        <v>0</v>
      </c>
      <c r="AH1122" s="325" t="s">
        <v>377</v>
      </c>
      <c r="AI1122" s="325" t="s">
        <v>377</v>
      </c>
      <c r="AJ1122" s="328">
        <v>450000</v>
      </c>
      <c r="AK1122" s="330">
        <v>1000000</v>
      </c>
    </row>
    <row r="1123" spans="1:37" s="309" customFormat="1" ht="20.100000000000001" customHeight="1">
      <c r="A1123" s="314">
        <v>3220</v>
      </c>
      <c r="B1123" s="354">
        <v>1410052004884</v>
      </c>
      <c r="C1123" s="372">
        <v>1410004001053</v>
      </c>
      <c r="D1123" s="316" t="s">
        <v>2310</v>
      </c>
      <c r="E1123" s="331" t="s">
        <v>2064</v>
      </c>
      <c r="F1123" s="349">
        <v>2400003</v>
      </c>
      <c r="G1123" s="331" t="s">
        <v>2067</v>
      </c>
      <c r="H1123" s="331" t="s">
        <v>344</v>
      </c>
      <c r="I1123" s="331" t="s">
        <v>2065</v>
      </c>
      <c r="J1123" s="371" t="s">
        <v>2429</v>
      </c>
      <c r="K1123" s="319">
        <v>2400003</v>
      </c>
      <c r="L1123" s="342" t="s">
        <v>5875</v>
      </c>
      <c r="M1123" s="342" t="s">
        <v>5876</v>
      </c>
      <c r="N1123" s="342"/>
      <c r="O1123" s="342" t="s">
        <v>2429</v>
      </c>
      <c r="P1123" s="324">
        <v>1</v>
      </c>
      <c r="Q1123" s="316">
        <v>17</v>
      </c>
      <c r="R1123" s="327">
        <v>300000</v>
      </c>
      <c r="S1123" s="327">
        <v>150000</v>
      </c>
      <c r="T1123" s="328" t="s">
        <v>347</v>
      </c>
      <c r="U1123" s="328" t="s">
        <v>347</v>
      </c>
      <c r="V1123" s="328" t="s">
        <v>347</v>
      </c>
      <c r="W1123" s="329" t="s">
        <v>347</v>
      </c>
      <c r="X1123" s="325"/>
      <c r="Y1123" s="325"/>
      <c r="Z1123" s="325"/>
      <c r="AA1123" s="325"/>
      <c r="AB1123" s="325"/>
      <c r="AC1123" s="325"/>
      <c r="AD1123" s="325"/>
      <c r="AE1123" s="325"/>
      <c r="AF1123" s="325"/>
      <c r="AG1123" s="325">
        <v>612000</v>
      </c>
      <c r="AH1123" s="325" t="s">
        <v>6833</v>
      </c>
      <c r="AI1123" s="325" t="s">
        <v>377</v>
      </c>
      <c r="AJ1123" s="328">
        <v>450000</v>
      </c>
      <c r="AK1123" s="330">
        <v>1000000</v>
      </c>
    </row>
    <row r="1124" spans="1:37" s="309" customFormat="1" ht="20.100000000000001" customHeight="1">
      <c r="A1124" s="314">
        <v>3221</v>
      </c>
      <c r="B1124" s="315">
        <v>1410052003456</v>
      </c>
      <c r="C1124" s="345">
        <v>1410004001228</v>
      </c>
      <c r="D1124" s="315" t="s">
        <v>2293</v>
      </c>
      <c r="E1124" s="331" t="s">
        <v>6893</v>
      </c>
      <c r="F1124" s="319">
        <v>2210843</v>
      </c>
      <c r="G1124" s="320" t="s">
        <v>2494</v>
      </c>
      <c r="H1124" s="316" t="s">
        <v>510</v>
      </c>
      <c r="I1124" s="316" t="s">
        <v>2492</v>
      </c>
      <c r="J1124" s="316" t="s">
        <v>2493</v>
      </c>
      <c r="K1124" s="325">
        <v>2210841</v>
      </c>
      <c r="L1124" s="324" t="s">
        <v>5877</v>
      </c>
      <c r="M1124" s="348"/>
      <c r="N1124" s="322"/>
      <c r="O1124" s="322" t="s">
        <v>2493</v>
      </c>
      <c r="P1124" s="324">
        <v>1</v>
      </c>
      <c r="Q1124" s="326">
        <v>12</v>
      </c>
      <c r="R1124" s="327">
        <v>300000</v>
      </c>
      <c r="S1124" s="327">
        <v>150000</v>
      </c>
      <c r="T1124" s="328" t="s">
        <v>347</v>
      </c>
      <c r="U1124" s="328" t="s">
        <v>347</v>
      </c>
      <c r="V1124" s="328" t="s">
        <v>347</v>
      </c>
      <c r="W1124" s="329" t="s">
        <v>347</v>
      </c>
      <c r="X1124" s="329"/>
      <c r="Y1124" s="329"/>
      <c r="Z1124" s="325"/>
      <c r="AA1124" s="329"/>
      <c r="AB1124" s="329"/>
      <c r="AC1124" s="329"/>
      <c r="AD1124" s="329"/>
      <c r="AE1124" s="329"/>
      <c r="AF1124" s="329"/>
      <c r="AG1124" s="325">
        <v>0</v>
      </c>
      <c r="AH1124" s="325" t="s">
        <v>377</v>
      </c>
      <c r="AI1124" s="325" t="s">
        <v>377</v>
      </c>
      <c r="AJ1124" s="328">
        <v>450000</v>
      </c>
      <c r="AK1124" s="330">
        <v>1000000</v>
      </c>
    </row>
    <row r="1125" spans="1:37" s="309" customFormat="1" ht="20.100000000000001" customHeight="1">
      <c r="A1125" s="314">
        <v>3222</v>
      </c>
      <c r="B1125" s="315">
        <v>1410052003522</v>
      </c>
      <c r="C1125" s="345">
        <v>1320904000065</v>
      </c>
      <c r="D1125" s="315" t="s">
        <v>2293</v>
      </c>
      <c r="E1125" s="331" t="s">
        <v>2435</v>
      </c>
      <c r="F1125" s="319">
        <v>1940043</v>
      </c>
      <c r="G1125" s="320" t="s">
        <v>2438</v>
      </c>
      <c r="H1125" s="316" t="s">
        <v>344</v>
      </c>
      <c r="I1125" s="316" t="s">
        <v>2436</v>
      </c>
      <c r="J1125" s="316" t="s">
        <v>2437</v>
      </c>
      <c r="K1125" s="340">
        <v>2260027</v>
      </c>
      <c r="L1125" s="334" t="s">
        <v>5878</v>
      </c>
      <c r="M1125" s="334" t="s">
        <v>5879</v>
      </c>
      <c r="N1125" s="316"/>
      <c r="O1125" s="334" t="s">
        <v>2437</v>
      </c>
      <c r="P1125" s="324">
        <v>1</v>
      </c>
      <c r="Q1125" s="326">
        <v>12</v>
      </c>
      <c r="R1125" s="327">
        <v>300000</v>
      </c>
      <c r="S1125" s="327">
        <v>150000</v>
      </c>
      <c r="T1125" s="328" t="s">
        <v>347</v>
      </c>
      <c r="U1125" s="328" t="s">
        <v>347</v>
      </c>
      <c r="V1125" s="328" t="s">
        <v>347</v>
      </c>
      <c r="W1125" s="329" t="s">
        <v>347</v>
      </c>
      <c r="X1125" s="329"/>
      <c r="Y1125" s="329"/>
      <c r="Z1125" s="325"/>
      <c r="AA1125" s="329"/>
      <c r="AB1125" s="329"/>
      <c r="AC1125" s="329"/>
      <c r="AD1125" s="329"/>
      <c r="AE1125" s="329"/>
      <c r="AF1125" s="329"/>
      <c r="AG1125" s="325">
        <v>0</v>
      </c>
      <c r="AH1125" s="325" t="s">
        <v>377</v>
      </c>
      <c r="AI1125" s="325" t="s">
        <v>377</v>
      </c>
      <c r="AJ1125" s="328">
        <v>450000</v>
      </c>
      <c r="AK1125" s="330">
        <v>1000000</v>
      </c>
    </row>
    <row r="1126" spans="1:37" s="309" customFormat="1" ht="20.100000000000001" customHeight="1">
      <c r="A1126" s="314">
        <v>3223</v>
      </c>
      <c r="B1126" s="315">
        <v>1410052004272</v>
      </c>
      <c r="C1126" s="345">
        <v>1320904000065</v>
      </c>
      <c r="D1126" s="315" t="s">
        <v>2293</v>
      </c>
      <c r="E1126" s="331" t="s">
        <v>2435</v>
      </c>
      <c r="F1126" s="319">
        <v>1940043</v>
      </c>
      <c r="G1126" s="320" t="s">
        <v>2438</v>
      </c>
      <c r="H1126" s="316" t="s">
        <v>344</v>
      </c>
      <c r="I1126" s="316" t="s">
        <v>2436</v>
      </c>
      <c r="J1126" s="316" t="s">
        <v>2439</v>
      </c>
      <c r="K1126" s="325">
        <v>2260027</v>
      </c>
      <c r="L1126" s="324" t="s">
        <v>5880</v>
      </c>
      <c r="M1126" s="348" t="s">
        <v>5881</v>
      </c>
      <c r="N1126" s="322"/>
      <c r="O1126" s="322" t="s">
        <v>2439</v>
      </c>
      <c r="P1126" s="324">
        <v>1</v>
      </c>
      <c r="Q1126" s="326">
        <v>12</v>
      </c>
      <c r="R1126" s="327">
        <v>300000</v>
      </c>
      <c r="S1126" s="327">
        <v>150000</v>
      </c>
      <c r="T1126" s="328" t="s">
        <v>347</v>
      </c>
      <c r="U1126" s="328" t="s">
        <v>347</v>
      </c>
      <c r="V1126" s="328" t="s">
        <v>347</v>
      </c>
      <c r="W1126" s="329" t="s">
        <v>347</v>
      </c>
      <c r="X1126" s="329"/>
      <c r="Y1126" s="329"/>
      <c r="Z1126" s="325"/>
      <c r="AA1126" s="329"/>
      <c r="AB1126" s="329"/>
      <c r="AC1126" s="329"/>
      <c r="AD1126" s="329"/>
      <c r="AE1126" s="329"/>
      <c r="AF1126" s="329"/>
      <c r="AG1126" s="325">
        <v>0</v>
      </c>
      <c r="AH1126" s="325" t="s">
        <v>377</v>
      </c>
      <c r="AI1126" s="325" t="s">
        <v>377</v>
      </c>
      <c r="AJ1126" s="328">
        <v>450000</v>
      </c>
      <c r="AK1126" s="330">
        <v>1000000</v>
      </c>
    </row>
    <row r="1127" spans="1:37" s="309" customFormat="1" ht="20.100000000000001" customHeight="1">
      <c r="A1127" s="314">
        <v>3224</v>
      </c>
      <c r="B1127" s="315">
        <v>1410052005790</v>
      </c>
      <c r="C1127" s="347">
        <v>1320904000065</v>
      </c>
      <c r="D1127" s="315" t="s">
        <v>2293</v>
      </c>
      <c r="E1127" s="331" t="s">
        <v>2435</v>
      </c>
      <c r="F1127" s="319">
        <v>1940043</v>
      </c>
      <c r="G1127" s="333" t="s">
        <v>2438</v>
      </c>
      <c r="H1127" s="331" t="s">
        <v>344</v>
      </c>
      <c r="I1127" s="331" t="s">
        <v>2436</v>
      </c>
      <c r="J1127" s="331" t="s">
        <v>2440</v>
      </c>
      <c r="K1127" s="340">
        <v>2260027</v>
      </c>
      <c r="L1127" s="320" t="s">
        <v>5880</v>
      </c>
      <c r="M1127" s="334" t="s">
        <v>5882</v>
      </c>
      <c r="N1127" s="334"/>
      <c r="O1127" s="334" t="s">
        <v>2440</v>
      </c>
      <c r="P1127" s="324">
        <v>1</v>
      </c>
      <c r="Q1127" s="326">
        <v>12</v>
      </c>
      <c r="R1127" s="327">
        <v>300000</v>
      </c>
      <c r="S1127" s="327">
        <v>150000</v>
      </c>
      <c r="T1127" s="328" t="s">
        <v>347</v>
      </c>
      <c r="U1127" s="328" t="s">
        <v>347</v>
      </c>
      <c r="V1127" s="328" t="s">
        <v>347</v>
      </c>
      <c r="W1127" s="329" t="s">
        <v>347</v>
      </c>
      <c r="X1127" s="325"/>
      <c r="Y1127" s="325"/>
      <c r="Z1127" s="325"/>
      <c r="AA1127" s="325"/>
      <c r="AB1127" s="325"/>
      <c r="AC1127" s="325"/>
      <c r="AD1127" s="325"/>
      <c r="AE1127" s="325"/>
      <c r="AF1127" s="325"/>
      <c r="AG1127" s="325">
        <v>0</v>
      </c>
      <c r="AH1127" s="325" t="s">
        <v>377</v>
      </c>
      <c r="AI1127" s="325" t="s">
        <v>377</v>
      </c>
      <c r="AJ1127" s="328">
        <v>450000</v>
      </c>
      <c r="AK1127" s="330">
        <v>1000000</v>
      </c>
    </row>
    <row r="1128" spans="1:37" s="309" customFormat="1" ht="20.100000000000001" customHeight="1">
      <c r="A1128" s="314">
        <v>3225</v>
      </c>
      <c r="B1128" s="345">
        <v>1410052002730</v>
      </c>
      <c r="C1128" s="345">
        <v>1410004000972</v>
      </c>
      <c r="D1128" s="316" t="s">
        <v>2293</v>
      </c>
      <c r="E1128" s="323" t="s">
        <v>5883</v>
      </c>
      <c r="F1128" s="340">
        <v>2440002</v>
      </c>
      <c r="G1128" s="316" t="s">
        <v>2325</v>
      </c>
      <c r="H1128" s="316" t="s">
        <v>344</v>
      </c>
      <c r="I1128" s="316" t="s">
        <v>2323</v>
      </c>
      <c r="J1128" s="316" t="s">
        <v>2324</v>
      </c>
      <c r="K1128" s="340">
        <v>2440002</v>
      </c>
      <c r="L1128" s="334" t="s">
        <v>5884</v>
      </c>
      <c r="M1128" s="334"/>
      <c r="N1128" s="316"/>
      <c r="O1128" s="334" t="s">
        <v>2324</v>
      </c>
      <c r="P1128" s="324">
        <v>1</v>
      </c>
      <c r="Q1128" s="316">
        <v>10</v>
      </c>
      <c r="R1128" s="327">
        <v>300000</v>
      </c>
      <c r="S1128" s="327">
        <v>150000</v>
      </c>
      <c r="T1128" s="328" t="s">
        <v>347</v>
      </c>
      <c r="U1128" s="328" t="s">
        <v>347</v>
      </c>
      <c r="V1128" s="328" t="s">
        <v>347</v>
      </c>
      <c r="W1128" s="329" t="s">
        <v>347</v>
      </c>
      <c r="X1128" s="316"/>
      <c r="Y1128" s="316"/>
      <c r="Z1128" s="325"/>
      <c r="AA1128" s="316"/>
      <c r="AB1128" s="316"/>
      <c r="AC1128" s="316"/>
      <c r="AD1128" s="316"/>
      <c r="AE1128" s="316"/>
      <c r="AF1128" s="316"/>
      <c r="AG1128" s="325">
        <v>54000</v>
      </c>
      <c r="AH1128" s="325" t="s">
        <v>6833</v>
      </c>
      <c r="AI1128" s="325" t="s">
        <v>377</v>
      </c>
      <c r="AJ1128" s="328">
        <v>450000</v>
      </c>
      <c r="AK1128" s="330">
        <v>1000000</v>
      </c>
    </row>
    <row r="1129" spans="1:37" s="309" customFormat="1" ht="20.100000000000001" customHeight="1">
      <c r="A1129" s="314">
        <v>3226</v>
      </c>
      <c r="B1129" s="345">
        <v>1410052003019</v>
      </c>
      <c r="C1129" s="345">
        <v>1410004000972</v>
      </c>
      <c r="D1129" s="316" t="s">
        <v>2293</v>
      </c>
      <c r="E1129" s="331" t="s">
        <v>5883</v>
      </c>
      <c r="F1129" s="340">
        <v>2440002</v>
      </c>
      <c r="G1129" s="316" t="s">
        <v>2325</v>
      </c>
      <c r="H1129" s="316" t="s">
        <v>344</v>
      </c>
      <c r="I1129" s="316" t="s">
        <v>2323</v>
      </c>
      <c r="J1129" s="316" t="s">
        <v>2326</v>
      </c>
      <c r="K1129" s="340">
        <v>2440002</v>
      </c>
      <c r="L1129" s="334" t="s">
        <v>5885</v>
      </c>
      <c r="M1129" s="334"/>
      <c r="N1129" s="316"/>
      <c r="O1129" s="334" t="s">
        <v>2326</v>
      </c>
      <c r="P1129" s="324">
        <v>1</v>
      </c>
      <c r="Q1129" s="316">
        <v>18</v>
      </c>
      <c r="R1129" s="327">
        <v>300000</v>
      </c>
      <c r="S1129" s="327">
        <v>150000</v>
      </c>
      <c r="T1129" s="328" t="s">
        <v>347</v>
      </c>
      <c r="U1129" s="328" t="s">
        <v>347</v>
      </c>
      <c r="V1129" s="328" t="s">
        <v>347</v>
      </c>
      <c r="W1129" s="329" t="s">
        <v>347</v>
      </c>
      <c r="X1129" s="316"/>
      <c r="Y1129" s="316"/>
      <c r="Z1129" s="325"/>
      <c r="AA1129" s="316"/>
      <c r="AB1129" s="316"/>
      <c r="AC1129" s="316"/>
      <c r="AD1129" s="316"/>
      <c r="AE1129" s="316"/>
      <c r="AF1129" s="316"/>
      <c r="AG1129" s="325">
        <v>0</v>
      </c>
      <c r="AH1129" s="325" t="s">
        <v>377</v>
      </c>
      <c r="AI1129" s="325" t="s">
        <v>377</v>
      </c>
      <c r="AJ1129" s="328">
        <v>450000</v>
      </c>
      <c r="AK1129" s="330">
        <v>1000000</v>
      </c>
    </row>
    <row r="1130" spans="1:37" s="309" customFormat="1" ht="20.100000000000001" customHeight="1">
      <c r="A1130" s="314">
        <v>3227</v>
      </c>
      <c r="B1130" s="315">
        <v>1410052004223</v>
      </c>
      <c r="C1130" s="345">
        <v>1410004000972</v>
      </c>
      <c r="D1130" s="315" t="s">
        <v>2293</v>
      </c>
      <c r="E1130" s="331" t="s">
        <v>5883</v>
      </c>
      <c r="F1130" s="319">
        <v>2440002</v>
      </c>
      <c r="G1130" s="320" t="s">
        <v>2325</v>
      </c>
      <c r="H1130" s="316" t="s">
        <v>344</v>
      </c>
      <c r="I1130" s="316" t="s">
        <v>2323</v>
      </c>
      <c r="J1130" s="316" t="s">
        <v>2327</v>
      </c>
      <c r="K1130" s="325">
        <v>2450014</v>
      </c>
      <c r="L1130" s="324" t="s">
        <v>5886</v>
      </c>
      <c r="M1130" s="348"/>
      <c r="N1130" s="322"/>
      <c r="O1130" s="322" t="s">
        <v>2327</v>
      </c>
      <c r="P1130" s="324">
        <v>1</v>
      </c>
      <c r="Q1130" s="326">
        <v>18</v>
      </c>
      <c r="R1130" s="327">
        <v>300000</v>
      </c>
      <c r="S1130" s="327">
        <v>150000</v>
      </c>
      <c r="T1130" s="328" t="s">
        <v>347</v>
      </c>
      <c r="U1130" s="328" t="s">
        <v>347</v>
      </c>
      <c r="V1130" s="328" t="s">
        <v>347</v>
      </c>
      <c r="W1130" s="329" t="s">
        <v>347</v>
      </c>
      <c r="X1130" s="329"/>
      <c r="Y1130" s="329"/>
      <c r="Z1130" s="325"/>
      <c r="AA1130" s="329"/>
      <c r="AB1130" s="329"/>
      <c r="AC1130" s="329"/>
      <c r="AD1130" s="329"/>
      <c r="AE1130" s="329"/>
      <c r="AF1130" s="329"/>
      <c r="AG1130" s="325">
        <v>58000</v>
      </c>
      <c r="AH1130" s="325" t="s">
        <v>6833</v>
      </c>
      <c r="AI1130" s="325" t="s">
        <v>377</v>
      </c>
      <c r="AJ1130" s="328">
        <v>450000</v>
      </c>
      <c r="AK1130" s="330">
        <v>1000000</v>
      </c>
    </row>
    <row r="1131" spans="1:37" s="309" customFormat="1" ht="20.100000000000001" customHeight="1">
      <c r="A1131" s="314">
        <v>3228</v>
      </c>
      <c r="B1131" s="315">
        <v>1410052005139</v>
      </c>
      <c r="C1131" s="347">
        <v>1410004001467</v>
      </c>
      <c r="D1131" s="315" t="s">
        <v>2293</v>
      </c>
      <c r="E1131" s="331" t="s">
        <v>2662</v>
      </c>
      <c r="F1131" s="332">
        <v>2300074</v>
      </c>
      <c r="G1131" s="333" t="s">
        <v>2664</v>
      </c>
      <c r="H1131" s="331" t="s">
        <v>344</v>
      </c>
      <c r="I1131" s="331" t="s">
        <v>5887</v>
      </c>
      <c r="J1131" s="331" t="s">
        <v>2663</v>
      </c>
      <c r="K1131" s="325">
        <v>2300062</v>
      </c>
      <c r="L1131" s="324" t="s">
        <v>5888</v>
      </c>
      <c r="M1131" s="348"/>
      <c r="N1131" s="322"/>
      <c r="O1131" s="322" t="s">
        <v>2663</v>
      </c>
      <c r="P1131" s="324">
        <v>1</v>
      </c>
      <c r="Q1131" s="326">
        <v>10</v>
      </c>
      <c r="R1131" s="327">
        <v>300000</v>
      </c>
      <c r="S1131" s="327">
        <v>150000</v>
      </c>
      <c r="T1131" s="328" t="s">
        <v>347</v>
      </c>
      <c r="U1131" s="328" t="s">
        <v>347</v>
      </c>
      <c r="V1131" s="328" t="s">
        <v>347</v>
      </c>
      <c r="W1131" s="329" t="s">
        <v>347</v>
      </c>
      <c r="X1131" s="329"/>
      <c r="Y1131" s="329"/>
      <c r="Z1131" s="325"/>
      <c r="AA1131" s="329"/>
      <c r="AB1131" s="329"/>
      <c r="AC1131" s="329"/>
      <c r="AD1131" s="329"/>
      <c r="AE1131" s="329"/>
      <c r="AF1131" s="329"/>
      <c r="AG1131" s="325">
        <v>0</v>
      </c>
      <c r="AH1131" s="325" t="s">
        <v>377</v>
      </c>
      <c r="AI1131" s="325" t="s">
        <v>377</v>
      </c>
      <c r="AJ1131" s="328">
        <v>450000</v>
      </c>
      <c r="AK1131" s="330">
        <v>1000000</v>
      </c>
    </row>
    <row r="1132" spans="1:37" s="309" customFormat="1" ht="20.100000000000001" customHeight="1">
      <c r="A1132" s="314">
        <v>3229</v>
      </c>
      <c r="B1132" s="315">
        <v>1410052004215</v>
      </c>
      <c r="C1132" s="345">
        <v>1410004001285</v>
      </c>
      <c r="D1132" s="315" t="s">
        <v>2310</v>
      </c>
      <c r="E1132" s="331" t="s">
        <v>2080</v>
      </c>
      <c r="F1132" s="319">
        <v>2320052</v>
      </c>
      <c r="G1132" s="320" t="s">
        <v>2083</v>
      </c>
      <c r="H1132" s="316" t="s">
        <v>344</v>
      </c>
      <c r="I1132" s="316" t="s">
        <v>2081</v>
      </c>
      <c r="J1132" s="316" t="s">
        <v>2533</v>
      </c>
      <c r="K1132" s="340">
        <v>2320052</v>
      </c>
      <c r="L1132" s="334" t="s">
        <v>5889</v>
      </c>
      <c r="M1132" s="334" t="s">
        <v>5890</v>
      </c>
      <c r="N1132" s="322"/>
      <c r="O1132" s="322" t="s">
        <v>2533</v>
      </c>
      <c r="P1132" s="324">
        <v>1</v>
      </c>
      <c r="Q1132" s="326">
        <v>18</v>
      </c>
      <c r="R1132" s="327">
        <v>300000</v>
      </c>
      <c r="S1132" s="327">
        <v>150000</v>
      </c>
      <c r="T1132" s="328" t="s">
        <v>347</v>
      </c>
      <c r="U1132" s="328" t="s">
        <v>347</v>
      </c>
      <c r="V1132" s="328" t="s">
        <v>347</v>
      </c>
      <c r="W1132" s="329" t="s">
        <v>347</v>
      </c>
      <c r="X1132" s="325"/>
      <c r="Y1132" s="325"/>
      <c r="Z1132" s="325"/>
      <c r="AA1132" s="325"/>
      <c r="AB1132" s="325"/>
      <c r="AC1132" s="325"/>
      <c r="AD1132" s="325"/>
      <c r="AE1132" s="325"/>
      <c r="AF1132" s="325"/>
      <c r="AG1132" s="325">
        <v>0</v>
      </c>
      <c r="AH1132" s="325" t="s">
        <v>377</v>
      </c>
      <c r="AI1132" s="325" t="s">
        <v>377</v>
      </c>
      <c r="AJ1132" s="328">
        <v>450000</v>
      </c>
      <c r="AK1132" s="330">
        <v>1000000</v>
      </c>
    </row>
    <row r="1133" spans="1:37" s="309" customFormat="1" ht="20.100000000000001" customHeight="1">
      <c r="A1133" s="314">
        <v>3230</v>
      </c>
      <c r="B1133" s="315">
        <v>1410052005196</v>
      </c>
      <c r="C1133" s="347">
        <v>1410104100029</v>
      </c>
      <c r="D1133" s="315" t="s">
        <v>2293</v>
      </c>
      <c r="E1133" s="331" t="s">
        <v>2708</v>
      </c>
      <c r="F1133" s="332">
        <v>2300051</v>
      </c>
      <c r="G1133" s="333" t="s">
        <v>2711</v>
      </c>
      <c r="H1133" s="331" t="s">
        <v>344</v>
      </c>
      <c r="I1133" s="331" t="s">
        <v>2709</v>
      </c>
      <c r="J1133" s="331" t="s">
        <v>2710</v>
      </c>
      <c r="K1133" s="325">
        <v>2300051</v>
      </c>
      <c r="L1133" s="324" t="s">
        <v>5891</v>
      </c>
      <c r="M1133" s="348"/>
      <c r="N1133" s="322"/>
      <c r="O1133" s="322" t="s">
        <v>2710</v>
      </c>
      <c r="P1133" s="324">
        <v>1</v>
      </c>
      <c r="Q1133" s="326">
        <v>19</v>
      </c>
      <c r="R1133" s="327">
        <v>300000</v>
      </c>
      <c r="S1133" s="327">
        <v>150000</v>
      </c>
      <c r="T1133" s="328">
        <v>300000</v>
      </c>
      <c r="U1133" s="328" t="s">
        <v>347</v>
      </c>
      <c r="V1133" s="328" t="s">
        <v>347</v>
      </c>
      <c r="W1133" s="329" t="s">
        <v>377</v>
      </c>
      <c r="X1133" s="329"/>
      <c r="Y1133" s="329"/>
      <c r="Z1133" s="325"/>
      <c r="AA1133" s="329"/>
      <c r="AB1133" s="329"/>
      <c r="AC1133" s="329"/>
      <c r="AD1133" s="329"/>
      <c r="AE1133" s="329"/>
      <c r="AF1133" s="329"/>
      <c r="AG1133" s="325">
        <v>435000</v>
      </c>
      <c r="AH1133" s="325" t="s">
        <v>6833</v>
      </c>
      <c r="AI1133" s="325" t="s">
        <v>377</v>
      </c>
      <c r="AJ1133" s="328">
        <v>750000</v>
      </c>
      <c r="AK1133" s="330">
        <v>1000000</v>
      </c>
    </row>
    <row r="1134" spans="1:37" s="309" customFormat="1" ht="20.100000000000001" customHeight="1">
      <c r="A1134" s="314">
        <v>3231</v>
      </c>
      <c r="B1134" s="345">
        <v>1410052004652</v>
      </c>
      <c r="C1134" s="345">
        <v>1410008001158</v>
      </c>
      <c r="D1134" s="316" t="s">
        <v>2293</v>
      </c>
      <c r="E1134" s="331" t="s">
        <v>2100</v>
      </c>
      <c r="F1134" s="340">
        <v>2220011</v>
      </c>
      <c r="G1134" s="345" t="s">
        <v>2103</v>
      </c>
      <c r="H1134" s="316" t="s">
        <v>355</v>
      </c>
      <c r="I1134" s="316" t="s">
        <v>2101</v>
      </c>
      <c r="J1134" s="345" t="s">
        <v>2352</v>
      </c>
      <c r="K1134" s="340">
        <v>2210013</v>
      </c>
      <c r="L1134" s="334" t="s">
        <v>5892</v>
      </c>
      <c r="M1134" s="334"/>
      <c r="N1134" s="316"/>
      <c r="O1134" s="334" t="s">
        <v>2352</v>
      </c>
      <c r="P1134" s="324">
        <v>1</v>
      </c>
      <c r="Q1134" s="316">
        <v>19</v>
      </c>
      <c r="R1134" s="327">
        <v>300000</v>
      </c>
      <c r="S1134" s="327">
        <v>150000</v>
      </c>
      <c r="T1134" s="328" t="s">
        <v>347</v>
      </c>
      <c r="U1134" s="328" t="s">
        <v>347</v>
      </c>
      <c r="V1134" s="328" t="s">
        <v>347</v>
      </c>
      <c r="W1134" s="329" t="s">
        <v>347</v>
      </c>
      <c r="X1134" s="316"/>
      <c r="Y1134" s="316"/>
      <c r="Z1134" s="325"/>
      <c r="AA1134" s="316"/>
      <c r="AB1134" s="316"/>
      <c r="AC1134" s="316"/>
      <c r="AD1134" s="316"/>
      <c r="AE1134" s="316"/>
      <c r="AF1134" s="316"/>
      <c r="AG1134" s="325">
        <v>966000</v>
      </c>
      <c r="AH1134" s="325" t="s">
        <v>6833</v>
      </c>
      <c r="AI1134" s="325" t="s">
        <v>377</v>
      </c>
      <c r="AJ1134" s="328">
        <v>450000</v>
      </c>
      <c r="AK1134" s="330">
        <v>1000000</v>
      </c>
    </row>
    <row r="1135" spans="1:37" s="309" customFormat="1" ht="20.100000000000001" customHeight="1">
      <c r="A1135" s="314">
        <v>3232</v>
      </c>
      <c r="B1135" s="315">
        <v>1410052003274</v>
      </c>
      <c r="C1135" s="345">
        <v>1410008001125</v>
      </c>
      <c r="D1135" s="315" t="s">
        <v>2293</v>
      </c>
      <c r="E1135" s="331" t="s">
        <v>2391</v>
      </c>
      <c r="F1135" s="319">
        <v>2260025</v>
      </c>
      <c r="G1135" s="320" t="s">
        <v>2394</v>
      </c>
      <c r="H1135" s="316" t="s">
        <v>817</v>
      </c>
      <c r="I1135" s="316" t="s">
        <v>2392</v>
      </c>
      <c r="J1135" s="316" t="s">
        <v>2393</v>
      </c>
      <c r="K1135" s="325">
        <v>2260025</v>
      </c>
      <c r="L1135" s="324" t="s">
        <v>3938</v>
      </c>
      <c r="M1135" s="319" t="s">
        <v>5893</v>
      </c>
      <c r="N1135" s="322"/>
      <c r="O1135" s="322" t="s">
        <v>2393</v>
      </c>
      <c r="P1135" s="324">
        <v>1</v>
      </c>
      <c r="Q1135" s="326">
        <v>18</v>
      </c>
      <c r="R1135" s="327">
        <v>300000</v>
      </c>
      <c r="S1135" s="327">
        <v>150000</v>
      </c>
      <c r="T1135" s="328" t="s">
        <v>347</v>
      </c>
      <c r="U1135" s="328" t="s">
        <v>347</v>
      </c>
      <c r="V1135" s="328" t="s">
        <v>347</v>
      </c>
      <c r="W1135" s="329" t="s">
        <v>347</v>
      </c>
      <c r="X1135" s="329"/>
      <c r="Y1135" s="329"/>
      <c r="Z1135" s="325"/>
      <c r="AA1135" s="329"/>
      <c r="AB1135" s="329"/>
      <c r="AC1135" s="329"/>
      <c r="AD1135" s="329"/>
      <c r="AE1135" s="329"/>
      <c r="AF1135" s="329"/>
      <c r="AG1135" s="325">
        <v>0</v>
      </c>
      <c r="AH1135" s="325" t="s">
        <v>377</v>
      </c>
      <c r="AI1135" s="325" t="s">
        <v>377</v>
      </c>
      <c r="AJ1135" s="328">
        <v>450000</v>
      </c>
      <c r="AK1135" s="330">
        <v>1000000</v>
      </c>
    </row>
    <row r="1136" spans="1:37" s="309" customFormat="1" ht="20.100000000000001" customHeight="1">
      <c r="A1136" s="314">
        <v>3233</v>
      </c>
      <c r="B1136" s="315">
        <v>1410052005055</v>
      </c>
      <c r="C1136" s="347">
        <v>1410008000911</v>
      </c>
      <c r="D1136" s="315" t="s">
        <v>2293</v>
      </c>
      <c r="E1136" s="331" t="s">
        <v>2118</v>
      </c>
      <c r="F1136" s="332">
        <v>2400004</v>
      </c>
      <c r="G1136" s="333" t="s">
        <v>2121</v>
      </c>
      <c r="H1136" s="331" t="s">
        <v>355</v>
      </c>
      <c r="I1136" s="331" t="s">
        <v>2119</v>
      </c>
      <c r="J1136" s="331" t="s">
        <v>2295</v>
      </c>
      <c r="K1136" s="319">
        <v>2400022</v>
      </c>
      <c r="L1136" s="342" t="s">
        <v>5894</v>
      </c>
      <c r="M1136" s="342" t="s">
        <v>5895</v>
      </c>
      <c r="N1136" s="342"/>
      <c r="O1136" s="342" t="s">
        <v>2295</v>
      </c>
      <c r="P1136" s="324">
        <v>1</v>
      </c>
      <c r="Q1136" s="326">
        <v>18</v>
      </c>
      <c r="R1136" s="327">
        <v>300000</v>
      </c>
      <c r="S1136" s="327">
        <v>150000</v>
      </c>
      <c r="T1136" s="328">
        <v>300000</v>
      </c>
      <c r="U1136" s="328" t="s">
        <v>347</v>
      </c>
      <c r="V1136" s="328" t="s">
        <v>347</v>
      </c>
      <c r="W1136" s="329" t="s">
        <v>377</v>
      </c>
      <c r="X1136" s="329"/>
      <c r="Y1136" s="329"/>
      <c r="Z1136" s="325"/>
      <c r="AA1136" s="329"/>
      <c r="AB1136" s="329"/>
      <c r="AC1136" s="329"/>
      <c r="AD1136" s="329"/>
      <c r="AE1136" s="329"/>
      <c r="AF1136" s="329"/>
      <c r="AG1136" s="325">
        <v>998000</v>
      </c>
      <c r="AH1136" s="325" t="s">
        <v>6833</v>
      </c>
      <c r="AI1136" s="325" t="s">
        <v>377</v>
      </c>
      <c r="AJ1136" s="328">
        <v>750000</v>
      </c>
      <c r="AK1136" s="330">
        <v>1000000</v>
      </c>
    </row>
    <row r="1137" spans="1:37" s="309" customFormat="1" ht="20.100000000000001" customHeight="1">
      <c r="A1137" s="314">
        <v>3234</v>
      </c>
      <c r="B1137" s="315">
        <v>1410052002854</v>
      </c>
      <c r="C1137" s="345">
        <v>1410008000937</v>
      </c>
      <c r="D1137" s="315" t="s">
        <v>2293</v>
      </c>
      <c r="E1137" s="331" t="s">
        <v>2126</v>
      </c>
      <c r="F1137" s="332">
        <v>2350016</v>
      </c>
      <c r="G1137" s="333" t="s">
        <v>2129</v>
      </c>
      <c r="H1137" s="331" t="s">
        <v>355</v>
      </c>
      <c r="I1137" s="331" t="s">
        <v>2127</v>
      </c>
      <c r="J1137" s="316" t="s">
        <v>2304</v>
      </c>
      <c r="K1137" s="340">
        <v>2350023</v>
      </c>
      <c r="L1137" s="334" t="s">
        <v>5896</v>
      </c>
      <c r="M1137" s="334" t="s">
        <v>5897</v>
      </c>
      <c r="N1137" s="316"/>
      <c r="O1137" s="334" t="s">
        <v>2304</v>
      </c>
      <c r="P1137" s="324">
        <v>1</v>
      </c>
      <c r="Q1137" s="326">
        <v>9</v>
      </c>
      <c r="R1137" s="327">
        <v>300000</v>
      </c>
      <c r="S1137" s="327">
        <v>150000</v>
      </c>
      <c r="T1137" s="328" t="s">
        <v>347</v>
      </c>
      <c r="U1137" s="328" t="s">
        <v>347</v>
      </c>
      <c r="V1137" s="328" t="s">
        <v>347</v>
      </c>
      <c r="W1137" s="329" t="s">
        <v>347</v>
      </c>
      <c r="X1137" s="325"/>
      <c r="Y1137" s="325"/>
      <c r="Z1137" s="325"/>
      <c r="AA1137" s="325"/>
      <c r="AB1137" s="325"/>
      <c r="AC1137" s="325"/>
      <c r="AD1137" s="325"/>
      <c r="AE1137" s="325"/>
      <c r="AF1137" s="325"/>
      <c r="AG1137" s="325">
        <v>0</v>
      </c>
      <c r="AH1137" s="325" t="s">
        <v>377</v>
      </c>
      <c r="AI1137" s="325" t="s">
        <v>377</v>
      </c>
      <c r="AJ1137" s="328">
        <v>450000</v>
      </c>
      <c r="AK1137" s="330">
        <v>1000000</v>
      </c>
    </row>
    <row r="1138" spans="1:37" s="309" customFormat="1" ht="20.100000000000001" customHeight="1">
      <c r="A1138" s="314">
        <v>3235</v>
      </c>
      <c r="B1138" s="315">
        <v>1410052005659</v>
      </c>
      <c r="C1138" s="347">
        <v>1410208100065</v>
      </c>
      <c r="D1138" s="315" t="s">
        <v>2293</v>
      </c>
      <c r="E1138" s="331" t="s">
        <v>2724</v>
      </c>
      <c r="F1138" s="319">
        <v>2210004</v>
      </c>
      <c r="G1138" s="333" t="s">
        <v>2727</v>
      </c>
      <c r="H1138" s="331" t="s">
        <v>355</v>
      </c>
      <c r="I1138" s="331" t="s">
        <v>2725</v>
      </c>
      <c r="J1138" s="331" t="s">
        <v>2726</v>
      </c>
      <c r="K1138" s="329">
        <v>2210004</v>
      </c>
      <c r="L1138" s="324" t="s">
        <v>5898</v>
      </c>
      <c r="M1138" s="348"/>
      <c r="N1138" s="323"/>
      <c r="O1138" s="322" t="s">
        <v>2726</v>
      </c>
      <c r="P1138" s="324">
        <v>1</v>
      </c>
      <c r="Q1138" s="326">
        <v>19</v>
      </c>
      <c r="R1138" s="327">
        <v>300000</v>
      </c>
      <c r="S1138" s="327">
        <v>150000</v>
      </c>
      <c r="T1138" s="328" t="s">
        <v>347</v>
      </c>
      <c r="U1138" s="328" t="s">
        <v>347</v>
      </c>
      <c r="V1138" s="328" t="s">
        <v>347</v>
      </c>
      <c r="W1138" s="329" t="s">
        <v>347</v>
      </c>
      <c r="X1138" s="325"/>
      <c r="Y1138" s="325"/>
      <c r="Z1138" s="325"/>
      <c r="AA1138" s="325"/>
      <c r="AB1138" s="325"/>
      <c r="AC1138" s="325"/>
      <c r="AD1138" s="325"/>
      <c r="AE1138" s="325"/>
      <c r="AF1138" s="325"/>
      <c r="AG1138" s="325">
        <v>946000</v>
      </c>
      <c r="AH1138" s="325" t="s">
        <v>6833</v>
      </c>
      <c r="AI1138" s="325" t="s">
        <v>377</v>
      </c>
      <c r="AJ1138" s="328">
        <v>450000</v>
      </c>
      <c r="AK1138" s="330">
        <v>1000000</v>
      </c>
    </row>
    <row r="1139" spans="1:37" s="309" customFormat="1" ht="20.100000000000001" customHeight="1">
      <c r="A1139" s="314">
        <v>3236</v>
      </c>
      <c r="B1139" s="315">
        <v>1410052003282</v>
      </c>
      <c r="C1139" s="345">
        <v>1410008001117</v>
      </c>
      <c r="D1139" s="315" t="s">
        <v>2310</v>
      </c>
      <c r="E1139" s="331" t="s">
        <v>2395</v>
      </c>
      <c r="F1139" s="319">
        <v>2330013</v>
      </c>
      <c r="G1139" s="320" t="s">
        <v>2398</v>
      </c>
      <c r="H1139" s="316" t="s">
        <v>355</v>
      </c>
      <c r="I1139" s="316" t="s">
        <v>2396</v>
      </c>
      <c r="J1139" s="316" t="s">
        <v>2397</v>
      </c>
      <c r="K1139" s="325">
        <v>2330013</v>
      </c>
      <c r="L1139" s="324" t="s">
        <v>5899</v>
      </c>
      <c r="M1139" s="348" t="s">
        <v>5900</v>
      </c>
      <c r="N1139" s="322"/>
      <c r="O1139" s="322" t="s">
        <v>2397</v>
      </c>
      <c r="P1139" s="324">
        <v>1</v>
      </c>
      <c r="Q1139" s="326">
        <v>17</v>
      </c>
      <c r="R1139" s="327">
        <v>300000</v>
      </c>
      <c r="S1139" s="327">
        <v>150000</v>
      </c>
      <c r="T1139" s="328">
        <v>300000</v>
      </c>
      <c r="U1139" s="328" t="s">
        <v>347</v>
      </c>
      <c r="V1139" s="328" t="s">
        <v>347</v>
      </c>
      <c r="W1139" s="329" t="s">
        <v>347</v>
      </c>
      <c r="X1139" s="329"/>
      <c r="Y1139" s="329"/>
      <c r="Z1139" s="325" t="s">
        <v>377</v>
      </c>
      <c r="AA1139" s="329"/>
      <c r="AB1139" s="329"/>
      <c r="AC1139" s="329"/>
      <c r="AD1139" s="329"/>
      <c r="AE1139" s="329"/>
      <c r="AF1139" s="329"/>
      <c r="AG1139" s="325">
        <v>0</v>
      </c>
      <c r="AH1139" s="325" t="s">
        <v>377</v>
      </c>
      <c r="AI1139" s="325" t="s">
        <v>377</v>
      </c>
      <c r="AJ1139" s="328">
        <v>750000</v>
      </c>
      <c r="AK1139" s="330">
        <v>1000000</v>
      </c>
    </row>
    <row r="1140" spans="1:37" s="309" customFormat="1" ht="20.100000000000001" customHeight="1">
      <c r="A1140" s="314">
        <v>3237</v>
      </c>
      <c r="B1140" s="354">
        <v>1410052004918</v>
      </c>
      <c r="C1140" s="369">
        <v>1413008000311</v>
      </c>
      <c r="D1140" s="315" t="s">
        <v>2293</v>
      </c>
      <c r="E1140" s="331" t="s">
        <v>2765</v>
      </c>
      <c r="F1140" s="332">
        <v>2140001</v>
      </c>
      <c r="G1140" s="333" t="s">
        <v>2767</v>
      </c>
      <c r="H1140" s="331" t="s">
        <v>817</v>
      </c>
      <c r="I1140" s="331" t="s">
        <v>813</v>
      </c>
      <c r="J1140" s="368" t="s">
        <v>2766</v>
      </c>
      <c r="K1140" s="319">
        <v>2240041</v>
      </c>
      <c r="L1140" s="342" t="s">
        <v>5901</v>
      </c>
      <c r="M1140" s="342"/>
      <c r="N1140" s="337"/>
      <c r="O1140" s="342" t="s">
        <v>2766</v>
      </c>
      <c r="P1140" s="324">
        <v>1</v>
      </c>
      <c r="Q1140" s="326">
        <v>19</v>
      </c>
      <c r="R1140" s="327">
        <v>300000</v>
      </c>
      <c r="S1140" s="327">
        <v>150000</v>
      </c>
      <c r="T1140" s="328" t="s">
        <v>347</v>
      </c>
      <c r="U1140" s="328" t="s">
        <v>347</v>
      </c>
      <c r="V1140" s="328" t="s">
        <v>347</v>
      </c>
      <c r="W1140" s="329" t="s">
        <v>347</v>
      </c>
      <c r="X1140" s="325"/>
      <c r="Y1140" s="325"/>
      <c r="Z1140" s="325"/>
      <c r="AA1140" s="325"/>
      <c r="AB1140" s="325"/>
      <c r="AC1140" s="325"/>
      <c r="AD1140" s="325"/>
      <c r="AE1140" s="325"/>
      <c r="AF1140" s="325"/>
      <c r="AG1140" s="325">
        <v>0</v>
      </c>
      <c r="AH1140" s="325" t="s">
        <v>377</v>
      </c>
      <c r="AI1140" s="325" t="s">
        <v>377</v>
      </c>
      <c r="AJ1140" s="328">
        <v>450000</v>
      </c>
      <c r="AK1140" s="330">
        <v>1000000</v>
      </c>
    </row>
    <row r="1141" spans="1:37" s="309" customFormat="1" ht="20.100000000000001" customHeight="1">
      <c r="A1141" s="314">
        <v>3238</v>
      </c>
      <c r="B1141" s="315">
        <v>1410052004678</v>
      </c>
      <c r="C1141" s="345">
        <v>1410008001091</v>
      </c>
      <c r="D1141" s="315" t="s">
        <v>2293</v>
      </c>
      <c r="E1141" s="331" t="s">
        <v>2156</v>
      </c>
      <c r="F1141" s="319">
        <v>2340051</v>
      </c>
      <c r="G1141" s="320" t="s">
        <v>2159</v>
      </c>
      <c r="H1141" s="316" t="s">
        <v>355</v>
      </c>
      <c r="I1141" s="316" t="s">
        <v>2157</v>
      </c>
      <c r="J1141" s="316" t="s">
        <v>2345</v>
      </c>
      <c r="K1141" s="340">
        <v>2340051</v>
      </c>
      <c r="L1141" s="334" t="s">
        <v>5902</v>
      </c>
      <c r="M1141" s="334"/>
      <c r="N1141" s="334"/>
      <c r="O1141" s="334" t="s">
        <v>2345</v>
      </c>
      <c r="P1141" s="324">
        <v>1</v>
      </c>
      <c r="Q1141" s="326">
        <v>19</v>
      </c>
      <c r="R1141" s="327">
        <v>300000</v>
      </c>
      <c r="S1141" s="327">
        <v>150000</v>
      </c>
      <c r="T1141" s="328" t="s">
        <v>347</v>
      </c>
      <c r="U1141" s="328" t="s">
        <v>347</v>
      </c>
      <c r="V1141" s="328" t="s">
        <v>347</v>
      </c>
      <c r="W1141" s="329" t="s">
        <v>347</v>
      </c>
      <c r="X1141" s="329"/>
      <c r="Y1141" s="329"/>
      <c r="Z1141" s="325"/>
      <c r="AA1141" s="329"/>
      <c r="AB1141" s="329"/>
      <c r="AC1141" s="329"/>
      <c r="AD1141" s="329"/>
      <c r="AE1141" s="329"/>
      <c r="AF1141" s="329"/>
      <c r="AG1141" s="325">
        <v>990000</v>
      </c>
      <c r="AH1141" s="325" t="s">
        <v>6833</v>
      </c>
      <c r="AI1141" s="325" t="s">
        <v>377</v>
      </c>
      <c r="AJ1141" s="328">
        <v>450000</v>
      </c>
      <c r="AK1141" s="330">
        <v>1000000</v>
      </c>
    </row>
    <row r="1142" spans="1:37" s="309" customFormat="1" ht="20.100000000000001" customHeight="1">
      <c r="A1142" s="314">
        <v>3239</v>
      </c>
      <c r="B1142" s="315">
        <v>1410052004835</v>
      </c>
      <c r="C1142" s="345">
        <v>1410008001513</v>
      </c>
      <c r="D1142" s="315" t="s">
        <v>2293</v>
      </c>
      <c r="E1142" s="331" t="s">
        <v>2677</v>
      </c>
      <c r="F1142" s="319">
        <v>2400026</v>
      </c>
      <c r="G1142" s="320" t="s">
        <v>2680</v>
      </c>
      <c r="H1142" s="316" t="s">
        <v>355</v>
      </c>
      <c r="I1142" s="316" t="s">
        <v>2678</v>
      </c>
      <c r="J1142" s="316" t="s">
        <v>2679</v>
      </c>
      <c r="K1142" s="340">
        <v>2440801</v>
      </c>
      <c r="L1142" s="334" t="s">
        <v>5903</v>
      </c>
      <c r="M1142" s="334" t="s">
        <v>5904</v>
      </c>
      <c r="N1142" s="316"/>
      <c r="O1142" s="334" t="s">
        <v>2679</v>
      </c>
      <c r="P1142" s="324">
        <v>1</v>
      </c>
      <c r="Q1142" s="326">
        <v>19</v>
      </c>
      <c r="R1142" s="327">
        <v>300000</v>
      </c>
      <c r="S1142" s="327">
        <v>150000</v>
      </c>
      <c r="T1142" s="328">
        <v>300000</v>
      </c>
      <c r="U1142" s="328" t="s">
        <v>347</v>
      </c>
      <c r="V1142" s="328" t="s">
        <v>347</v>
      </c>
      <c r="W1142" s="329" t="s">
        <v>347</v>
      </c>
      <c r="X1142" s="329"/>
      <c r="Y1142" s="329"/>
      <c r="Z1142" s="325" t="s">
        <v>377</v>
      </c>
      <c r="AA1142" s="329"/>
      <c r="AB1142" s="329"/>
      <c r="AC1142" s="329"/>
      <c r="AD1142" s="329"/>
      <c r="AE1142" s="329"/>
      <c r="AF1142" s="329"/>
      <c r="AG1142" s="325">
        <v>0</v>
      </c>
      <c r="AH1142" s="325" t="s">
        <v>377</v>
      </c>
      <c r="AI1142" s="325" t="s">
        <v>377</v>
      </c>
      <c r="AJ1142" s="328">
        <v>750000</v>
      </c>
      <c r="AK1142" s="330">
        <v>1000000</v>
      </c>
    </row>
    <row r="1143" spans="1:37" s="309" customFormat="1" ht="20.100000000000001" customHeight="1">
      <c r="A1143" s="314">
        <v>3240</v>
      </c>
      <c r="B1143" s="315">
        <v>1410052005634</v>
      </c>
      <c r="C1143" s="347">
        <v>1411808200024</v>
      </c>
      <c r="D1143" s="315" t="s">
        <v>2293</v>
      </c>
      <c r="E1143" s="331" t="s">
        <v>2762</v>
      </c>
      <c r="F1143" s="332">
        <v>2240041</v>
      </c>
      <c r="G1143" s="333" t="s">
        <v>2764</v>
      </c>
      <c r="H1143" s="331" t="s">
        <v>355</v>
      </c>
      <c r="I1143" s="331" t="s">
        <v>2161</v>
      </c>
      <c r="J1143" s="331" t="s">
        <v>2763</v>
      </c>
      <c r="K1143" s="329">
        <v>2240041</v>
      </c>
      <c r="L1143" s="324" t="s">
        <v>5905</v>
      </c>
      <c r="M1143" s="348" t="s">
        <v>5906</v>
      </c>
      <c r="N1143" s="323"/>
      <c r="O1143" s="322" t="s">
        <v>2763</v>
      </c>
      <c r="P1143" s="324">
        <v>1</v>
      </c>
      <c r="Q1143" s="326">
        <v>19</v>
      </c>
      <c r="R1143" s="327">
        <v>300000</v>
      </c>
      <c r="S1143" s="327">
        <v>150000</v>
      </c>
      <c r="T1143" s="328" t="s">
        <v>347</v>
      </c>
      <c r="U1143" s="328" t="s">
        <v>347</v>
      </c>
      <c r="V1143" s="328" t="s">
        <v>347</v>
      </c>
      <c r="W1143" s="329" t="s">
        <v>347</v>
      </c>
      <c r="X1143" s="325"/>
      <c r="Y1143" s="325"/>
      <c r="Z1143" s="325"/>
      <c r="AA1143" s="325"/>
      <c r="AB1143" s="325"/>
      <c r="AC1143" s="325"/>
      <c r="AD1143" s="325"/>
      <c r="AE1143" s="325"/>
      <c r="AF1143" s="325"/>
      <c r="AG1143" s="325">
        <v>149000</v>
      </c>
      <c r="AH1143" s="325" t="s">
        <v>6833</v>
      </c>
      <c r="AI1143" s="325" t="s">
        <v>377</v>
      </c>
      <c r="AJ1143" s="328">
        <v>450000</v>
      </c>
      <c r="AK1143" s="330">
        <v>1000000</v>
      </c>
    </row>
    <row r="1144" spans="1:37" s="309" customFormat="1" ht="20.100000000000001" customHeight="1">
      <c r="A1144" s="314">
        <v>3241</v>
      </c>
      <c r="B1144" s="315">
        <v>1410052003498</v>
      </c>
      <c r="C1144" s="345">
        <v>1410012001236</v>
      </c>
      <c r="D1144" s="315" t="s">
        <v>5907</v>
      </c>
      <c r="E1144" s="331"/>
      <c r="F1144" s="319">
        <v>2330003</v>
      </c>
      <c r="G1144" s="320" t="s">
        <v>5909</v>
      </c>
      <c r="H1144" s="316"/>
      <c r="I1144" s="316" t="s">
        <v>5908</v>
      </c>
      <c r="J1144" s="316" t="s">
        <v>2312</v>
      </c>
      <c r="K1144" s="340">
        <v>2450053</v>
      </c>
      <c r="L1144" s="334" t="s">
        <v>5910</v>
      </c>
      <c r="M1144" s="334"/>
      <c r="N1144" s="316"/>
      <c r="O1144" s="334" t="s">
        <v>2312</v>
      </c>
      <c r="P1144" s="324">
        <v>1</v>
      </c>
      <c r="Q1144" s="326">
        <v>10</v>
      </c>
      <c r="R1144" s="327">
        <v>300000</v>
      </c>
      <c r="S1144" s="327">
        <v>150000</v>
      </c>
      <c r="T1144" s="328" t="s">
        <v>347</v>
      </c>
      <c r="U1144" s="328" t="s">
        <v>347</v>
      </c>
      <c r="V1144" s="328" t="s">
        <v>347</v>
      </c>
      <c r="W1144" s="329" t="s">
        <v>347</v>
      </c>
      <c r="X1144" s="329"/>
      <c r="Y1144" s="329"/>
      <c r="Z1144" s="325"/>
      <c r="AA1144" s="329"/>
      <c r="AB1144" s="329"/>
      <c r="AC1144" s="329"/>
      <c r="AD1144" s="329"/>
      <c r="AE1144" s="329"/>
      <c r="AF1144" s="329"/>
      <c r="AG1144" s="325">
        <v>0</v>
      </c>
      <c r="AH1144" s="325" t="s">
        <v>377</v>
      </c>
      <c r="AI1144" s="325" t="s">
        <v>377</v>
      </c>
      <c r="AJ1144" s="328">
        <v>450000</v>
      </c>
      <c r="AK1144" s="330">
        <v>1000000</v>
      </c>
    </row>
    <row r="1145" spans="1:37" s="309" customFormat="1" ht="20.100000000000001" customHeight="1">
      <c r="A1145" s="314">
        <v>4001</v>
      </c>
      <c r="B1145" s="345">
        <v>1410052004066</v>
      </c>
      <c r="C1145" s="345">
        <v>1410002001394</v>
      </c>
      <c r="D1145" s="316" t="s">
        <v>5911</v>
      </c>
      <c r="E1145" s="331" t="s">
        <v>2190</v>
      </c>
      <c r="F1145" s="340">
        <v>2410825</v>
      </c>
      <c r="G1145" s="316" t="s">
        <v>2193</v>
      </c>
      <c r="H1145" s="316" t="s">
        <v>344</v>
      </c>
      <c r="I1145" s="316" t="s">
        <v>2191</v>
      </c>
      <c r="J1145" s="316" t="s">
        <v>2798</v>
      </c>
      <c r="K1145" s="340">
        <v>2410825</v>
      </c>
      <c r="L1145" s="334" t="s">
        <v>5912</v>
      </c>
      <c r="M1145" s="334"/>
      <c r="N1145" s="316"/>
      <c r="O1145" s="334" t="s">
        <v>2798</v>
      </c>
      <c r="P1145" s="324">
        <v>1</v>
      </c>
      <c r="Q1145" s="316">
        <v>9</v>
      </c>
      <c r="R1145" s="327">
        <v>300000</v>
      </c>
      <c r="S1145" s="327">
        <v>150000</v>
      </c>
      <c r="T1145" s="328" t="s">
        <v>347</v>
      </c>
      <c r="U1145" s="328" t="s">
        <v>347</v>
      </c>
      <c r="V1145" s="328" t="s">
        <v>347</v>
      </c>
      <c r="W1145" s="329" t="s">
        <v>347</v>
      </c>
      <c r="X1145" s="316"/>
      <c r="Y1145" s="316"/>
      <c r="Z1145" s="325"/>
      <c r="AA1145" s="316"/>
      <c r="AB1145" s="316"/>
      <c r="AC1145" s="316"/>
      <c r="AD1145" s="316"/>
      <c r="AE1145" s="316"/>
      <c r="AF1145" s="316"/>
      <c r="AG1145" s="325">
        <v>0</v>
      </c>
      <c r="AH1145" s="325" t="s">
        <v>377</v>
      </c>
      <c r="AI1145" s="325" t="s">
        <v>377</v>
      </c>
      <c r="AJ1145" s="328">
        <v>450000</v>
      </c>
      <c r="AK1145" s="330">
        <v>1000000</v>
      </c>
    </row>
    <row r="1146" spans="1:37" s="309" customFormat="1" ht="20.100000000000001" customHeight="1">
      <c r="A1146" s="314">
        <v>4002</v>
      </c>
      <c r="B1146" s="315">
        <v>1410052004082</v>
      </c>
      <c r="C1146" s="345">
        <v>1410008001299</v>
      </c>
      <c r="D1146" s="315" t="s">
        <v>5911</v>
      </c>
      <c r="E1146" s="331" t="s">
        <v>2799</v>
      </c>
      <c r="F1146" s="319">
        <v>2210052</v>
      </c>
      <c r="G1146" s="320" t="s">
        <v>2802</v>
      </c>
      <c r="H1146" s="316" t="s">
        <v>355</v>
      </c>
      <c r="I1146" s="316" t="s">
        <v>2800</v>
      </c>
      <c r="J1146" s="316" t="s">
        <v>2801</v>
      </c>
      <c r="K1146" s="329">
        <v>2210054</v>
      </c>
      <c r="L1146" s="324" t="s">
        <v>5913</v>
      </c>
      <c r="M1146" s="348" t="s">
        <v>5914</v>
      </c>
      <c r="N1146" s="322"/>
      <c r="O1146" s="322" t="s">
        <v>2801</v>
      </c>
      <c r="P1146" s="324">
        <v>1</v>
      </c>
      <c r="Q1146" s="326">
        <v>9</v>
      </c>
      <c r="R1146" s="327">
        <v>300000</v>
      </c>
      <c r="S1146" s="327">
        <v>150000</v>
      </c>
      <c r="T1146" s="328" t="s">
        <v>347</v>
      </c>
      <c r="U1146" s="328" t="s">
        <v>347</v>
      </c>
      <c r="V1146" s="328" t="s">
        <v>347</v>
      </c>
      <c r="W1146" s="329" t="s">
        <v>347</v>
      </c>
      <c r="X1146" s="325"/>
      <c r="Y1146" s="325"/>
      <c r="Z1146" s="325"/>
      <c r="AA1146" s="325"/>
      <c r="AB1146" s="325"/>
      <c r="AC1146" s="325"/>
      <c r="AD1146" s="325"/>
      <c r="AE1146" s="325"/>
      <c r="AF1146" s="325"/>
      <c r="AG1146" s="325">
        <v>0</v>
      </c>
      <c r="AH1146" s="325" t="s">
        <v>377</v>
      </c>
      <c r="AI1146" s="325" t="s">
        <v>377</v>
      </c>
      <c r="AJ1146" s="328">
        <v>450000</v>
      </c>
      <c r="AK1146" s="330">
        <v>1000000</v>
      </c>
    </row>
    <row r="1147" spans="1:37" s="309" customFormat="1" ht="20.100000000000001" customHeight="1">
      <c r="A1147" s="314">
        <v>4003</v>
      </c>
      <c r="B1147" s="315">
        <v>1410052004058</v>
      </c>
      <c r="C1147" s="345">
        <v>1410008001216</v>
      </c>
      <c r="D1147" s="315" t="s">
        <v>5911</v>
      </c>
      <c r="E1147" s="331" t="s">
        <v>2794</v>
      </c>
      <c r="F1147" s="319">
        <v>2238510</v>
      </c>
      <c r="G1147" s="320" t="s">
        <v>2797</v>
      </c>
      <c r="H1147" s="316" t="s">
        <v>425</v>
      </c>
      <c r="I1147" s="316" t="s">
        <v>2795</v>
      </c>
      <c r="J1147" s="316" t="s">
        <v>2796</v>
      </c>
      <c r="K1147" s="325">
        <v>2230066</v>
      </c>
      <c r="L1147" s="324" t="s">
        <v>5915</v>
      </c>
      <c r="M1147" s="348"/>
      <c r="N1147" s="322"/>
      <c r="O1147" s="322" t="s">
        <v>2796</v>
      </c>
      <c r="P1147" s="324">
        <v>1</v>
      </c>
      <c r="Q1147" s="326">
        <v>14</v>
      </c>
      <c r="R1147" s="327">
        <v>300000</v>
      </c>
      <c r="S1147" s="327">
        <v>150000</v>
      </c>
      <c r="T1147" s="328" t="s">
        <v>347</v>
      </c>
      <c r="U1147" s="328" t="s">
        <v>347</v>
      </c>
      <c r="V1147" s="328" t="s">
        <v>347</v>
      </c>
      <c r="W1147" s="329" t="s">
        <v>347</v>
      </c>
      <c r="X1147" s="329"/>
      <c r="Y1147" s="329"/>
      <c r="Z1147" s="325"/>
      <c r="AA1147" s="329"/>
      <c r="AB1147" s="329"/>
      <c r="AC1147" s="329"/>
      <c r="AD1147" s="329"/>
      <c r="AE1147" s="329"/>
      <c r="AF1147" s="329"/>
      <c r="AG1147" s="325">
        <v>0</v>
      </c>
      <c r="AH1147" s="325" t="s">
        <v>377</v>
      </c>
      <c r="AI1147" s="325" t="s">
        <v>377</v>
      </c>
      <c r="AJ1147" s="328">
        <v>450000</v>
      </c>
      <c r="AK1147" s="330">
        <v>1000000</v>
      </c>
    </row>
    <row r="1148" spans="1:37" s="309" customFormat="1" ht="20.100000000000001" customHeight="1">
      <c r="A1148" s="314">
        <v>4004</v>
      </c>
      <c r="B1148" s="315">
        <v>1410052004397</v>
      </c>
      <c r="C1148" s="345">
        <v>1410008001380</v>
      </c>
      <c r="D1148" s="315" t="s">
        <v>5911</v>
      </c>
      <c r="E1148" s="331" t="s">
        <v>2550</v>
      </c>
      <c r="F1148" s="319">
        <v>2310827</v>
      </c>
      <c r="G1148" s="320" t="s">
        <v>2553</v>
      </c>
      <c r="H1148" s="316" t="s">
        <v>355</v>
      </c>
      <c r="I1148" s="316" t="s">
        <v>2551</v>
      </c>
      <c r="J1148" s="316" t="s">
        <v>2803</v>
      </c>
      <c r="K1148" s="329">
        <v>2310827</v>
      </c>
      <c r="L1148" s="324" t="s">
        <v>5916</v>
      </c>
      <c r="M1148" s="348"/>
      <c r="N1148" s="322"/>
      <c r="O1148" s="322" t="s">
        <v>2803</v>
      </c>
      <c r="P1148" s="324">
        <v>1</v>
      </c>
      <c r="Q1148" s="326">
        <v>19</v>
      </c>
      <c r="R1148" s="327">
        <v>300000</v>
      </c>
      <c r="S1148" s="327">
        <v>150000</v>
      </c>
      <c r="T1148" s="328" t="s">
        <v>347</v>
      </c>
      <c r="U1148" s="328" t="s">
        <v>347</v>
      </c>
      <c r="V1148" s="328" t="s">
        <v>347</v>
      </c>
      <c r="W1148" s="329" t="s">
        <v>347</v>
      </c>
      <c r="X1148" s="325"/>
      <c r="Y1148" s="325"/>
      <c r="Z1148" s="325"/>
      <c r="AA1148" s="325"/>
      <c r="AB1148" s="325"/>
      <c r="AC1148" s="325"/>
      <c r="AD1148" s="325"/>
      <c r="AE1148" s="325"/>
      <c r="AF1148" s="325"/>
      <c r="AG1148" s="325">
        <v>999000</v>
      </c>
      <c r="AH1148" s="325" t="s">
        <v>6833</v>
      </c>
      <c r="AI1148" s="325" t="s">
        <v>377</v>
      </c>
      <c r="AJ1148" s="328">
        <v>450000</v>
      </c>
      <c r="AK1148" s="330">
        <v>1000000</v>
      </c>
    </row>
    <row r="1149" spans="1:37" s="309" customFormat="1" ht="20.100000000000001" customHeight="1">
      <c r="A1149" s="314">
        <v>5001</v>
      </c>
      <c r="B1149" s="315">
        <v>1410052003654</v>
      </c>
      <c r="C1149" s="347">
        <v>1410012001459</v>
      </c>
      <c r="D1149" s="315" t="s">
        <v>2804</v>
      </c>
      <c r="E1149" s="331"/>
      <c r="F1149" s="319">
        <v>2350041</v>
      </c>
      <c r="G1149" s="333" t="s">
        <v>7188</v>
      </c>
      <c r="H1149" s="331"/>
      <c r="I1149" s="331" t="s">
        <v>5917</v>
      </c>
      <c r="J1149" s="331" t="s">
        <v>7169</v>
      </c>
      <c r="K1149" s="340"/>
      <c r="L1149" s="334"/>
      <c r="M1149" s="334"/>
      <c r="N1149" s="316"/>
      <c r="O1149" s="334" t="s">
        <v>7169</v>
      </c>
      <c r="P1149" s="324">
        <v>1</v>
      </c>
      <c r="Q1149" s="326">
        <v>5</v>
      </c>
      <c r="R1149" s="327">
        <v>300000</v>
      </c>
      <c r="S1149" s="327">
        <v>150000</v>
      </c>
      <c r="T1149" s="328" t="s">
        <v>347</v>
      </c>
      <c r="U1149" s="328" t="s">
        <v>347</v>
      </c>
      <c r="V1149" s="328" t="s">
        <v>347</v>
      </c>
      <c r="W1149" s="329" t="s">
        <v>347</v>
      </c>
      <c r="X1149" s="325"/>
      <c r="Y1149" s="325"/>
      <c r="Z1149" s="325"/>
      <c r="AA1149" s="325"/>
      <c r="AB1149" s="325"/>
      <c r="AC1149" s="325"/>
      <c r="AD1149" s="325"/>
      <c r="AE1149" s="325"/>
      <c r="AF1149" s="325"/>
      <c r="AG1149" s="325">
        <v>0</v>
      </c>
      <c r="AH1149" s="325" t="s">
        <v>377</v>
      </c>
      <c r="AI1149" s="325" t="s">
        <v>377</v>
      </c>
      <c r="AJ1149" s="328">
        <v>450000</v>
      </c>
      <c r="AK1149" s="330">
        <v>1000000</v>
      </c>
    </row>
    <row r="1150" spans="1:37" s="309" customFormat="1" ht="20.100000000000001" customHeight="1">
      <c r="A1150" s="314">
        <v>5002</v>
      </c>
      <c r="B1150" s="315">
        <v>1410052003670</v>
      </c>
      <c r="C1150" s="347">
        <v>1410012001343</v>
      </c>
      <c r="D1150" s="315" t="s">
        <v>2804</v>
      </c>
      <c r="E1150" s="331"/>
      <c r="F1150" s="319">
        <v>2300073</v>
      </c>
      <c r="G1150" s="333" t="s">
        <v>7189</v>
      </c>
      <c r="H1150" s="331"/>
      <c r="I1150" s="331" t="s">
        <v>5918</v>
      </c>
      <c r="J1150" s="331" t="s">
        <v>7170</v>
      </c>
      <c r="K1150" s="325"/>
      <c r="L1150" s="324"/>
      <c r="M1150" s="348"/>
      <c r="N1150" s="322"/>
      <c r="O1150" s="322" t="s">
        <v>7170</v>
      </c>
      <c r="P1150" s="324">
        <v>1</v>
      </c>
      <c r="Q1150" s="326">
        <v>3</v>
      </c>
      <c r="R1150" s="327">
        <v>300000</v>
      </c>
      <c r="S1150" s="327">
        <v>150000</v>
      </c>
      <c r="T1150" s="328">
        <v>300000</v>
      </c>
      <c r="U1150" s="328" t="s">
        <v>347</v>
      </c>
      <c r="V1150" s="328" t="s">
        <v>347</v>
      </c>
      <c r="W1150" s="329" t="s">
        <v>377</v>
      </c>
      <c r="X1150" s="329"/>
      <c r="Y1150" s="329"/>
      <c r="Z1150" s="325"/>
      <c r="AA1150" s="329"/>
      <c r="AB1150" s="329"/>
      <c r="AC1150" s="329"/>
      <c r="AD1150" s="329"/>
      <c r="AE1150" s="329"/>
      <c r="AF1150" s="329"/>
      <c r="AG1150" s="325">
        <v>0</v>
      </c>
      <c r="AH1150" s="325" t="s">
        <v>377</v>
      </c>
      <c r="AI1150" s="325" t="s">
        <v>377</v>
      </c>
      <c r="AJ1150" s="328">
        <v>750000</v>
      </c>
      <c r="AK1150" s="330">
        <v>1000000</v>
      </c>
    </row>
    <row r="1151" spans="1:37" s="309" customFormat="1" ht="20.100000000000001" customHeight="1">
      <c r="A1151" s="314">
        <v>5003</v>
      </c>
      <c r="B1151" s="315">
        <v>1410052003712</v>
      </c>
      <c r="C1151" s="347">
        <v>1410012001350</v>
      </c>
      <c r="D1151" s="315" t="s">
        <v>2804</v>
      </c>
      <c r="E1151" s="331"/>
      <c r="F1151" s="319">
        <v>2210864</v>
      </c>
      <c r="G1151" s="333" t="s">
        <v>7190</v>
      </c>
      <c r="H1151" s="331"/>
      <c r="I1151" s="331" t="s">
        <v>5919</v>
      </c>
      <c r="J1151" s="331" t="s">
        <v>7171</v>
      </c>
      <c r="K1151" s="325"/>
      <c r="L1151" s="324"/>
      <c r="M1151" s="348"/>
      <c r="N1151" s="322"/>
      <c r="O1151" s="322" t="s">
        <v>7171</v>
      </c>
      <c r="P1151" s="324">
        <v>1</v>
      </c>
      <c r="Q1151" s="326">
        <v>3</v>
      </c>
      <c r="R1151" s="327">
        <v>300000</v>
      </c>
      <c r="S1151" s="327">
        <v>150000</v>
      </c>
      <c r="T1151" s="328" t="s">
        <v>347</v>
      </c>
      <c r="U1151" s="328" t="s">
        <v>347</v>
      </c>
      <c r="V1151" s="328" t="s">
        <v>347</v>
      </c>
      <c r="W1151" s="329" t="s">
        <v>347</v>
      </c>
      <c r="X1151" s="329"/>
      <c r="Y1151" s="329"/>
      <c r="Z1151" s="325"/>
      <c r="AA1151" s="329"/>
      <c r="AB1151" s="329"/>
      <c r="AC1151" s="329"/>
      <c r="AD1151" s="329"/>
      <c r="AE1151" s="329"/>
      <c r="AF1151" s="329"/>
      <c r="AG1151" s="325">
        <v>0</v>
      </c>
      <c r="AH1151" s="325" t="s">
        <v>377</v>
      </c>
      <c r="AI1151" s="325" t="s">
        <v>377</v>
      </c>
      <c r="AJ1151" s="328">
        <v>450000</v>
      </c>
      <c r="AK1151" s="330">
        <v>1000000</v>
      </c>
    </row>
    <row r="1152" spans="1:37" s="309" customFormat="1" ht="20.100000000000001" customHeight="1">
      <c r="A1152" s="314">
        <v>5004</v>
      </c>
      <c r="B1152" s="315">
        <v>1410052003787</v>
      </c>
      <c r="C1152" s="347">
        <v>1410012001517</v>
      </c>
      <c r="D1152" s="315" t="s">
        <v>2804</v>
      </c>
      <c r="E1152" s="331"/>
      <c r="F1152" s="319">
        <v>2400012</v>
      </c>
      <c r="G1152" s="333" t="s">
        <v>7191</v>
      </c>
      <c r="H1152" s="331"/>
      <c r="I1152" s="331" t="s">
        <v>5920</v>
      </c>
      <c r="J1152" s="331" t="s">
        <v>7172</v>
      </c>
      <c r="K1152" s="340"/>
      <c r="L1152" s="334"/>
      <c r="M1152" s="334"/>
      <c r="N1152" s="334"/>
      <c r="O1152" s="334" t="s">
        <v>7172</v>
      </c>
      <c r="P1152" s="324">
        <v>1</v>
      </c>
      <c r="Q1152" s="326">
        <v>5</v>
      </c>
      <c r="R1152" s="327">
        <v>300000</v>
      </c>
      <c r="S1152" s="327">
        <v>150000</v>
      </c>
      <c r="T1152" s="328" t="s">
        <v>347</v>
      </c>
      <c r="U1152" s="328" t="s">
        <v>347</v>
      </c>
      <c r="V1152" s="328" t="s">
        <v>347</v>
      </c>
      <c r="W1152" s="329" t="s">
        <v>347</v>
      </c>
      <c r="X1152" s="325"/>
      <c r="Y1152" s="325"/>
      <c r="Z1152" s="325"/>
      <c r="AA1152" s="325"/>
      <c r="AB1152" s="325"/>
      <c r="AC1152" s="325"/>
      <c r="AD1152" s="325"/>
      <c r="AE1152" s="325"/>
      <c r="AF1152" s="325"/>
      <c r="AG1152" s="325">
        <v>177000</v>
      </c>
      <c r="AH1152" s="325" t="s">
        <v>6833</v>
      </c>
      <c r="AI1152" s="325" t="s">
        <v>377</v>
      </c>
      <c r="AJ1152" s="328">
        <v>450000</v>
      </c>
      <c r="AK1152" s="330">
        <v>1000000</v>
      </c>
    </row>
    <row r="1153" spans="1:37" s="309" customFormat="1" ht="20.100000000000001" customHeight="1">
      <c r="A1153" s="314">
        <v>5005</v>
      </c>
      <c r="B1153" s="315">
        <v>1410052003878</v>
      </c>
      <c r="C1153" s="347">
        <v>1410012001384</v>
      </c>
      <c r="D1153" s="315" t="s">
        <v>2804</v>
      </c>
      <c r="E1153" s="331"/>
      <c r="F1153" s="319">
        <v>2260017</v>
      </c>
      <c r="G1153" s="333" t="s">
        <v>7192</v>
      </c>
      <c r="H1153" s="331"/>
      <c r="I1153" s="331" t="s">
        <v>5921</v>
      </c>
      <c r="J1153" s="331" t="s">
        <v>7173</v>
      </c>
      <c r="K1153" s="314"/>
      <c r="L1153" s="324"/>
      <c r="M1153" s="348"/>
      <c r="N1153" s="322"/>
      <c r="O1153" s="322" t="s">
        <v>7173</v>
      </c>
      <c r="P1153" s="324">
        <v>1</v>
      </c>
      <c r="Q1153" s="326">
        <v>3</v>
      </c>
      <c r="R1153" s="327">
        <v>300000</v>
      </c>
      <c r="S1153" s="327">
        <v>150000</v>
      </c>
      <c r="T1153" s="328" t="s">
        <v>347</v>
      </c>
      <c r="U1153" s="328" t="s">
        <v>347</v>
      </c>
      <c r="V1153" s="328" t="s">
        <v>347</v>
      </c>
      <c r="W1153" s="329" t="s">
        <v>347</v>
      </c>
      <c r="X1153" s="325"/>
      <c r="Y1153" s="325"/>
      <c r="Z1153" s="325"/>
      <c r="AA1153" s="325"/>
      <c r="AB1153" s="325"/>
      <c r="AC1153" s="325"/>
      <c r="AD1153" s="325"/>
      <c r="AE1153" s="325"/>
      <c r="AF1153" s="325"/>
      <c r="AG1153" s="325">
        <v>0</v>
      </c>
      <c r="AH1153" s="325" t="s">
        <v>377</v>
      </c>
      <c r="AI1153" s="325" t="s">
        <v>377</v>
      </c>
      <c r="AJ1153" s="328">
        <v>450000</v>
      </c>
      <c r="AK1153" s="330">
        <v>1000000</v>
      </c>
    </row>
    <row r="1154" spans="1:37" s="309" customFormat="1" ht="20.100000000000001" customHeight="1">
      <c r="A1154" s="314">
        <v>5006</v>
      </c>
      <c r="B1154" s="315">
        <v>1410052003886</v>
      </c>
      <c r="C1154" s="347">
        <v>1410012001251</v>
      </c>
      <c r="D1154" s="315" t="s">
        <v>2804</v>
      </c>
      <c r="E1154" s="331"/>
      <c r="F1154" s="319">
        <v>2260003</v>
      </c>
      <c r="G1154" s="333" t="s">
        <v>7193</v>
      </c>
      <c r="H1154" s="331"/>
      <c r="I1154" s="331" t="s">
        <v>5922</v>
      </c>
      <c r="J1154" s="331" t="s">
        <v>7174</v>
      </c>
      <c r="K1154" s="329"/>
      <c r="L1154" s="324"/>
      <c r="M1154" s="348"/>
      <c r="N1154" s="322"/>
      <c r="O1154" s="322" t="s">
        <v>7174</v>
      </c>
      <c r="P1154" s="324">
        <v>1</v>
      </c>
      <c r="Q1154" s="326">
        <v>5</v>
      </c>
      <c r="R1154" s="327">
        <v>300000</v>
      </c>
      <c r="S1154" s="327">
        <v>150000</v>
      </c>
      <c r="T1154" s="328" t="s">
        <v>347</v>
      </c>
      <c r="U1154" s="328" t="s">
        <v>347</v>
      </c>
      <c r="V1154" s="328" t="s">
        <v>347</v>
      </c>
      <c r="W1154" s="329" t="s">
        <v>347</v>
      </c>
      <c r="X1154" s="325"/>
      <c r="Y1154" s="325"/>
      <c r="Z1154" s="325"/>
      <c r="AA1154" s="325"/>
      <c r="AB1154" s="325"/>
      <c r="AC1154" s="325"/>
      <c r="AD1154" s="325"/>
      <c r="AE1154" s="325"/>
      <c r="AF1154" s="325"/>
      <c r="AG1154" s="325">
        <v>0</v>
      </c>
      <c r="AH1154" s="325" t="s">
        <v>377</v>
      </c>
      <c r="AI1154" s="325" t="s">
        <v>377</v>
      </c>
      <c r="AJ1154" s="328">
        <v>450000</v>
      </c>
      <c r="AK1154" s="330">
        <v>1000000</v>
      </c>
    </row>
    <row r="1155" spans="1:37" s="309" customFormat="1" ht="20.100000000000001" customHeight="1">
      <c r="A1155" s="314">
        <v>5007</v>
      </c>
      <c r="B1155" s="315">
        <v>1410052003910</v>
      </c>
      <c r="C1155" s="347">
        <v>1410012001194</v>
      </c>
      <c r="D1155" s="315" t="s">
        <v>2804</v>
      </c>
      <c r="E1155" s="331"/>
      <c r="F1155" s="319">
        <v>2240015</v>
      </c>
      <c r="G1155" s="333" t="s">
        <v>7194</v>
      </c>
      <c r="H1155" s="331"/>
      <c r="I1155" s="331" t="s">
        <v>5923</v>
      </c>
      <c r="J1155" s="331" t="s">
        <v>7175</v>
      </c>
      <c r="K1155" s="325"/>
      <c r="L1155" s="324"/>
      <c r="M1155" s="348"/>
      <c r="N1155" s="322"/>
      <c r="O1155" s="322" t="s">
        <v>7175</v>
      </c>
      <c r="P1155" s="324">
        <v>1</v>
      </c>
      <c r="Q1155" s="326">
        <v>5</v>
      </c>
      <c r="R1155" s="327">
        <v>300000</v>
      </c>
      <c r="S1155" s="327">
        <v>150000</v>
      </c>
      <c r="T1155" s="328" t="s">
        <v>347</v>
      </c>
      <c r="U1155" s="328" t="s">
        <v>347</v>
      </c>
      <c r="V1155" s="328" t="s">
        <v>347</v>
      </c>
      <c r="W1155" s="329" t="s">
        <v>347</v>
      </c>
      <c r="X1155" s="329"/>
      <c r="Y1155" s="329"/>
      <c r="Z1155" s="325"/>
      <c r="AA1155" s="329"/>
      <c r="AB1155" s="329"/>
      <c r="AC1155" s="329"/>
      <c r="AD1155" s="329"/>
      <c r="AE1155" s="329"/>
      <c r="AF1155" s="329"/>
      <c r="AG1155" s="325">
        <v>1000000</v>
      </c>
      <c r="AH1155" s="325" t="s">
        <v>6833</v>
      </c>
      <c r="AI1155" s="325" t="s">
        <v>377</v>
      </c>
      <c r="AJ1155" s="328">
        <v>450000</v>
      </c>
      <c r="AK1155" s="330">
        <v>1000000</v>
      </c>
    </row>
    <row r="1156" spans="1:37" s="309" customFormat="1" ht="20.100000000000001" customHeight="1">
      <c r="A1156" s="314">
        <v>5008</v>
      </c>
      <c r="B1156" s="315">
        <v>1410052003928</v>
      </c>
      <c r="C1156" s="347">
        <v>1410012001392</v>
      </c>
      <c r="D1156" s="315" t="s">
        <v>2804</v>
      </c>
      <c r="E1156" s="331"/>
      <c r="F1156" s="319">
        <v>2240053</v>
      </c>
      <c r="G1156" s="333" t="s">
        <v>7195</v>
      </c>
      <c r="H1156" s="331"/>
      <c r="I1156" s="331" t="s">
        <v>5924</v>
      </c>
      <c r="J1156" s="331" t="s">
        <v>7176</v>
      </c>
      <c r="K1156" s="325"/>
      <c r="L1156" s="324"/>
      <c r="M1156" s="348"/>
      <c r="N1156" s="322"/>
      <c r="O1156" s="322" t="s">
        <v>7176</v>
      </c>
      <c r="P1156" s="324">
        <v>1</v>
      </c>
      <c r="Q1156" s="326">
        <v>5</v>
      </c>
      <c r="R1156" s="327">
        <v>300000</v>
      </c>
      <c r="S1156" s="327">
        <v>150000</v>
      </c>
      <c r="T1156" s="328" t="s">
        <v>347</v>
      </c>
      <c r="U1156" s="328" t="s">
        <v>347</v>
      </c>
      <c r="V1156" s="328" t="s">
        <v>347</v>
      </c>
      <c r="W1156" s="329" t="s">
        <v>347</v>
      </c>
      <c r="X1156" s="329"/>
      <c r="Y1156" s="329"/>
      <c r="Z1156" s="325"/>
      <c r="AA1156" s="329"/>
      <c r="AB1156" s="329"/>
      <c r="AC1156" s="329"/>
      <c r="AD1156" s="329"/>
      <c r="AE1156" s="329"/>
      <c r="AF1156" s="329"/>
      <c r="AG1156" s="325">
        <v>0</v>
      </c>
      <c r="AH1156" s="325" t="s">
        <v>377</v>
      </c>
      <c r="AI1156" s="325" t="s">
        <v>377</v>
      </c>
      <c r="AJ1156" s="328">
        <v>450000</v>
      </c>
      <c r="AK1156" s="330">
        <v>1000000</v>
      </c>
    </row>
    <row r="1157" spans="1:37" s="309" customFormat="1" ht="20.100000000000001" customHeight="1">
      <c r="A1157" s="314">
        <v>5009</v>
      </c>
      <c r="B1157" s="315">
        <v>1410052004009</v>
      </c>
      <c r="C1157" s="347">
        <v>1410012001335</v>
      </c>
      <c r="D1157" s="315" t="s">
        <v>2804</v>
      </c>
      <c r="E1157" s="331"/>
      <c r="F1157" s="319">
        <v>2460036</v>
      </c>
      <c r="G1157" s="333" t="s">
        <v>7196</v>
      </c>
      <c r="H1157" s="331"/>
      <c r="I1157" s="331" t="s">
        <v>5925</v>
      </c>
      <c r="J1157" s="331" t="s">
        <v>7177</v>
      </c>
      <c r="K1157" s="325"/>
      <c r="L1157" s="324"/>
      <c r="M1157" s="348"/>
      <c r="N1157" s="322"/>
      <c r="O1157" s="322" t="s">
        <v>7177</v>
      </c>
      <c r="P1157" s="324">
        <v>1</v>
      </c>
      <c r="Q1157" s="326">
        <v>4</v>
      </c>
      <c r="R1157" s="327">
        <v>300000</v>
      </c>
      <c r="S1157" s="327">
        <v>150000</v>
      </c>
      <c r="T1157" s="328" t="s">
        <v>347</v>
      </c>
      <c r="U1157" s="328" t="s">
        <v>347</v>
      </c>
      <c r="V1157" s="328" t="s">
        <v>347</v>
      </c>
      <c r="W1157" s="329" t="s">
        <v>347</v>
      </c>
      <c r="X1157" s="329"/>
      <c r="Y1157" s="329"/>
      <c r="Z1157" s="325"/>
      <c r="AA1157" s="329"/>
      <c r="AB1157" s="329"/>
      <c r="AC1157" s="329"/>
      <c r="AD1157" s="329"/>
      <c r="AE1157" s="329"/>
      <c r="AF1157" s="329"/>
      <c r="AG1157" s="325">
        <v>0</v>
      </c>
      <c r="AH1157" s="325" t="s">
        <v>377</v>
      </c>
      <c r="AI1157" s="325" t="s">
        <v>377</v>
      </c>
      <c r="AJ1157" s="328">
        <v>450000</v>
      </c>
      <c r="AK1157" s="330">
        <v>1000000</v>
      </c>
    </row>
    <row r="1158" spans="1:37" s="309" customFormat="1" ht="20.100000000000001" customHeight="1">
      <c r="A1158" s="314">
        <v>5010</v>
      </c>
      <c r="B1158" s="315">
        <v>1410052004025</v>
      </c>
      <c r="C1158" s="347">
        <v>1410012001137</v>
      </c>
      <c r="D1158" s="315" t="s">
        <v>2804</v>
      </c>
      <c r="E1158" s="331"/>
      <c r="F1158" s="319">
        <v>2230058</v>
      </c>
      <c r="G1158" s="333" t="s">
        <v>7202</v>
      </c>
      <c r="H1158" s="331"/>
      <c r="I1158" s="331" t="s">
        <v>5926</v>
      </c>
      <c r="J1158" s="331" t="s">
        <v>7178</v>
      </c>
      <c r="K1158" s="325"/>
      <c r="L1158" s="324"/>
      <c r="M1158" s="348"/>
      <c r="N1158" s="322"/>
      <c r="O1158" s="322" t="s">
        <v>7178</v>
      </c>
      <c r="P1158" s="324">
        <v>1</v>
      </c>
      <c r="Q1158" s="326">
        <v>5</v>
      </c>
      <c r="R1158" s="327">
        <v>300000</v>
      </c>
      <c r="S1158" s="327">
        <v>150000</v>
      </c>
      <c r="T1158" s="328" t="s">
        <v>347</v>
      </c>
      <c r="U1158" s="328" t="s">
        <v>347</v>
      </c>
      <c r="V1158" s="328" t="s">
        <v>347</v>
      </c>
      <c r="W1158" s="329" t="s">
        <v>347</v>
      </c>
      <c r="X1158" s="329"/>
      <c r="Y1158" s="329"/>
      <c r="Z1158" s="325"/>
      <c r="AA1158" s="329"/>
      <c r="AB1158" s="329"/>
      <c r="AC1158" s="329"/>
      <c r="AD1158" s="329"/>
      <c r="AE1158" s="329"/>
      <c r="AF1158" s="329"/>
      <c r="AG1158" s="325">
        <v>0</v>
      </c>
      <c r="AH1158" s="325" t="s">
        <v>377</v>
      </c>
      <c r="AI1158" s="325" t="s">
        <v>377</v>
      </c>
      <c r="AJ1158" s="328">
        <v>450000</v>
      </c>
      <c r="AK1158" s="330">
        <v>1000000</v>
      </c>
    </row>
    <row r="1159" spans="1:37" s="309" customFormat="1" ht="20.100000000000001" customHeight="1">
      <c r="A1159" s="314">
        <v>5011</v>
      </c>
      <c r="B1159" s="315">
        <v>1410052004041</v>
      </c>
      <c r="C1159" s="347">
        <v>1410012001582</v>
      </c>
      <c r="D1159" s="315" t="s">
        <v>2804</v>
      </c>
      <c r="E1159" s="331"/>
      <c r="F1159" s="319">
        <v>2360042</v>
      </c>
      <c r="G1159" s="333" t="s">
        <v>7197</v>
      </c>
      <c r="H1159" s="331"/>
      <c r="I1159" s="331" t="s">
        <v>5927</v>
      </c>
      <c r="J1159" s="331" t="s">
        <v>7179</v>
      </c>
      <c r="K1159" s="325"/>
      <c r="L1159" s="324"/>
      <c r="M1159" s="348"/>
      <c r="N1159" s="322"/>
      <c r="O1159" s="322" t="s">
        <v>7179</v>
      </c>
      <c r="P1159" s="324">
        <v>1</v>
      </c>
      <c r="Q1159" s="326">
        <v>5</v>
      </c>
      <c r="R1159" s="327">
        <v>300000</v>
      </c>
      <c r="S1159" s="327">
        <v>150000</v>
      </c>
      <c r="T1159" s="328" t="s">
        <v>347</v>
      </c>
      <c r="U1159" s="328" t="s">
        <v>347</v>
      </c>
      <c r="V1159" s="328" t="s">
        <v>347</v>
      </c>
      <c r="W1159" s="329" t="s">
        <v>347</v>
      </c>
      <c r="X1159" s="329"/>
      <c r="Y1159" s="329"/>
      <c r="Z1159" s="325"/>
      <c r="AA1159" s="329"/>
      <c r="AB1159" s="329"/>
      <c r="AC1159" s="329"/>
      <c r="AD1159" s="329"/>
      <c r="AE1159" s="329"/>
      <c r="AF1159" s="329"/>
      <c r="AG1159" s="325">
        <v>0</v>
      </c>
      <c r="AH1159" s="325" t="s">
        <v>377</v>
      </c>
      <c r="AI1159" s="325" t="s">
        <v>377</v>
      </c>
      <c r="AJ1159" s="328">
        <v>450000</v>
      </c>
      <c r="AK1159" s="330">
        <v>1000000</v>
      </c>
    </row>
    <row r="1160" spans="1:37" s="309" customFormat="1" ht="20.100000000000001" customHeight="1">
      <c r="A1160" s="314">
        <v>5012</v>
      </c>
      <c r="B1160" s="315">
        <v>1410052004504</v>
      </c>
      <c r="C1160" s="347">
        <v>1410012001905</v>
      </c>
      <c r="D1160" s="315" t="s">
        <v>2804</v>
      </c>
      <c r="E1160" s="331"/>
      <c r="F1160" s="319">
        <v>2320035</v>
      </c>
      <c r="G1160" s="333" t="s">
        <v>7198</v>
      </c>
      <c r="H1160" s="331"/>
      <c r="I1160" s="331" t="s">
        <v>5928</v>
      </c>
      <c r="J1160" s="331" t="s">
        <v>7180</v>
      </c>
      <c r="K1160" s="325"/>
      <c r="L1160" s="324"/>
      <c r="M1160" s="348"/>
      <c r="N1160" s="322"/>
      <c r="O1160" s="322" t="s">
        <v>7180</v>
      </c>
      <c r="P1160" s="324">
        <v>1</v>
      </c>
      <c r="Q1160" s="326">
        <v>3</v>
      </c>
      <c r="R1160" s="327">
        <v>300000</v>
      </c>
      <c r="S1160" s="327">
        <v>150000</v>
      </c>
      <c r="T1160" s="328" t="s">
        <v>347</v>
      </c>
      <c r="U1160" s="328" t="s">
        <v>347</v>
      </c>
      <c r="V1160" s="328" t="s">
        <v>347</v>
      </c>
      <c r="W1160" s="329" t="s">
        <v>347</v>
      </c>
      <c r="X1160" s="329"/>
      <c r="Y1160" s="329"/>
      <c r="Z1160" s="325"/>
      <c r="AA1160" s="329"/>
      <c r="AB1160" s="329"/>
      <c r="AC1160" s="329"/>
      <c r="AD1160" s="329"/>
      <c r="AE1160" s="329"/>
      <c r="AF1160" s="329"/>
      <c r="AG1160" s="325">
        <v>0</v>
      </c>
      <c r="AH1160" s="325" t="s">
        <v>377</v>
      </c>
      <c r="AI1160" s="325" t="s">
        <v>377</v>
      </c>
      <c r="AJ1160" s="328">
        <v>450000</v>
      </c>
      <c r="AK1160" s="330">
        <v>1000000</v>
      </c>
    </row>
    <row r="1161" spans="1:37" s="309" customFormat="1" ht="20.100000000000001" customHeight="1">
      <c r="A1161" s="314">
        <v>5013</v>
      </c>
      <c r="B1161" s="315">
        <v>1410052004629</v>
      </c>
      <c r="C1161" s="347">
        <v>1410012001921</v>
      </c>
      <c r="D1161" s="315" t="s">
        <v>2804</v>
      </c>
      <c r="E1161" s="331"/>
      <c r="F1161" s="319">
        <v>1950053</v>
      </c>
      <c r="G1161" s="333" t="s">
        <v>7203</v>
      </c>
      <c r="H1161" s="331"/>
      <c r="I1161" s="331" t="s">
        <v>5929</v>
      </c>
      <c r="J1161" s="331" t="s">
        <v>7181</v>
      </c>
      <c r="K1161" s="329"/>
      <c r="L1161" s="324"/>
      <c r="M1161" s="348"/>
      <c r="N1161" s="322"/>
      <c r="O1161" s="322" t="s">
        <v>7181</v>
      </c>
      <c r="P1161" s="324">
        <v>1</v>
      </c>
      <c r="Q1161" s="326">
        <v>5</v>
      </c>
      <c r="R1161" s="327">
        <v>300000</v>
      </c>
      <c r="S1161" s="327">
        <v>150000</v>
      </c>
      <c r="T1161" s="328" t="s">
        <v>347</v>
      </c>
      <c r="U1161" s="328" t="s">
        <v>347</v>
      </c>
      <c r="V1161" s="328" t="s">
        <v>347</v>
      </c>
      <c r="W1161" s="329" t="s">
        <v>347</v>
      </c>
      <c r="X1161" s="325"/>
      <c r="Y1161" s="325"/>
      <c r="Z1161" s="325"/>
      <c r="AA1161" s="325"/>
      <c r="AB1161" s="325"/>
      <c r="AC1161" s="325"/>
      <c r="AD1161" s="325"/>
      <c r="AE1161" s="325"/>
      <c r="AF1161" s="325"/>
      <c r="AG1161" s="325">
        <v>0</v>
      </c>
      <c r="AH1161" s="325" t="s">
        <v>377</v>
      </c>
      <c r="AI1161" s="325" t="s">
        <v>377</v>
      </c>
      <c r="AJ1161" s="328">
        <v>450000</v>
      </c>
      <c r="AK1161" s="330">
        <v>1000000</v>
      </c>
    </row>
    <row r="1162" spans="1:37" s="309" customFormat="1" ht="20.100000000000001" customHeight="1">
      <c r="A1162" s="314">
        <v>5014</v>
      </c>
      <c r="B1162" s="315">
        <v>1410052004926</v>
      </c>
      <c r="C1162" s="347">
        <v>1410012001947</v>
      </c>
      <c r="D1162" s="315" t="s">
        <v>2804</v>
      </c>
      <c r="E1162" s="331"/>
      <c r="F1162" s="332">
        <v>2200053</v>
      </c>
      <c r="G1162" s="333" t="s">
        <v>7204</v>
      </c>
      <c r="H1162" s="331"/>
      <c r="I1162" s="331" t="s">
        <v>5930</v>
      </c>
      <c r="J1162" s="331" t="s">
        <v>7182</v>
      </c>
      <c r="K1162" s="340"/>
      <c r="L1162" s="334"/>
      <c r="M1162" s="334"/>
      <c r="N1162" s="338"/>
      <c r="O1162" s="334" t="s">
        <v>7182</v>
      </c>
      <c r="P1162" s="324">
        <v>1</v>
      </c>
      <c r="Q1162" s="326">
        <v>5</v>
      </c>
      <c r="R1162" s="327">
        <v>300000</v>
      </c>
      <c r="S1162" s="327">
        <v>150000</v>
      </c>
      <c r="T1162" s="328" t="s">
        <v>347</v>
      </c>
      <c r="U1162" s="328" t="s">
        <v>347</v>
      </c>
      <c r="V1162" s="328" t="s">
        <v>347</v>
      </c>
      <c r="W1162" s="329" t="s">
        <v>347</v>
      </c>
      <c r="X1162" s="329"/>
      <c r="Y1162" s="329"/>
      <c r="Z1162" s="325"/>
      <c r="AA1162" s="329"/>
      <c r="AB1162" s="329"/>
      <c r="AC1162" s="329"/>
      <c r="AD1162" s="329"/>
      <c r="AE1162" s="329"/>
      <c r="AF1162" s="329"/>
      <c r="AG1162" s="325">
        <v>108000</v>
      </c>
      <c r="AH1162" s="325" t="s">
        <v>6833</v>
      </c>
      <c r="AI1162" s="325" t="s">
        <v>377</v>
      </c>
      <c r="AJ1162" s="328">
        <v>450000</v>
      </c>
      <c r="AK1162" s="330">
        <v>1000000</v>
      </c>
    </row>
    <row r="1163" spans="1:37" s="309" customFormat="1" ht="20.100000000000001" customHeight="1">
      <c r="A1163" s="314">
        <v>5015</v>
      </c>
      <c r="B1163" s="315">
        <v>1410052005006</v>
      </c>
      <c r="C1163" s="345">
        <v>1410012001954</v>
      </c>
      <c r="D1163" s="316" t="s">
        <v>2804</v>
      </c>
      <c r="E1163" s="331"/>
      <c r="F1163" s="340">
        <v>2400024</v>
      </c>
      <c r="G1163" s="316" t="s">
        <v>7205</v>
      </c>
      <c r="H1163" s="316"/>
      <c r="I1163" s="316" t="s">
        <v>5931</v>
      </c>
      <c r="J1163" s="316" t="s">
        <v>7183</v>
      </c>
      <c r="K1163" s="340"/>
      <c r="L1163" s="334"/>
      <c r="M1163" s="334"/>
      <c r="N1163" s="316"/>
      <c r="O1163" s="334" t="s">
        <v>7183</v>
      </c>
      <c r="P1163" s="324">
        <v>1</v>
      </c>
      <c r="Q1163" s="316">
        <v>5</v>
      </c>
      <c r="R1163" s="327">
        <v>300000</v>
      </c>
      <c r="S1163" s="327">
        <v>150000</v>
      </c>
      <c r="T1163" s="328" t="s">
        <v>347</v>
      </c>
      <c r="U1163" s="328" t="s">
        <v>347</v>
      </c>
      <c r="V1163" s="328" t="s">
        <v>347</v>
      </c>
      <c r="W1163" s="329" t="s">
        <v>347</v>
      </c>
      <c r="X1163" s="316"/>
      <c r="Y1163" s="316"/>
      <c r="Z1163" s="325"/>
      <c r="AA1163" s="316"/>
      <c r="AB1163" s="316"/>
      <c r="AC1163" s="316"/>
      <c r="AD1163" s="316"/>
      <c r="AE1163" s="316"/>
      <c r="AF1163" s="316"/>
      <c r="AG1163" s="325">
        <v>95000</v>
      </c>
      <c r="AH1163" s="325" t="s">
        <v>6833</v>
      </c>
      <c r="AI1163" s="325" t="s">
        <v>377</v>
      </c>
      <c r="AJ1163" s="328">
        <v>450000</v>
      </c>
      <c r="AK1163" s="330">
        <v>1000000</v>
      </c>
    </row>
    <row r="1164" spans="1:37" s="309" customFormat="1" ht="20.100000000000001" customHeight="1">
      <c r="A1164" s="314">
        <v>5016</v>
      </c>
      <c r="B1164" s="315">
        <v>1410052005360</v>
      </c>
      <c r="C1164" s="345">
        <v>1410512100017</v>
      </c>
      <c r="D1164" s="316" t="s">
        <v>2804</v>
      </c>
      <c r="E1164" s="331"/>
      <c r="F1164" s="340">
        <v>2320065</v>
      </c>
      <c r="G1164" s="316" t="s">
        <v>7199</v>
      </c>
      <c r="H1164" s="316"/>
      <c r="I1164" s="316" t="s">
        <v>5932</v>
      </c>
      <c r="J1164" s="316" t="s">
        <v>7184</v>
      </c>
      <c r="K1164" s="340"/>
      <c r="L1164" s="334"/>
      <c r="M1164" s="334"/>
      <c r="N1164" s="316"/>
      <c r="O1164" s="334" t="s">
        <v>7184</v>
      </c>
      <c r="P1164" s="324">
        <v>1</v>
      </c>
      <c r="Q1164" s="316">
        <v>5</v>
      </c>
      <c r="R1164" s="327">
        <v>300000</v>
      </c>
      <c r="S1164" s="327">
        <v>150000</v>
      </c>
      <c r="T1164" s="328" t="s">
        <v>347</v>
      </c>
      <c r="U1164" s="328" t="s">
        <v>347</v>
      </c>
      <c r="V1164" s="328" t="s">
        <v>347</v>
      </c>
      <c r="W1164" s="329" t="s">
        <v>347</v>
      </c>
      <c r="X1164" s="316"/>
      <c r="Y1164" s="316"/>
      <c r="Z1164" s="325"/>
      <c r="AA1164" s="316"/>
      <c r="AB1164" s="316"/>
      <c r="AC1164" s="316"/>
      <c r="AD1164" s="316"/>
      <c r="AE1164" s="316"/>
      <c r="AF1164" s="316"/>
      <c r="AG1164" s="325">
        <v>0</v>
      </c>
      <c r="AH1164" s="325" t="s">
        <v>377</v>
      </c>
      <c r="AI1164" s="325" t="s">
        <v>377</v>
      </c>
      <c r="AJ1164" s="328">
        <v>450000</v>
      </c>
      <c r="AK1164" s="330">
        <v>1000000</v>
      </c>
    </row>
    <row r="1165" spans="1:37" s="309" customFormat="1" ht="20.100000000000001" customHeight="1">
      <c r="A1165" s="314">
        <v>5017</v>
      </c>
      <c r="B1165" s="315">
        <v>1410052005378</v>
      </c>
      <c r="C1165" s="347">
        <v>1411212100018</v>
      </c>
      <c r="D1165" s="315" t="s">
        <v>2804</v>
      </c>
      <c r="E1165" s="331"/>
      <c r="F1165" s="332">
        <v>2410814</v>
      </c>
      <c r="G1165" s="333" t="s">
        <v>7200</v>
      </c>
      <c r="H1165" s="331"/>
      <c r="I1165" s="331" t="s">
        <v>5933</v>
      </c>
      <c r="J1165" s="331" t="s">
        <v>7185</v>
      </c>
      <c r="K1165" s="325"/>
      <c r="L1165" s="324"/>
      <c r="M1165" s="348"/>
      <c r="N1165" s="322"/>
      <c r="O1165" s="322" t="s">
        <v>7185</v>
      </c>
      <c r="P1165" s="324">
        <v>1</v>
      </c>
      <c r="Q1165" s="326">
        <v>3</v>
      </c>
      <c r="R1165" s="327">
        <v>300000</v>
      </c>
      <c r="S1165" s="327">
        <v>150000</v>
      </c>
      <c r="T1165" s="328" t="s">
        <v>347</v>
      </c>
      <c r="U1165" s="328" t="s">
        <v>347</v>
      </c>
      <c r="V1165" s="328" t="s">
        <v>347</v>
      </c>
      <c r="W1165" s="329" t="s">
        <v>347</v>
      </c>
      <c r="X1165" s="329"/>
      <c r="Y1165" s="329"/>
      <c r="Z1165" s="325"/>
      <c r="AA1165" s="329"/>
      <c r="AB1165" s="329"/>
      <c r="AC1165" s="329"/>
      <c r="AD1165" s="329"/>
      <c r="AE1165" s="329"/>
      <c r="AF1165" s="329"/>
      <c r="AG1165" s="325">
        <v>0</v>
      </c>
      <c r="AH1165" s="325" t="s">
        <v>377</v>
      </c>
      <c r="AI1165" s="325" t="s">
        <v>377</v>
      </c>
      <c r="AJ1165" s="328">
        <v>450000</v>
      </c>
      <c r="AK1165" s="330">
        <v>1000000</v>
      </c>
    </row>
    <row r="1166" spans="1:37" s="309" customFormat="1" ht="20.100000000000001" customHeight="1">
      <c r="A1166" s="314">
        <v>5018</v>
      </c>
      <c r="B1166" s="315">
        <v>1410052005667</v>
      </c>
      <c r="C1166" s="347">
        <v>1411012100010</v>
      </c>
      <c r="D1166" s="315" t="s">
        <v>2804</v>
      </c>
      <c r="E1166" s="331"/>
      <c r="F1166" s="332">
        <v>2450063</v>
      </c>
      <c r="G1166" s="333" t="s">
        <v>7206</v>
      </c>
      <c r="H1166" s="331"/>
      <c r="I1166" s="331" t="s">
        <v>5934</v>
      </c>
      <c r="J1166" s="331" t="s">
        <v>7186</v>
      </c>
      <c r="K1166" s="340"/>
      <c r="L1166" s="334"/>
      <c r="M1166" s="334"/>
      <c r="N1166" s="316"/>
      <c r="O1166" s="334" t="s">
        <v>7186</v>
      </c>
      <c r="P1166" s="324">
        <v>1</v>
      </c>
      <c r="Q1166" s="326">
        <v>5</v>
      </c>
      <c r="R1166" s="327">
        <v>300000</v>
      </c>
      <c r="S1166" s="327">
        <v>150000</v>
      </c>
      <c r="T1166" s="328" t="s">
        <v>347</v>
      </c>
      <c r="U1166" s="328" t="s">
        <v>347</v>
      </c>
      <c r="V1166" s="328" t="s">
        <v>347</v>
      </c>
      <c r="W1166" s="329" t="s">
        <v>347</v>
      </c>
      <c r="X1166" s="329"/>
      <c r="Y1166" s="329"/>
      <c r="Z1166" s="325"/>
      <c r="AA1166" s="329"/>
      <c r="AB1166" s="329"/>
      <c r="AC1166" s="329"/>
      <c r="AD1166" s="329"/>
      <c r="AE1166" s="329"/>
      <c r="AF1166" s="329"/>
      <c r="AG1166" s="325">
        <v>0</v>
      </c>
      <c r="AH1166" s="325" t="s">
        <v>377</v>
      </c>
      <c r="AI1166" s="325" t="s">
        <v>377</v>
      </c>
      <c r="AJ1166" s="328">
        <v>450000</v>
      </c>
      <c r="AK1166" s="330">
        <v>1000000</v>
      </c>
    </row>
    <row r="1167" spans="1:37" s="309" customFormat="1" ht="20.100000000000001" customHeight="1">
      <c r="A1167" s="314">
        <v>5019</v>
      </c>
      <c r="B1167" s="315">
        <v>1410052005675</v>
      </c>
      <c r="C1167" s="347">
        <v>1411712100013</v>
      </c>
      <c r="D1167" s="315" t="s">
        <v>2804</v>
      </c>
      <c r="E1167" s="331"/>
      <c r="F1167" s="332">
        <v>2270054</v>
      </c>
      <c r="G1167" s="333" t="s">
        <v>7201</v>
      </c>
      <c r="H1167" s="331"/>
      <c r="I1167" s="331" t="s">
        <v>5935</v>
      </c>
      <c r="J1167" s="331" t="s">
        <v>7187</v>
      </c>
      <c r="K1167" s="325"/>
      <c r="L1167" s="324"/>
      <c r="M1167" s="348"/>
      <c r="N1167" s="322"/>
      <c r="O1167" s="322" t="s">
        <v>7187</v>
      </c>
      <c r="P1167" s="324">
        <v>1</v>
      </c>
      <c r="Q1167" s="326">
        <v>5</v>
      </c>
      <c r="R1167" s="327">
        <v>300000</v>
      </c>
      <c r="S1167" s="327">
        <v>150000</v>
      </c>
      <c r="T1167" s="328" t="s">
        <v>347</v>
      </c>
      <c r="U1167" s="328" t="s">
        <v>347</v>
      </c>
      <c r="V1167" s="328" t="s">
        <v>347</v>
      </c>
      <c r="W1167" s="329" t="s">
        <v>347</v>
      </c>
      <c r="X1167" s="329"/>
      <c r="Y1167" s="329"/>
      <c r="Z1167" s="325"/>
      <c r="AA1167" s="329"/>
      <c r="AB1167" s="329"/>
      <c r="AC1167" s="329"/>
      <c r="AD1167" s="329"/>
      <c r="AE1167" s="329"/>
      <c r="AF1167" s="329"/>
      <c r="AG1167" s="325">
        <v>0</v>
      </c>
      <c r="AH1167" s="325" t="s">
        <v>377</v>
      </c>
      <c r="AI1167" s="325" t="s">
        <v>377</v>
      </c>
      <c r="AJ1167" s="328">
        <v>450000</v>
      </c>
      <c r="AK1167" s="330">
        <v>1000000</v>
      </c>
    </row>
    <row r="1168" spans="1:37" s="309" customFormat="1" ht="20.100000000000001" customHeight="1">
      <c r="A1168" s="314">
        <v>6001</v>
      </c>
      <c r="B1168" s="315">
        <v>1410051026276</v>
      </c>
      <c r="C1168" s="347">
        <v>1410002001121</v>
      </c>
      <c r="D1168" s="315" t="s">
        <v>2805</v>
      </c>
      <c r="E1168" s="316" t="s">
        <v>2821</v>
      </c>
      <c r="F1168" s="332">
        <v>2340051</v>
      </c>
      <c r="G1168" s="333" t="s">
        <v>2823</v>
      </c>
      <c r="H1168" s="331" t="s">
        <v>344</v>
      </c>
      <c r="I1168" s="331" t="s">
        <v>5936</v>
      </c>
      <c r="J1168" s="331" t="s">
        <v>2822</v>
      </c>
      <c r="K1168" s="325">
        <v>2340051</v>
      </c>
      <c r="L1168" s="324" t="s">
        <v>5937</v>
      </c>
      <c r="M1168" s="348" t="s">
        <v>5392</v>
      </c>
      <c r="N1168" s="322"/>
      <c r="O1168" s="322" t="s">
        <v>2822</v>
      </c>
      <c r="P1168" s="324">
        <v>6</v>
      </c>
      <c r="Q1168" s="326">
        <v>173</v>
      </c>
      <c r="R1168" s="327" t="s">
        <v>347</v>
      </c>
      <c r="S1168" s="327">
        <v>250000</v>
      </c>
      <c r="T1168" s="328">
        <v>300000</v>
      </c>
      <c r="U1168" s="328" t="s">
        <v>347</v>
      </c>
      <c r="V1168" s="328" t="s">
        <v>347</v>
      </c>
      <c r="W1168" s="329" t="s">
        <v>347</v>
      </c>
      <c r="X1168" s="329"/>
      <c r="Y1168" s="329"/>
      <c r="Z1168" s="325"/>
      <c r="AA1168" s="316" t="s">
        <v>377</v>
      </c>
      <c r="AB1168" s="329"/>
      <c r="AC1168" s="329"/>
      <c r="AD1168" s="329"/>
      <c r="AE1168" s="329"/>
      <c r="AF1168" s="329"/>
      <c r="AG1168" s="325">
        <v>0</v>
      </c>
      <c r="AH1168" s="325" t="s">
        <v>377</v>
      </c>
      <c r="AI1168" s="325" t="s">
        <v>6833</v>
      </c>
      <c r="AJ1168" s="328">
        <v>550000</v>
      </c>
      <c r="AK1168" s="330">
        <v>1000000</v>
      </c>
    </row>
    <row r="1169" spans="1:37" s="309" customFormat="1" ht="20.100000000000001" customHeight="1">
      <c r="A1169" s="314">
        <v>6002</v>
      </c>
      <c r="B1169" s="373">
        <v>1410051021780</v>
      </c>
      <c r="C1169" s="347">
        <v>1410002000883</v>
      </c>
      <c r="D1169" s="315" t="s">
        <v>2805</v>
      </c>
      <c r="E1169" s="361" t="s">
        <v>5938</v>
      </c>
      <c r="F1169" s="332">
        <v>2220011</v>
      </c>
      <c r="G1169" s="333" t="s">
        <v>2827</v>
      </c>
      <c r="H1169" s="331" t="s">
        <v>344</v>
      </c>
      <c r="I1169" s="331" t="s">
        <v>6894</v>
      </c>
      <c r="J1169" s="331" t="s">
        <v>2818</v>
      </c>
      <c r="K1169" s="325">
        <v>2220011</v>
      </c>
      <c r="L1169" s="324" t="s">
        <v>5939</v>
      </c>
      <c r="M1169" s="348" t="s">
        <v>5392</v>
      </c>
      <c r="N1169" s="322"/>
      <c r="O1169" s="322" t="s">
        <v>2818</v>
      </c>
      <c r="P1169" s="324">
        <v>6</v>
      </c>
      <c r="Q1169" s="326">
        <v>175</v>
      </c>
      <c r="R1169" s="327" t="s">
        <v>347</v>
      </c>
      <c r="S1169" s="327">
        <v>250000</v>
      </c>
      <c r="T1169" s="328">
        <v>300000</v>
      </c>
      <c r="U1169" s="328" t="s">
        <v>347</v>
      </c>
      <c r="V1169" s="328" t="s">
        <v>347</v>
      </c>
      <c r="W1169" s="329" t="s">
        <v>347</v>
      </c>
      <c r="X1169" s="329"/>
      <c r="Y1169" s="329"/>
      <c r="Z1169" s="325"/>
      <c r="AA1169" s="316" t="s">
        <v>377</v>
      </c>
      <c r="AB1169" s="329"/>
      <c r="AC1169" s="329"/>
      <c r="AD1169" s="329"/>
      <c r="AE1169" s="329"/>
      <c r="AF1169" s="329"/>
      <c r="AG1169" s="325">
        <v>0</v>
      </c>
      <c r="AH1169" s="325" t="s">
        <v>377</v>
      </c>
      <c r="AI1169" s="325" t="s">
        <v>6833</v>
      </c>
      <c r="AJ1169" s="328">
        <v>550000</v>
      </c>
      <c r="AK1169" s="330">
        <v>1000000</v>
      </c>
    </row>
    <row r="1170" spans="1:37" s="309" customFormat="1" ht="20.100000000000001" customHeight="1">
      <c r="A1170" s="314">
        <v>6003</v>
      </c>
      <c r="B1170" s="315">
        <v>1410051023240</v>
      </c>
      <c r="C1170" s="347">
        <v>1410002001931</v>
      </c>
      <c r="D1170" s="315" t="s">
        <v>2805</v>
      </c>
      <c r="E1170" s="361" t="s">
        <v>550</v>
      </c>
      <c r="F1170" s="332">
        <v>2270033</v>
      </c>
      <c r="G1170" s="333" t="s">
        <v>5942</v>
      </c>
      <c r="H1170" s="331" t="s">
        <v>344</v>
      </c>
      <c r="I1170" s="331" t="s">
        <v>5940</v>
      </c>
      <c r="J1170" s="316" t="s">
        <v>5941</v>
      </c>
      <c r="K1170" s="329">
        <v>2270033</v>
      </c>
      <c r="L1170" s="324" t="s">
        <v>5943</v>
      </c>
      <c r="M1170" s="348" t="s">
        <v>5392</v>
      </c>
      <c r="N1170" s="322"/>
      <c r="O1170" s="322" t="s">
        <v>5941</v>
      </c>
      <c r="P1170" s="324">
        <v>6</v>
      </c>
      <c r="Q1170" s="326">
        <v>288</v>
      </c>
      <c r="R1170" s="327" t="s">
        <v>347</v>
      </c>
      <c r="S1170" s="327">
        <v>250000</v>
      </c>
      <c r="T1170" s="328">
        <v>300000</v>
      </c>
      <c r="U1170" s="328" t="s">
        <v>347</v>
      </c>
      <c r="V1170" s="328" t="s">
        <v>347</v>
      </c>
      <c r="W1170" s="329" t="s">
        <v>347</v>
      </c>
      <c r="X1170" s="325"/>
      <c r="Y1170" s="325"/>
      <c r="Z1170" s="325"/>
      <c r="AA1170" s="316" t="s">
        <v>377</v>
      </c>
      <c r="AB1170" s="325"/>
      <c r="AC1170" s="325"/>
      <c r="AD1170" s="325"/>
      <c r="AE1170" s="325"/>
      <c r="AF1170" s="325"/>
      <c r="AG1170" s="325">
        <v>0</v>
      </c>
      <c r="AH1170" s="325" t="s">
        <v>377</v>
      </c>
      <c r="AI1170" s="325" t="s">
        <v>6833</v>
      </c>
      <c r="AJ1170" s="328">
        <v>550000</v>
      </c>
      <c r="AK1170" s="330">
        <v>1000000</v>
      </c>
    </row>
    <row r="1171" spans="1:37" s="309" customFormat="1" ht="20.100000000000001" customHeight="1">
      <c r="A1171" s="314">
        <v>6004</v>
      </c>
      <c r="B1171" s="315">
        <v>1410051023919</v>
      </c>
      <c r="C1171" s="347">
        <v>1410002000313</v>
      </c>
      <c r="D1171" s="315" t="s">
        <v>2805</v>
      </c>
      <c r="E1171" s="316" t="s">
        <v>2815</v>
      </c>
      <c r="F1171" s="332">
        <v>2300015</v>
      </c>
      <c r="G1171" s="333" t="s">
        <v>5945</v>
      </c>
      <c r="H1171" s="331" t="s">
        <v>344</v>
      </c>
      <c r="I1171" s="331" t="s">
        <v>5944</v>
      </c>
      <c r="J1171" s="331" t="s">
        <v>2816</v>
      </c>
      <c r="K1171" s="340">
        <v>2300015</v>
      </c>
      <c r="L1171" s="334" t="s">
        <v>5946</v>
      </c>
      <c r="M1171" s="334" t="s">
        <v>5392</v>
      </c>
      <c r="N1171" s="316"/>
      <c r="O1171" s="334" t="s">
        <v>2816</v>
      </c>
      <c r="P1171" s="324">
        <v>6</v>
      </c>
      <c r="Q1171" s="326">
        <v>75</v>
      </c>
      <c r="R1171" s="327" t="s">
        <v>347</v>
      </c>
      <c r="S1171" s="327">
        <v>250000</v>
      </c>
      <c r="T1171" s="328">
        <v>300000</v>
      </c>
      <c r="U1171" s="328" t="s">
        <v>347</v>
      </c>
      <c r="V1171" s="328" t="s">
        <v>347</v>
      </c>
      <c r="W1171" s="329" t="s">
        <v>347</v>
      </c>
      <c r="X1171" s="329"/>
      <c r="Y1171" s="316"/>
      <c r="Z1171" s="325"/>
      <c r="AA1171" s="316" t="s">
        <v>377</v>
      </c>
      <c r="AB1171" s="329"/>
      <c r="AC1171" s="329"/>
      <c r="AD1171" s="329"/>
      <c r="AE1171" s="329"/>
      <c r="AF1171" s="329"/>
      <c r="AG1171" s="325">
        <v>0</v>
      </c>
      <c r="AH1171" s="325" t="s">
        <v>377</v>
      </c>
      <c r="AI1171" s="325" t="s">
        <v>6833</v>
      </c>
      <c r="AJ1171" s="328">
        <v>550000</v>
      </c>
      <c r="AK1171" s="330">
        <v>1000000</v>
      </c>
    </row>
    <row r="1172" spans="1:37" s="309" customFormat="1" ht="20.100000000000001" customHeight="1">
      <c r="A1172" s="314">
        <v>6005</v>
      </c>
      <c r="B1172" s="345">
        <v>1410051022689</v>
      </c>
      <c r="C1172" s="347">
        <v>1420702000059</v>
      </c>
      <c r="D1172" s="316" t="s">
        <v>2805</v>
      </c>
      <c r="E1172" s="316" t="s">
        <v>2215</v>
      </c>
      <c r="F1172" s="340">
        <v>2530084</v>
      </c>
      <c r="G1172" s="316" t="s">
        <v>2217</v>
      </c>
      <c r="H1172" s="316" t="s">
        <v>344</v>
      </c>
      <c r="I1172" s="316" t="s">
        <v>2216</v>
      </c>
      <c r="J1172" s="331" t="s">
        <v>2807</v>
      </c>
      <c r="K1172" s="340">
        <v>2260016</v>
      </c>
      <c r="L1172" s="334" t="s">
        <v>5947</v>
      </c>
      <c r="M1172" s="334" t="s">
        <v>5392</v>
      </c>
      <c r="N1172" s="316"/>
      <c r="O1172" s="334" t="s">
        <v>2807</v>
      </c>
      <c r="P1172" s="324">
        <v>6</v>
      </c>
      <c r="Q1172" s="316">
        <v>330</v>
      </c>
      <c r="R1172" s="327" t="s">
        <v>347</v>
      </c>
      <c r="S1172" s="327">
        <v>250000</v>
      </c>
      <c r="T1172" s="328">
        <v>300000</v>
      </c>
      <c r="U1172" s="328" t="s">
        <v>347</v>
      </c>
      <c r="V1172" s="328" t="s">
        <v>347</v>
      </c>
      <c r="W1172" s="329" t="s">
        <v>347</v>
      </c>
      <c r="X1172" s="316"/>
      <c r="Y1172" s="316"/>
      <c r="Z1172" s="325"/>
      <c r="AA1172" s="316" t="s">
        <v>377</v>
      </c>
      <c r="AB1172" s="316"/>
      <c r="AC1172" s="316"/>
      <c r="AD1172" s="316"/>
      <c r="AE1172" s="316"/>
      <c r="AF1172" s="316"/>
      <c r="AG1172" s="325">
        <v>0</v>
      </c>
      <c r="AH1172" s="325" t="s">
        <v>377</v>
      </c>
      <c r="AI1172" s="325" t="s">
        <v>6833</v>
      </c>
      <c r="AJ1172" s="328">
        <v>550000</v>
      </c>
      <c r="AK1172" s="330">
        <v>1000000</v>
      </c>
    </row>
    <row r="1173" spans="1:37" s="309" customFormat="1" ht="20.100000000000001" customHeight="1">
      <c r="A1173" s="314">
        <v>6006</v>
      </c>
      <c r="B1173" s="345">
        <v>1410051022705</v>
      </c>
      <c r="C1173" s="347">
        <v>1420702000059</v>
      </c>
      <c r="D1173" s="316" t="s">
        <v>2805</v>
      </c>
      <c r="E1173" s="316" t="s">
        <v>2215</v>
      </c>
      <c r="F1173" s="340">
        <v>2530084</v>
      </c>
      <c r="G1173" s="316" t="s">
        <v>2217</v>
      </c>
      <c r="H1173" s="316" t="s">
        <v>344</v>
      </c>
      <c r="I1173" s="316" t="s">
        <v>2216</v>
      </c>
      <c r="J1173" s="316" t="s">
        <v>2808</v>
      </c>
      <c r="K1173" s="325">
        <v>2260016</v>
      </c>
      <c r="L1173" s="316" t="s">
        <v>5948</v>
      </c>
      <c r="M1173" s="334" t="s">
        <v>5392</v>
      </c>
      <c r="N1173" s="316"/>
      <c r="O1173" s="334" t="s">
        <v>2808</v>
      </c>
      <c r="P1173" s="324">
        <v>6</v>
      </c>
      <c r="Q1173" s="316">
        <v>230</v>
      </c>
      <c r="R1173" s="327" t="s">
        <v>347</v>
      </c>
      <c r="S1173" s="327">
        <v>250000</v>
      </c>
      <c r="T1173" s="328">
        <v>300000</v>
      </c>
      <c r="U1173" s="328" t="s">
        <v>347</v>
      </c>
      <c r="V1173" s="328" t="s">
        <v>347</v>
      </c>
      <c r="W1173" s="329" t="s">
        <v>347</v>
      </c>
      <c r="X1173" s="316"/>
      <c r="Y1173" s="316"/>
      <c r="Z1173" s="325"/>
      <c r="AA1173" s="316" t="s">
        <v>377</v>
      </c>
      <c r="AB1173" s="316"/>
      <c r="AC1173" s="316"/>
      <c r="AD1173" s="316"/>
      <c r="AE1173" s="316"/>
      <c r="AF1173" s="316"/>
      <c r="AG1173" s="325">
        <v>0</v>
      </c>
      <c r="AH1173" s="325" t="s">
        <v>377</v>
      </c>
      <c r="AI1173" s="325" t="s">
        <v>6833</v>
      </c>
      <c r="AJ1173" s="328">
        <v>550000</v>
      </c>
      <c r="AK1173" s="330">
        <v>1000000</v>
      </c>
    </row>
    <row r="1174" spans="1:37" s="309" customFormat="1" ht="20.100000000000001" customHeight="1">
      <c r="A1174" s="314">
        <v>6007</v>
      </c>
      <c r="B1174" s="315">
        <v>1410051023430</v>
      </c>
      <c r="C1174" s="347">
        <v>1420702000059</v>
      </c>
      <c r="D1174" s="315" t="s">
        <v>2805</v>
      </c>
      <c r="E1174" s="316" t="s">
        <v>2215</v>
      </c>
      <c r="F1174" s="332">
        <v>2530084</v>
      </c>
      <c r="G1174" s="333" t="s">
        <v>2217</v>
      </c>
      <c r="H1174" s="331" t="s">
        <v>344</v>
      </c>
      <c r="I1174" s="331" t="s">
        <v>2216</v>
      </c>
      <c r="J1174" s="331" t="s">
        <v>2809</v>
      </c>
      <c r="K1174" s="340">
        <v>2240023</v>
      </c>
      <c r="L1174" s="334" t="s">
        <v>5949</v>
      </c>
      <c r="M1174" s="334" t="s">
        <v>5392</v>
      </c>
      <c r="N1174" s="334"/>
      <c r="O1174" s="334" t="s">
        <v>2809</v>
      </c>
      <c r="P1174" s="324">
        <v>6</v>
      </c>
      <c r="Q1174" s="326">
        <v>280</v>
      </c>
      <c r="R1174" s="327" t="s">
        <v>347</v>
      </c>
      <c r="S1174" s="327">
        <v>250000</v>
      </c>
      <c r="T1174" s="328">
        <v>300000</v>
      </c>
      <c r="U1174" s="328" t="s">
        <v>347</v>
      </c>
      <c r="V1174" s="328" t="s">
        <v>347</v>
      </c>
      <c r="W1174" s="329" t="s">
        <v>347</v>
      </c>
      <c r="X1174" s="325"/>
      <c r="Y1174" s="325"/>
      <c r="Z1174" s="325"/>
      <c r="AA1174" s="316" t="s">
        <v>377</v>
      </c>
      <c r="AB1174" s="325"/>
      <c r="AC1174" s="325"/>
      <c r="AD1174" s="325"/>
      <c r="AE1174" s="325"/>
      <c r="AF1174" s="325"/>
      <c r="AG1174" s="325">
        <v>0</v>
      </c>
      <c r="AH1174" s="325" t="s">
        <v>377</v>
      </c>
      <c r="AI1174" s="325" t="s">
        <v>6833</v>
      </c>
      <c r="AJ1174" s="328">
        <v>550000</v>
      </c>
      <c r="AK1174" s="330">
        <v>1000000</v>
      </c>
    </row>
    <row r="1175" spans="1:37" s="309" customFormat="1" ht="20.100000000000001" customHeight="1">
      <c r="A1175" s="314">
        <v>6008</v>
      </c>
      <c r="B1175" s="315">
        <v>1410051023927</v>
      </c>
      <c r="C1175" s="347">
        <v>1420102000188</v>
      </c>
      <c r="D1175" s="315" t="s">
        <v>2805</v>
      </c>
      <c r="E1175" s="316" t="s">
        <v>2833</v>
      </c>
      <c r="F1175" s="332">
        <v>2380043</v>
      </c>
      <c r="G1175" s="333" t="s">
        <v>2835</v>
      </c>
      <c r="H1175" s="331" t="s">
        <v>344</v>
      </c>
      <c r="I1175" s="331" t="s">
        <v>5950</v>
      </c>
      <c r="J1175" s="331" t="s">
        <v>2834</v>
      </c>
      <c r="K1175" s="340">
        <v>2340056</v>
      </c>
      <c r="L1175" s="334" t="s">
        <v>5951</v>
      </c>
      <c r="M1175" s="334" t="s">
        <v>5392</v>
      </c>
      <c r="N1175" s="316"/>
      <c r="O1175" s="334" t="s">
        <v>2834</v>
      </c>
      <c r="P1175" s="324">
        <v>6</v>
      </c>
      <c r="Q1175" s="326">
        <v>115</v>
      </c>
      <c r="R1175" s="327" t="s">
        <v>347</v>
      </c>
      <c r="S1175" s="327">
        <v>250000</v>
      </c>
      <c r="T1175" s="328">
        <v>300000</v>
      </c>
      <c r="U1175" s="328" t="s">
        <v>347</v>
      </c>
      <c r="V1175" s="328" t="s">
        <v>347</v>
      </c>
      <c r="W1175" s="329" t="s">
        <v>347</v>
      </c>
      <c r="X1175" s="329"/>
      <c r="Y1175" s="329"/>
      <c r="Z1175" s="325"/>
      <c r="AA1175" s="316" t="s">
        <v>377</v>
      </c>
      <c r="AB1175" s="329"/>
      <c r="AC1175" s="329"/>
      <c r="AD1175" s="329"/>
      <c r="AE1175" s="329"/>
      <c r="AF1175" s="329"/>
      <c r="AG1175" s="325">
        <v>1000000</v>
      </c>
      <c r="AH1175" s="325" t="s">
        <v>6833</v>
      </c>
      <c r="AI1175" s="325" t="s">
        <v>6833</v>
      </c>
      <c r="AJ1175" s="328">
        <v>550000</v>
      </c>
      <c r="AK1175" s="330">
        <v>0</v>
      </c>
    </row>
    <row r="1176" spans="1:37" s="309" customFormat="1" ht="20.100000000000001" customHeight="1">
      <c r="A1176" s="314">
        <v>6009</v>
      </c>
      <c r="B1176" s="315">
        <v>1410051023935</v>
      </c>
      <c r="C1176" s="347">
        <v>1410002001758</v>
      </c>
      <c r="D1176" s="315" t="s">
        <v>2805</v>
      </c>
      <c r="E1176" s="316" t="s">
        <v>2824</v>
      </c>
      <c r="F1176" s="332">
        <v>2450003</v>
      </c>
      <c r="G1176" s="333" t="s">
        <v>2826</v>
      </c>
      <c r="H1176" s="331" t="s">
        <v>344</v>
      </c>
      <c r="I1176" s="331" t="s">
        <v>5952</v>
      </c>
      <c r="J1176" s="331" t="s">
        <v>2825</v>
      </c>
      <c r="K1176" s="340">
        <v>2450003</v>
      </c>
      <c r="L1176" s="334" t="s">
        <v>5953</v>
      </c>
      <c r="M1176" s="334" t="s">
        <v>5392</v>
      </c>
      <c r="N1176" s="334"/>
      <c r="O1176" s="316" t="s">
        <v>2825</v>
      </c>
      <c r="P1176" s="324">
        <v>6</v>
      </c>
      <c r="Q1176" s="326">
        <v>145</v>
      </c>
      <c r="R1176" s="327" t="s">
        <v>347</v>
      </c>
      <c r="S1176" s="327">
        <v>250000</v>
      </c>
      <c r="T1176" s="328" t="s">
        <v>347</v>
      </c>
      <c r="U1176" s="328" t="s">
        <v>347</v>
      </c>
      <c r="V1176" s="328" t="s">
        <v>347</v>
      </c>
      <c r="W1176" s="329" t="s">
        <v>347</v>
      </c>
      <c r="X1176" s="325"/>
      <c r="Y1176" s="325"/>
      <c r="Z1176" s="325"/>
      <c r="AA1176" s="316"/>
      <c r="AB1176" s="325"/>
      <c r="AC1176" s="325"/>
      <c r="AD1176" s="325"/>
      <c r="AE1176" s="325"/>
      <c r="AF1176" s="325"/>
      <c r="AG1176" s="325">
        <v>0</v>
      </c>
      <c r="AH1176" s="325" t="s">
        <v>377</v>
      </c>
      <c r="AI1176" s="325" t="s">
        <v>6833</v>
      </c>
      <c r="AJ1176" s="328">
        <v>250000</v>
      </c>
      <c r="AK1176" s="330">
        <v>1000000</v>
      </c>
    </row>
    <row r="1177" spans="1:37" s="309" customFormat="1" ht="20.100000000000001" customHeight="1">
      <c r="A1177" s="314">
        <v>6010</v>
      </c>
      <c r="B1177" s="345">
        <v>1410051022234</v>
      </c>
      <c r="C1177" s="347">
        <v>1410002001188</v>
      </c>
      <c r="D1177" s="316" t="s">
        <v>2805</v>
      </c>
      <c r="E1177" s="316" t="s">
        <v>2810</v>
      </c>
      <c r="F1177" s="340">
        <v>2340051</v>
      </c>
      <c r="G1177" s="316" t="s">
        <v>2814</v>
      </c>
      <c r="H1177" s="316" t="s">
        <v>344</v>
      </c>
      <c r="I1177" s="316" t="s">
        <v>2811</v>
      </c>
      <c r="J1177" s="316" t="s">
        <v>2813</v>
      </c>
      <c r="K1177" s="340">
        <v>2340051</v>
      </c>
      <c r="L1177" s="334" t="s">
        <v>5954</v>
      </c>
      <c r="M1177" s="334" t="s">
        <v>5392</v>
      </c>
      <c r="N1177" s="316"/>
      <c r="O1177" s="334" t="s">
        <v>2813</v>
      </c>
      <c r="P1177" s="324">
        <v>6</v>
      </c>
      <c r="Q1177" s="316">
        <v>140</v>
      </c>
      <c r="R1177" s="327" t="s">
        <v>347</v>
      </c>
      <c r="S1177" s="327">
        <v>250000</v>
      </c>
      <c r="T1177" s="328">
        <v>300000</v>
      </c>
      <c r="U1177" s="328" t="s">
        <v>347</v>
      </c>
      <c r="V1177" s="328" t="s">
        <v>347</v>
      </c>
      <c r="W1177" s="329" t="s">
        <v>347</v>
      </c>
      <c r="X1177" s="316"/>
      <c r="Y1177" s="316"/>
      <c r="Z1177" s="325"/>
      <c r="AA1177" s="316" t="s">
        <v>377</v>
      </c>
      <c r="AB1177" s="316"/>
      <c r="AC1177" s="316"/>
      <c r="AD1177" s="316"/>
      <c r="AE1177" s="316"/>
      <c r="AF1177" s="316"/>
      <c r="AG1177" s="325">
        <v>0</v>
      </c>
      <c r="AH1177" s="325" t="s">
        <v>377</v>
      </c>
      <c r="AI1177" s="325" t="s">
        <v>6833</v>
      </c>
      <c r="AJ1177" s="328">
        <v>550000</v>
      </c>
      <c r="AK1177" s="330">
        <v>1000000</v>
      </c>
    </row>
    <row r="1178" spans="1:37" s="309" customFormat="1" ht="20.100000000000001" customHeight="1">
      <c r="A1178" s="314">
        <v>6011</v>
      </c>
      <c r="B1178" s="345">
        <v>1410051022283</v>
      </c>
      <c r="C1178" s="347">
        <v>1410002001188</v>
      </c>
      <c r="D1178" s="316" t="s">
        <v>2805</v>
      </c>
      <c r="E1178" s="316" t="s">
        <v>2810</v>
      </c>
      <c r="F1178" s="340">
        <v>2340051</v>
      </c>
      <c r="G1178" s="316" t="s">
        <v>2814</v>
      </c>
      <c r="H1178" s="316" t="s">
        <v>344</v>
      </c>
      <c r="I1178" s="316" t="s">
        <v>2811</v>
      </c>
      <c r="J1178" s="316" t="s">
        <v>2812</v>
      </c>
      <c r="K1178" s="340">
        <v>2340051</v>
      </c>
      <c r="L1178" s="334" t="s">
        <v>5955</v>
      </c>
      <c r="M1178" s="334" t="s">
        <v>5392</v>
      </c>
      <c r="N1178" s="316"/>
      <c r="O1178" s="334" t="s">
        <v>2812</v>
      </c>
      <c r="P1178" s="324">
        <v>6</v>
      </c>
      <c r="Q1178" s="316">
        <v>150</v>
      </c>
      <c r="R1178" s="327" t="s">
        <v>347</v>
      </c>
      <c r="S1178" s="327">
        <v>250000</v>
      </c>
      <c r="T1178" s="328">
        <v>300000</v>
      </c>
      <c r="U1178" s="328" t="s">
        <v>347</v>
      </c>
      <c r="V1178" s="328" t="s">
        <v>347</v>
      </c>
      <c r="W1178" s="329" t="s">
        <v>347</v>
      </c>
      <c r="X1178" s="316"/>
      <c r="Y1178" s="316"/>
      <c r="Z1178" s="325"/>
      <c r="AA1178" s="316" t="s">
        <v>377</v>
      </c>
      <c r="AB1178" s="316"/>
      <c r="AC1178" s="316"/>
      <c r="AD1178" s="316"/>
      <c r="AE1178" s="316"/>
      <c r="AF1178" s="316"/>
      <c r="AG1178" s="325">
        <v>0</v>
      </c>
      <c r="AH1178" s="325" t="s">
        <v>377</v>
      </c>
      <c r="AI1178" s="325" t="s">
        <v>6833</v>
      </c>
      <c r="AJ1178" s="328">
        <v>550000</v>
      </c>
      <c r="AK1178" s="330">
        <v>1000000</v>
      </c>
    </row>
    <row r="1179" spans="1:37" s="309" customFormat="1" ht="20.100000000000001" customHeight="1">
      <c r="A1179" s="314">
        <v>6012</v>
      </c>
      <c r="B1179" s="315">
        <v>1410051026284</v>
      </c>
      <c r="C1179" s="347">
        <v>1411702100015</v>
      </c>
      <c r="D1179" s="315" t="s">
        <v>2805</v>
      </c>
      <c r="E1179" s="316" t="s">
        <v>2274</v>
      </c>
      <c r="F1179" s="332">
        <v>2250023</v>
      </c>
      <c r="G1179" s="333" t="s">
        <v>2277</v>
      </c>
      <c r="H1179" s="331" t="s">
        <v>344</v>
      </c>
      <c r="I1179" s="331" t="s">
        <v>2275</v>
      </c>
      <c r="J1179" s="331" t="s">
        <v>2832</v>
      </c>
      <c r="K1179" s="329">
        <v>2250023</v>
      </c>
      <c r="L1179" s="324" t="s">
        <v>5956</v>
      </c>
      <c r="M1179" s="348" t="s">
        <v>5392</v>
      </c>
      <c r="N1179" s="323"/>
      <c r="O1179" s="322" t="s">
        <v>2832</v>
      </c>
      <c r="P1179" s="324">
        <v>6</v>
      </c>
      <c r="Q1179" s="326">
        <v>126</v>
      </c>
      <c r="R1179" s="327" t="s">
        <v>347</v>
      </c>
      <c r="S1179" s="327">
        <v>250000</v>
      </c>
      <c r="T1179" s="328" t="s">
        <v>347</v>
      </c>
      <c r="U1179" s="328" t="s">
        <v>347</v>
      </c>
      <c r="V1179" s="328" t="s">
        <v>347</v>
      </c>
      <c r="W1179" s="329" t="s">
        <v>347</v>
      </c>
      <c r="X1179" s="325"/>
      <c r="Y1179" s="325"/>
      <c r="Z1179" s="325"/>
      <c r="AA1179" s="316"/>
      <c r="AB1179" s="325"/>
      <c r="AC1179" s="325"/>
      <c r="AD1179" s="325"/>
      <c r="AE1179" s="325"/>
      <c r="AF1179" s="325"/>
      <c r="AG1179" s="325">
        <v>0</v>
      </c>
      <c r="AH1179" s="325" t="s">
        <v>377</v>
      </c>
      <c r="AI1179" s="325" t="s">
        <v>6833</v>
      </c>
      <c r="AJ1179" s="328">
        <v>250000</v>
      </c>
      <c r="AK1179" s="330">
        <v>1000000</v>
      </c>
    </row>
    <row r="1180" spans="1:37" s="309" customFormat="1" ht="20.100000000000001" customHeight="1">
      <c r="A1180" s="314">
        <v>6013</v>
      </c>
      <c r="B1180" s="373">
        <v>1410051021921</v>
      </c>
      <c r="C1180" s="347">
        <v>1410002000958</v>
      </c>
      <c r="D1180" s="315" t="s">
        <v>2805</v>
      </c>
      <c r="E1180" s="316" t="s">
        <v>2819</v>
      </c>
      <c r="F1180" s="332">
        <v>2440002</v>
      </c>
      <c r="G1180" s="333" t="s">
        <v>2817</v>
      </c>
      <c r="H1180" s="331" t="s">
        <v>344</v>
      </c>
      <c r="I1180" s="331" t="s">
        <v>5957</v>
      </c>
      <c r="J1180" s="331" t="s">
        <v>2820</v>
      </c>
      <c r="K1180" s="340">
        <v>2440002</v>
      </c>
      <c r="L1180" s="334" t="s">
        <v>5958</v>
      </c>
      <c r="M1180" s="334" t="s">
        <v>5392</v>
      </c>
      <c r="N1180" s="316"/>
      <c r="O1180" s="316" t="s">
        <v>2820</v>
      </c>
      <c r="P1180" s="324">
        <v>6</v>
      </c>
      <c r="Q1180" s="326">
        <v>189</v>
      </c>
      <c r="R1180" s="327" t="s">
        <v>347</v>
      </c>
      <c r="S1180" s="327">
        <v>250000</v>
      </c>
      <c r="T1180" s="328" t="s">
        <v>347</v>
      </c>
      <c r="U1180" s="328" t="s">
        <v>347</v>
      </c>
      <c r="V1180" s="328" t="s">
        <v>347</v>
      </c>
      <c r="W1180" s="329" t="s">
        <v>347</v>
      </c>
      <c r="X1180" s="329"/>
      <c r="Y1180" s="329"/>
      <c r="Z1180" s="325"/>
      <c r="AA1180" s="316"/>
      <c r="AB1180" s="329"/>
      <c r="AC1180" s="329"/>
      <c r="AD1180" s="329"/>
      <c r="AE1180" s="329"/>
      <c r="AF1180" s="329"/>
      <c r="AG1180" s="325">
        <v>462000</v>
      </c>
      <c r="AH1180" s="325" t="s">
        <v>6833</v>
      </c>
      <c r="AI1180" s="325" t="s">
        <v>6833</v>
      </c>
      <c r="AJ1180" s="328">
        <v>250000</v>
      </c>
      <c r="AK1180" s="330">
        <v>0</v>
      </c>
    </row>
    <row r="1181" spans="1:37" s="309" customFormat="1" ht="20.100000000000001" customHeight="1">
      <c r="A1181" s="314">
        <v>6014</v>
      </c>
      <c r="B1181" s="315">
        <v>1410051026854</v>
      </c>
      <c r="C1181" s="347">
        <v>1410902100015</v>
      </c>
      <c r="D1181" s="315" t="s">
        <v>2805</v>
      </c>
      <c r="E1181" s="316" t="s">
        <v>2828</v>
      </c>
      <c r="F1181" s="332">
        <v>2230057</v>
      </c>
      <c r="G1181" s="333" t="s">
        <v>2831</v>
      </c>
      <c r="H1181" s="331" t="s">
        <v>344</v>
      </c>
      <c r="I1181" s="331" t="s">
        <v>2829</v>
      </c>
      <c r="J1181" s="316" t="s">
        <v>2830</v>
      </c>
      <c r="K1181" s="329">
        <v>2230057</v>
      </c>
      <c r="L1181" s="324" t="s">
        <v>5959</v>
      </c>
      <c r="M1181" s="348" t="s">
        <v>5392</v>
      </c>
      <c r="N1181" s="322"/>
      <c r="O1181" s="322" t="s">
        <v>2830</v>
      </c>
      <c r="P1181" s="324">
        <v>6</v>
      </c>
      <c r="Q1181" s="326">
        <v>115</v>
      </c>
      <c r="R1181" s="327" t="s">
        <v>347</v>
      </c>
      <c r="S1181" s="327">
        <v>250000</v>
      </c>
      <c r="T1181" s="328" t="s">
        <v>347</v>
      </c>
      <c r="U1181" s="328" t="s">
        <v>347</v>
      </c>
      <c r="V1181" s="328" t="s">
        <v>347</v>
      </c>
      <c r="W1181" s="329" t="s">
        <v>347</v>
      </c>
      <c r="X1181" s="325"/>
      <c r="Y1181" s="325"/>
      <c r="Z1181" s="325"/>
      <c r="AA1181" s="316"/>
      <c r="AB1181" s="325"/>
      <c r="AC1181" s="325"/>
      <c r="AD1181" s="325"/>
      <c r="AE1181" s="325"/>
      <c r="AF1181" s="325"/>
      <c r="AG1181" s="325">
        <v>0</v>
      </c>
      <c r="AH1181" s="325" t="s">
        <v>377</v>
      </c>
      <c r="AI1181" s="325" t="s">
        <v>6833</v>
      </c>
      <c r="AJ1181" s="328">
        <v>250000</v>
      </c>
      <c r="AK1181" s="330">
        <v>1000000</v>
      </c>
    </row>
    <row r="1182" spans="1:37" s="309" customFormat="1" ht="20.100000000000001" customHeight="1">
      <c r="A1182" s="314">
        <v>6015</v>
      </c>
      <c r="B1182" s="315">
        <v>1410051027316</v>
      </c>
      <c r="C1182" s="347">
        <v>1410012001723</v>
      </c>
      <c r="D1182" s="315" t="s">
        <v>2805</v>
      </c>
      <c r="E1182" s="316"/>
      <c r="F1182" s="332">
        <v>2220037</v>
      </c>
      <c r="G1182" s="333" t="s">
        <v>2806</v>
      </c>
      <c r="H1182" s="331"/>
      <c r="I1182" s="331" t="s">
        <v>5960</v>
      </c>
      <c r="J1182" s="331" t="s">
        <v>5962</v>
      </c>
      <c r="K1182" s="340">
        <v>2220026</v>
      </c>
      <c r="L1182" s="334" t="s">
        <v>5961</v>
      </c>
      <c r="M1182" s="334" t="s">
        <v>5392</v>
      </c>
      <c r="N1182" s="316"/>
      <c r="O1182" s="334" t="s">
        <v>5962</v>
      </c>
      <c r="P1182" s="324">
        <v>6</v>
      </c>
      <c r="Q1182" s="326">
        <v>300</v>
      </c>
      <c r="R1182" s="327" t="s">
        <v>347</v>
      </c>
      <c r="S1182" s="327">
        <v>250000</v>
      </c>
      <c r="T1182" s="328">
        <v>300000</v>
      </c>
      <c r="U1182" s="328" t="s">
        <v>347</v>
      </c>
      <c r="V1182" s="328" t="s">
        <v>347</v>
      </c>
      <c r="W1182" s="329" t="s">
        <v>347</v>
      </c>
      <c r="X1182" s="329"/>
      <c r="Y1182" s="329"/>
      <c r="Z1182" s="325"/>
      <c r="AA1182" s="316" t="s">
        <v>377</v>
      </c>
      <c r="AB1182" s="329"/>
      <c r="AC1182" s="329"/>
      <c r="AD1182" s="329"/>
      <c r="AE1182" s="329"/>
      <c r="AF1182" s="329"/>
      <c r="AG1182" s="325">
        <v>0</v>
      </c>
      <c r="AH1182" s="325" t="s">
        <v>377</v>
      </c>
      <c r="AI1182" s="325" t="s">
        <v>6833</v>
      </c>
      <c r="AJ1182" s="328">
        <v>550000</v>
      </c>
      <c r="AK1182" s="330">
        <v>1000000</v>
      </c>
    </row>
    <row r="1183" spans="1:37" s="309" customFormat="1" ht="20.100000000000001" customHeight="1">
      <c r="A1183" s="314">
        <v>7001</v>
      </c>
      <c r="B1183" s="315">
        <v>9000000000000</v>
      </c>
      <c r="C1183" s="369"/>
      <c r="D1183" s="354" t="s">
        <v>2836</v>
      </c>
      <c r="E1183" s="350" t="s">
        <v>2837</v>
      </c>
      <c r="F1183" s="332" t="s">
        <v>2839</v>
      </c>
      <c r="G1183" s="333" t="s">
        <v>5963</v>
      </c>
      <c r="H1183" s="350" t="s">
        <v>344</v>
      </c>
      <c r="I1183" s="350" t="s">
        <v>6895</v>
      </c>
      <c r="J1183" s="350" t="s">
        <v>2838</v>
      </c>
      <c r="K1183" s="340" t="s">
        <v>2839</v>
      </c>
      <c r="L1183" s="344" t="s">
        <v>5963</v>
      </c>
      <c r="M1183" s="344"/>
      <c r="N1183" s="343" t="s">
        <v>6896</v>
      </c>
      <c r="O1183" s="344" t="s">
        <v>6897</v>
      </c>
      <c r="P1183" s="324">
        <v>8</v>
      </c>
      <c r="Q1183" s="316"/>
      <c r="R1183" s="327" t="s">
        <v>347</v>
      </c>
      <c r="S1183" s="327" t="s">
        <v>347</v>
      </c>
      <c r="T1183" s="328" t="s">
        <v>347</v>
      </c>
      <c r="U1183" s="328">
        <v>300000</v>
      </c>
      <c r="V1183" s="328" t="s">
        <v>347</v>
      </c>
      <c r="W1183" s="329" t="s">
        <v>347</v>
      </c>
      <c r="X1183" s="316"/>
      <c r="Y1183" s="316"/>
      <c r="Z1183" s="325"/>
      <c r="AA1183" s="316"/>
      <c r="AB1183" s="316"/>
      <c r="AC1183" s="316"/>
      <c r="AD1183" s="329" t="s">
        <v>377</v>
      </c>
      <c r="AE1183" s="316"/>
      <c r="AF1183" s="316"/>
      <c r="AG1183" s="325">
        <v>0</v>
      </c>
      <c r="AH1183" s="325" t="s">
        <v>377</v>
      </c>
      <c r="AI1183" s="325" t="s">
        <v>6833</v>
      </c>
      <c r="AJ1183" s="328">
        <v>300000</v>
      </c>
      <c r="AK1183" s="330">
        <v>1000000</v>
      </c>
    </row>
    <row r="1184" spans="1:37" s="309" customFormat="1" ht="20.100000000000001" customHeight="1">
      <c r="A1184" s="314">
        <v>7002</v>
      </c>
      <c r="B1184" s="315">
        <v>9000000000001</v>
      </c>
      <c r="C1184" s="347"/>
      <c r="D1184" s="315" t="s">
        <v>2836</v>
      </c>
      <c r="E1184" s="331" t="s">
        <v>2412</v>
      </c>
      <c r="F1184" s="332" t="s">
        <v>2841</v>
      </c>
      <c r="G1184" s="333" t="s">
        <v>5964</v>
      </c>
      <c r="H1184" s="331" t="s">
        <v>344</v>
      </c>
      <c r="I1184" s="331" t="s">
        <v>2413</v>
      </c>
      <c r="J1184" s="331" t="s">
        <v>2840</v>
      </c>
      <c r="K1184" s="340" t="s">
        <v>5965</v>
      </c>
      <c r="L1184" s="334" t="s">
        <v>5966</v>
      </c>
      <c r="M1184" s="334" t="s">
        <v>347</v>
      </c>
      <c r="N1184" s="338" t="s">
        <v>5967</v>
      </c>
      <c r="O1184" s="334" t="s">
        <v>5968</v>
      </c>
      <c r="P1184" s="324">
        <v>8</v>
      </c>
      <c r="Q1184" s="326"/>
      <c r="R1184" s="327" t="s">
        <v>347</v>
      </c>
      <c r="S1184" s="327" t="s">
        <v>347</v>
      </c>
      <c r="T1184" s="328" t="s">
        <v>347</v>
      </c>
      <c r="U1184" s="328">
        <v>300000</v>
      </c>
      <c r="V1184" s="328" t="s">
        <v>347</v>
      </c>
      <c r="W1184" s="329" t="s">
        <v>347</v>
      </c>
      <c r="X1184" s="329"/>
      <c r="Y1184" s="329"/>
      <c r="Z1184" s="325"/>
      <c r="AA1184" s="329"/>
      <c r="AB1184" s="329"/>
      <c r="AC1184" s="329"/>
      <c r="AD1184" s="329" t="s">
        <v>377</v>
      </c>
      <c r="AE1184" s="329"/>
      <c r="AF1184" s="329"/>
      <c r="AG1184" s="325">
        <v>959000</v>
      </c>
      <c r="AH1184" s="325" t="s">
        <v>6833</v>
      </c>
      <c r="AI1184" s="325" t="s">
        <v>6833</v>
      </c>
      <c r="AJ1184" s="328">
        <v>300000</v>
      </c>
      <c r="AK1184" s="330">
        <v>0</v>
      </c>
    </row>
    <row r="1185" spans="1:37" s="309" customFormat="1" ht="20.100000000000001" customHeight="1">
      <c r="A1185" s="314">
        <v>7003</v>
      </c>
      <c r="B1185" s="315">
        <v>9000000000002</v>
      </c>
      <c r="C1185" s="347"/>
      <c r="D1185" s="315" t="s">
        <v>2836</v>
      </c>
      <c r="E1185" s="331" t="s">
        <v>2842</v>
      </c>
      <c r="F1185" s="332" t="s">
        <v>2845</v>
      </c>
      <c r="G1185" s="333" t="s">
        <v>5969</v>
      </c>
      <c r="H1185" s="331" t="s">
        <v>344</v>
      </c>
      <c r="I1185" s="331" t="s">
        <v>2843</v>
      </c>
      <c r="J1185" s="331" t="s">
        <v>2844</v>
      </c>
      <c r="K1185" s="325" t="s">
        <v>2845</v>
      </c>
      <c r="L1185" s="324" t="s">
        <v>4617</v>
      </c>
      <c r="M1185" s="348" t="s">
        <v>6898</v>
      </c>
      <c r="N1185" s="322" t="s">
        <v>347</v>
      </c>
      <c r="O1185" s="322" t="s">
        <v>5970</v>
      </c>
      <c r="P1185" s="324">
        <v>8</v>
      </c>
      <c r="Q1185" s="326"/>
      <c r="R1185" s="327" t="s">
        <v>347</v>
      </c>
      <c r="S1185" s="327" t="s">
        <v>347</v>
      </c>
      <c r="T1185" s="328" t="s">
        <v>347</v>
      </c>
      <c r="U1185" s="328">
        <v>300000</v>
      </c>
      <c r="V1185" s="328" t="s">
        <v>347</v>
      </c>
      <c r="W1185" s="329" t="s">
        <v>347</v>
      </c>
      <c r="X1185" s="329"/>
      <c r="Y1185" s="329"/>
      <c r="Z1185" s="325"/>
      <c r="AA1185" s="329"/>
      <c r="AB1185" s="329"/>
      <c r="AC1185" s="329"/>
      <c r="AD1185" s="329" t="s">
        <v>377</v>
      </c>
      <c r="AE1185" s="329"/>
      <c r="AF1185" s="329"/>
      <c r="AG1185" s="325">
        <v>0</v>
      </c>
      <c r="AH1185" s="325" t="s">
        <v>377</v>
      </c>
      <c r="AI1185" s="325" t="s">
        <v>6833</v>
      </c>
      <c r="AJ1185" s="328">
        <v>300000</v>
      </c>
      <c r="AK1185" s="330">
        <v>1000000</v>
      </c>
    </row>
    <row r="1186" spans="1:37" s="309" customFormat="1" ht="20.100000000000001" customHeight="1">
      <c r="A1186" s="314">
        <v>7004</v>
      </c>
      <c r="B1186" s="315">
        <v>9000000000003</v>
      </c>
      <c r="C1186" s="347"/>
      <c r="D1186" s="315" t="s">
        <v>2836</v>
      </c>
      <c r="E1186" s="331" t="s">
        <v>2846</v>
      </c>
      <c r="F1186" s="332" t="s">
        <v>2848</v>
      </c>
      <c r="G1186" s="333" t="s">
        <v>5972</v>
      </c>
      <c r="H1186" s="331" t="s">
        <v>344</v>
      </c>
      <c r="I1186" s="331" t="s">
        <v>2847</v>
      </c>
      <c r="J1186" s="331" t="s">
        <v>5971</v>
      </c>
      <c r="K1186" s="340" t="s">
        <v>2848</v>
      </c>
      <c r="L1186" s="334" t="s">
        <v>5973</v>
      </c>
      <c r="M1186" s="334" t="s">
        <v>347</v>
      </c>
      <c r="N1186" s="334" t="s">
        <v>2846</v>
      </c>
      <c r="O1186" s="334" t="s">
        <v>5974</v>
      </c>
      <c r="P1186" s="324">
        <v>8</v>
      </c>
      <c r="Q1186" s="326"/>
      <c r="R1186" s="327" t="s">
        <v>347</v>
      </c>
      <c r="S1186" s="327" t="s">
        <v>347</v>
      </c>
      <c r="T1186" s="328" t="s">
        <v>347</v>
      </c>
      <c r="U1186" s="328">
        <v>300000</v>
      </c>
      <c r="V1186" s="328" t="s">
        <v>347</v>
      </c>
      <c r="W1186" s="329" t="s">
        <v>347</v>
      </c>
      <c r="X1186" s="329"/>
      <c r="Y1186" s="329"/>
      <c r="Z1186" s="325"/>
      <c r="AA1186" s="329"/>
      <c r="AB1186" s="329"/>
      <c r="AC1186" s="329"/>
      <c r="AD1186" s="329" t="s">
        <v>377</v>
      </c>
      <c r="AE1186" s="329"/>
      <c r="AF1186" s="329"/>
      <c r="AG1186" s="325">
        <v>0</v>
      </c>
      <c r="AH1186" s="325" t="s">
        <v>377</v>
      </c>
      <c r="AI1186" s="325" t="s">
        <v>6833</v>
      </c>
      <c r="AJ1186" s="328">
        <v>300000</v>
      </c>
      <c r="AK1186" s="330">
        <v>1000000</v>
      </c>
    </row>
    <row r="1187" spans="1:37" s="309" customFormat="1" ht="20.100000000000001" customHeight="1">
      <c r="A1187" s="314">
        <v>7005</v>
      </c>
      <c r="B1187" s="315">
        <v>9000000000004</v>
      </c>
      <c r="C1187" s="347"/>
      <c r="D1187" s="315" t="s">
        <v>2836</v>
      </c>
      <c r="E1187" s="331" t="s">
        <v>2849</v>
      </c>
      <c r="F1187" s="332" t="s">
        <v>2852</v>
      </c>
      <c r="G1187" s="333" t="s">
        <v>5975</v>
      </c>
      <c r="H1187" s="331" t="s">
        <v>344</v>
      </c>
      <c r="I1187" s="331" t="s">
        <v>2850</v>
      </c>
      <c r="J1187" s="331" t="s">
        <v>2851</v>
      </c>
      <c r="K1187" s="340" t="s">
        <v>2852</v>
      </c>
      <c r="L1187" s="334" t="s">
        <v>5976</v>
      </c>
      <c r="M1187" s="334"/>
      <c r="N1187" s="316" t="s">
        <v>6899</v>
      </c>
      <c r="O1187" s="334" t="s">
        <v>6900</v>
      </c>
      <c r="P1187" s="324">
        <v>8</v>
      </c>
      <c r="Q1187" s="326"/>
      <c r="R1187" s="327" t="s">
        <v>347</v>
      </c>
      <c r="S1187" s="327" t="s">
        <v>347</v>
      </c>
      <c r="T1187" s="328" t="s">
        <v>347</v>
      </c>
      <c r="U1187" s="328">
        <v>300000</v>
      </c>
      <c r="V1187" s="328" t="s">
        <v>347</v>
      </c>
      <c r="W1187" s="329" t="s">
        <v>347</v>
      </c>
      <c r="X1187" s="325"/>
      <c r="Y1187" s="325"/>
      <c r="Z1187" s="325"/>
      <c r="AA1187" s="325"/>
      <c r="AB1187" s="325"/>
      <c r="AC1187" s="325"/>
      <c r="AD1187" s="329" t="s">
        <v>377</v>
      </c>
      <c r="AE1187" s="325"/>
      <c r="AF1187" s="325"/>
      <c r="AG1187" s="325">
        <v>0</v>
      </c>
      <c r="AH1187" s="325" t="s">
        <v>377</v>
      </c>
      <c r="AI1187" s="325" t="s">
        <v>6833</v>
      </c>
      <c r="AJ1187" s="328">
        <v>300000</v>
      </c>
      <c r="AK1187" s="330">
        <v>1000000</v>
      </c>
    </row>
    <row r="1188" spans="1:37" s="309" customFormat="1" ht="20.100000000000001" customHeight="1">
      <c r="A1188" s="314">
        <v>7006</v>
      </c>
      <c r="B1188" s="345">
        <v>9000000000005</v>
      </c>
      <c r="C1188" s="367"/>
      <c r="D1188" s="323" t="s">
        <v>2836</v>
      </c>
      <c r="E1188" s="323" t="s">
        <v>2853</v>
      </c>
      <c r="F1188" s="319" t="s">
        <v>2855</v>
      </c>
      <c r="G1188" s="316" t="s">
        <v>6901</v>
      </c>
      <c r="H1188" s="323" t="s">
        <v>344</v>
      </c>
      <c r="I1188" s="323" t="s">
        <v>2854</v>
      </c>
      <c r="J1188" s="322" t="s">
        <v>6902</v>
      </c>
      <c r="K1188" s="340" t="s">
        <v>2855</v>
      </c>
      <c r="L1188" s="344" t="s">
        <v>6903</v>
      </c>
      <c r="M1188" s="344"/>
      <c r="N1188" s="343" t="s">
        <v>6904</v>
      </c>
      <c r="O1188" s="344" t="s">
        <v>6905</v>
      </c>
      <c r="P1188" s="324">
        <v>8</v>
      </c>
      <c r="Q1188" s="326"/>
      <c r="R1188" s="327" t="s">
        <v>347</v>
      </c>
      <c r="S1188" s="327" t="s">
        <v>347</v>
      </c>
      <c r="T1188" s="328" t="s">
        <v>347</v>
      </c>
      <c r="U1188" s="328">
        <v>300000</v>
      </c>
      <c r="V1188" s="328" t="s">
        <v>347</v>
      </c>
      <c r="W1188" s="329" t="s">
        <v>347</v>
      </c>
      <c r="X1188" s="329"/>
      <c r="Y1188" s="329"/>
      <c r="Z1188" s="325"/>
      <c r="AA1188" s="329"/>
      <c r="AB1188" s="329"/>
      <c r="AC1188" s="329"/>
      <c r="AD1188" s="329" t="s">
        <v>377</v>
      </c>
      <c r="AE1188" s="329"/>
      <c r="AF1188" s="329"/>
      <c r="AG1188" s="325">
        <v>0</v>
      </c>
      <c r="AH1188" s="325" t="s">
        <v>377</v>
      </c>
      <c r="AI1188" s="325" t="s">
        <v>6833</v>
      </c>
      <c r="AJ1188" s="328">
        <v>300000</v>
      </c>
      <c r="AK1188" s="330">
        <v>1000000</v>
      </c>
    </row>
    <row r="1189" spans="1:37" s="309" customFormat="1" ht="20.100000000000001" customHeight="1">
      <c r="A1189" s="314">
        <v>7007</v>
      </c>
      <c r="B1189" s="315">
        <v>9000000000006</v>
      </c>
      <c r="C1189" s="369"/>
      <c r="D1189" s="354" t="s">
        <v>2836</v>
      </c>
      <c r="E1189" s="350" t="s">
        <v>2856</v>
      </c>
      <c r="F1189" s="332" t="s">
        <v>2859</v>
      </c>
      <c r="G1189" s="333" t="s">
        <v>5977</v>
      </c>
      <c r="H1189" s="350" t="s">
        <v>344</v>
      </c>
      <c r="I1189" s="350" t="s">
        <v>2857</v>
      </c>
      <c r="J1189" s="350" t="s">
        <v>2858</v>
      </c>
      <c r="K1189" s="329" t="s">
        <v>2859</v>
      </c>
      <c r="L1189" s="352" t="s">
        <v>5978</v>
      </c>
      <c r="M1189" s="374" t="s">
        <v>347</v>
      </c>
      <c r="N1189" s="343" t="s">
        <v>2856</v>
      </c>
      <c r="O1189" s="344" t="s">
        <v>5979</v>
      </c>
      <c r="P1189" s="324">
        <v>8</v>
      </c>
      <c r="Q1189" s="326"/>
      <c r="R1189" s="327" t="s">
        <v>347</v>
      </c>
      <c r="S1189" s="327" t="s">
        <v>347</v>
      </c>
      <c r="T1189" s="328" t="s">
        <v>347</v>
      </c>
      <c r="U1189" s="328">
        <v>300000</v>
      </c>
      <c r="V1189" s="328" t="s">
        <v>347</v>
      </c>
      <c r="W1189" s="329" t="s">
        <v>347</v>
      </c>
      <c r="X1189" s="325"/>
      <c r="Y1189" s="325"/>
      <c r="Z1189" s="325"/>
      <c r="AA1189" s="325"/>
      <c r="AB1189" s="325"/>
      <c r="AC1189" s="325"/>
      <c r="AD1189" s="329" t="s">
        <v>377</v>
      </c>
      <c r="AE1189" s="325"/>
      <c r="AF1189" s="325"/>
      <c r="AG1189" s="325">
        <v>0</v>
      </c>
      <c r="AH1189" s="325" t="s">
        <v>377</v>
      </c>
      <c r="AI1189" s="325" t="s">
        <v>6833</v>
      </c>
      <c r="AJ1189" s="328">
        <v>300000</v>
      </c>
      <c r="AK1189" s="330">
        <v>1000000</v>
      </c>
    </row>
    <row r="1190" spans="1:37" s="309" customFormat="1" ht="20.100000000000001" customHeight="1">
      <c r="A1190" s="314">
        <v>7008</v>
      </c>
      <c r="B1190" s="345">
        <v>9000000000007</v>
      </c>
      <c r="C1190" s="367"/>
      <c r="D1190" s="323" t="s">
        <v>2836</v>
      </c>
      <c r="E1190" s="323" t="s">
        <v>6906</v>
      </c>
      <c r="F1190" s="319" t="s">
        <v>2860</v>
      </c>
      <c r="G1190" s="316" t="s">
        <v>6907</v>
      </c>
      <c r="H1190" s="323" t="s">
        <v>344</v>
      </c>
      <c r="I1190" s="323" t="s">
        <v>6908</v>
      </c>
      <c r="J1190" s="322" t="s">
        <v>6909</v>
      </c>
      <c r="K1190" s="340" t="s">
        <v>2860</v>
      </c>
      <c r="L1190" s="344" t="s">
        <v>6910</v>
      </c>
      <c r="M1190" s="344"/>
      <c r="N1190" s="343" t="s">
        <v>6911</v>
      </c>
      <c r="O1190" s="344" t="s">
        <v>6912</v>
      </c>
      <c r="P1190" s="324">
        <v>8</v>
      </c>
      <c r="Q1190" s="326"/>
      <c r="R1190" s="327" t="s">
        <v>347</v>
      </c>
      <c r="S1190" s="327" t="s">
        <v>347</v>
      </c>
      <c r="T1190" s="328" t="s">
        <v>347</v>
      </c>
      <c r="U1190" s="328">
        <v>300000</v>
      </c>
      <c r="V1190" s="328" t="s">
        <v>347</v>
      </c>
      <c r="W1190" s="329" t="s">
        <v>347</v>
      </c>
      <c r="X1190" s="325"/>
      <c r="Y1190" s="325"/>
      <c r="Z1190" s="325"/>
      <c r="AA1190" s="325"/>
      <c r="AB1190" s="325"/>
      <c r="AC1190" s="325"/>
      <c r="AD1190" s="329" t="s">
        <v>377</v>
      </c>
      <c r="AE1190" s="325"/>
      <c r="AF1190" s="325"/>
      <c r="AG1190" s="325">
        <v>0</v>
      </c>
      <c r="AH1190" s="325" t="s">
        <v>377</v>
      </c>
      <c r="AI1190" s="325" t="s">
        <v>6833</v>
      </c>
      <c r="AJ1190" s="328">
        <v>300000</v>
      </c>
      <c r="AK1190" s="330">
        <v>1000000</v>
      </c>
    </row>
    <row r="1191" spans="1:37" s="309" customFormat="1" ht="20.100000000000001" customHeight="1">
      <c r="A1191" s="314">
        <v>7009</v>
      </c>
      <c r="B1191" s="315">
        <v>9000000000008</v>
      </c>
      <c r="C1191" s="347"/>
      <c r="D1191" s="315" t="s">
        <v>2836</v>
      </c>
      <c r="E1191" s="331" t="s">
        <v>2861</v>
      </c>
      <c r="F1191" s="332" t="s">
        <v>2863</v>
      </c>
      <c r="G1191" s="333" t="s">
        <v>5980</v>
      </c>
      <c r="H1191" s="331" t="s">
        <v>344</v>
      </c>
      <c r="I1191" s="331" t="s">
        <v>6913</v>
      </c>
      <c r="J1191" s="331" t="s">
        <v>2862</v>
      </c>
      <c r="K1191" s="325" t="s">
        <v>2863</v>
      </c>
      <c r="L1191" s="324" t="s">
        <v>5981</v>
      </c>
      <c r="M1191" s="348" t="s">
        <v>5982</v>
      </c>
      <c r="N1191" s="322" t="s">
        <v>6914</v>
      </c>
      <c r="O1191" s="322" t="s">
        <v>6915</v>
      </c>
      <c r="P1191" s="324">
        <v>8</v>
      </c>
      <c r="Q1191" s="326"/>
      <c r="R1191" s="327" t="s">
        <v>347</v>
      </c>
      <c r="S1191" s="327" t="s">
        <v>347</v>
      </c>
      <c r="T1191" s="328" t="s">
        <v>347</v>
      </c>
      <c r="U1191" s="328">
        <v>300000</v>
      </c>
      <c r="V1191" s="328" t="s">
        <v>347</v>
      </c>
      <c r="W1191" s="329" t="s">
        <v>347</v>
      </c>
      <c r="X1191" s="325"/>
      <c r="Y1191" s="325"/>
      <c r="Z1191" s="325"/>
      <c r="AA1191" s="325"/>
      <c r="AB1191" s="325"/>
      <c r="AC1191" s="325"/>
      <c r="AD1191" s="329" t="s">
        <v>377</v>
      </c>
      <c r="AE1191" s="325"/>
      <c r="AF1191" s="325"/>
      <c r="AG1191" s="325">
        <v>544000</v>
      </c>
      <c r="AH1191" s="325" t="s">
        <v>6833</v>
      </c>
      <c r="AI1191" s="325" t="s">
        <v>6833</v>
      </c>
      <c r="AJ1191" s="328">
        <v>300000</v>
      </c>
      <c r="AK1191" s="330">
        <v>0</v>
      </c>
    </row>
    <row r="1192" spans="1:37" s="309" customFormat="1" ht="20.100000000000001" customHeight="1">
      <c r="A1192" s="314">
        <v>7010</v>
      </c>
      <c r="B1192" s="315">
        <v>9000000000009</v>
      </c>
      <c r="C1192" s="347"/>
      <c r="D1192" s="315" t="s">
        <v>2836</v>
      </c>
      <c r="E1192" s="331" t="s">
        <v>2864</v>
      </c>
      <c r="F1192" s="332" t="s">
        <v>2868</v>
      </c>
      <c r="G1192" s="333" t="s">
        <v>5983</v>
      </c>
      <c r="H1192" s="331" t="s">
        <v>2865</v>
      </c>
      <c r="I1192" s="331" t="s">
        <v>2866</v>
      </c>
      <c r="J1192" s="331" t="s">
        <v>2867</v>
      </c>
      <c r="K1192" s="340" t="s">
        <v>2868</v>
      </c>
      <c r="L1192" s="344" t="s">
        <v>6916</v>
      </c>
      <c r="M1192" s="344" t="s">
        <v>6917</v>
      </c>
      <c r="N1192" s="343" t="s">
        <v>2864</v>
      </c>
      <c r="O1192" s="344" t="s">
        <v>6918</v>
      </c>
      <c r="P1192" s="324">
        <v>8</v>
      </c>
      <c r="Q1192" s="326"/>
      <c r="R1192" s="327" t="s">
        <v>347</v>
      </c>
      <c r="S1192" s="327" t="s">
        <v>347</v>
      </c>
      <c r="T1192" s="328" t="s">
        <v>347</v>
      </c>
      <c r="U1192" s="328">
        <v>300000</v>
      </c>
      <c r="V1192" s="328" t="s">
        <v>347</v>
      </c>
      <c r="W1192" s="329" t="s">
        <v>347</v>
      </c>
      <c r="X1192" s="325"/>
      <c r="Y1192" s="325"/>
      <c r="Z1192" s="325"/>
      <c r="AA1192" s="325"/>
      <c r="AB1192" s="325"/>
      <c r="AC1192" s="325"/>
      <c r="AD1192" s="329" t="s">
        <v>377</v>
      </c>
      <c r="AE1192" s="325"/>
      <c r="AF1192" s="325"/>
      <c r="AG1192" s="325">
        <v>0</v>
      </c>
      <c r="AH1192" s="325" t="s">
        <v>377</v>
      </c>
      <c r="AI1192" s="325" t="s">
        <v>6833</v>
      </c>
      <c r="AJ1192" s="328">
        <v>300000</v>
      </c>
      <c r="AK1192" s="330">
        <v>1000000</v>
      </c>
    </row>
    <row r="1193" spans="1:37" s="309" customFormat="1" ht="20.100000000000001" customHeight="1">
      <c r="A1193" s="314">
        <v>7011</v>
      </c>
      <c r="B1193" s="315">
        <v>9000000000010</v>
      </c>
      <c r="C1193" s="369"/>
      <c r="D1193" s="354" t="s">
        <v>2836</v>
      </c>
      <c r="E1193" s="350" t="s">
        <v>2869</v>
      </c>
      <c r="F1193" s="332" t="s">
        <v>2870</v>
      </c>
      <c r="G1193" s="333" t="s">
        <v>5986</v>
      </c>
      <c r="H1193" s="350" t="s">
        <v>2865</v>
      </c>
      <c r="I1193" s="350" t="s">
        <v>5984</v>
      </c>
      <c r="J1193" s="350" t="s">
        <v>5985</v>
      </c>
      <c r="K1193" s="329" t="s">
        <v>2870</v>
      </c>
      <c r="L1193" s="352" t="s">
        <v>5987</v>
      </c>
      <c r="M1193" s="374" t="s">
        <v>347</v>
      </c>
      <c r="N1193" s="360" t="s">
        <v>2869</v>
      </c>
      <c r="O1193" s="344" t="s">
        <v>5988</v>
      </c>
      <c r="P1193" s="324">
        <v>8</v>
      </c>
      <c r="Q1193" s="316"/>
      <c r="R1193" s="327" t="s">
        <v>347</v>
      </c>
      <c r="S1193" s="327" t="s">
        <v>347</v>
      </c>
      <c r="T1193" s="328" t="s">
        <v>347</v>
      </c>
      <c r="U1193" s="328">
        <v>300000</v>
      </c>
      <c r="V1193" s="328" t="s">
        <v>347</v>
      </c>
      <c r="W1193" s="329" t="s">
        <v>347</v>
      </c>
      <c r="X1193" s="316"/>
      <c r="Y1193" s="316"/>
      <c r="Z1193" s="325"/>
      <c r="AA1193" s="316"/>
      <c r="AB1193" s="316"/>
      <c r="AC1193" s="316"/>
      <c r="AD1193" s="329" t="s">
        <v>377</v>
      </c>
      <c r="AE1193" s="316"/>
      <c r="AF1193" s="316"/>
      <c r="AG1193" s="325">
        <v>0</v>
      </c>
      <c r="AH1193" s="325" t="s">
        <v>377</v>
      </c>
      <c r="AI1193" s="325" t="s">
        <v>6833</v>
      </c>
      <c r="AJ1193" s="328">
        <v>300000</v>
      </c>
      <c r="AK1193" s="330">
        <v>1000000</v>
      </c>
    </row>
    <row r="1194" spans="1:37" s="309" customFormat="1" ht="20.100000000000001" customHeight="1">
      <c r="A1194" s="314">
        <v>7012</v>
      </c>
      <c r="B1194" s="345">
        <v>9000000000011</v>
      </c>
      <c r="C1194" s="367"/>
      <c r="D1194" s="323" t="s">
        <v>2836</v>
      </c>
      <c r="E1194" s="323" t="s">
        <v>2871</v>
      </c>
      <c r="F1194" s="319" t="s">
        <v>2873</v>
      </c>
      <c r="G1194" s="316" t="s">
        <v>6919</v>
      </c>
      <c r="H1194" s="323" t="s">
        <v>344</v>
      </c>
      <c r="I1194" s="323" t="s">
        <v>2872</v>
      </c>
      <c r="J1194" s="322" t="s">
        <v>6920</v>
      </c>
      <c r="K1194" s="340" t="s">
        <v>2873</v>
      </c>
      <c r="L1194" s="344" t="s">
        <v>6921</v>
      </c>
      <c r="M1194" s="344"/>
      <c r="N1194" s="343" t="s">
        <v>6922</v>
      </c>
      <c r="O1194" s="344" t="s">
        <v>6923</v>
      </c>
      <c r="P1194" s="324">
        <v>8</v>
      </c>
      <c r="Q1194" s="326"/>
      <c r="R1194" s="327" t="s">
        <v>347</v>
      </c>
      <c r="S1194" s="327" t="s">
        <v>347</v>
      </c>
      <c r="T1194" s="328" t="s">
        <v>347</v>
      </c>
      <c r="U1194" s="328">
        <v>300000</v>
      </c>
      <c r="V1194" s="328" t="s">
        <v>347</v>
      </c>
      <c r="W1194" s="329" t="s">
        <v>347</v>
      </c>
      <c r="X1194" s="329"/>
      <c r="Y1194" s="329"/>
      <c r="Z1194" s="325"/>
      <c r="AA1194" s="329"/>
      <c r="AB1194" s="329"/>
      <c r="AC1194" s="329"/>
      <c r="AD1194" s="329" t="s">
        <v>377</v>
      </c>
      <c r="AE1194" s="329"/>
      <c r="AF1194" s="329"/>
      <c r="AG1194" s="325">
        <v>0</v>
      </c>
      <c r="AH1194" s="325" t="s">
        <v>377</v>
      </c>
      <c r="AI1194" s="325" t="s">
        <v>6833</v>
      </c>
      <c r="AJ1194" s="328">
        <v>300000</v>
      </c>
      <c r="AK1194" s="330">
        <v>1000000</v>
      </c>
    </row>
    <row r="1195" spans="1:37" s="309" customFormat="1" ht="20.100000000000001" customHeight="1">
      <c r="A1195" s="314">
        <v>7013</v>
      </c>
      <c r="B1195" s="315">
        <v>9000000000012</v>
      </c>
      <c r="C1195" s="347"/>
      <c r="D1195" s="315" t="s">
        <v>2836</v>
      </c>
      <c r="E1195" s="331" t="s">
        <v>2874</v>
      </c>
      <c r="F1195" s="332" t="s">
        <v>2876</v>
      </c>
      <c r="G1195" s="333" t="s">
        <v>5989</v>
      </c>
      <c r="H1195" s="331" t="s">
        <v>344</v>
      </c>
      <c r="I1195" s="331" t="s">
        <v>1736</v>
      </c>
      <c r="J1195" s="331" t="s">
        <v>2875</v>
      </c>
      <c r="K1195" s="340" t="s">
        <v>2876</v>
      </c>
      <c r="L1195" s="334" t="s">
        <v>5989</v>
      </c>
      <c r="M1195" s="334"/>
      <c r="N1195" s="316" t="s">
        <v>6924</v>
      </c>
      <c r="O1195" s="334" t="s">
        <v>6925</v>
      </c>
      <c r="P1195" s="324">
        <v>8</v>
      </c>
      <c r="Q1195" s="326"/>
      <c r="R1195" s="327" t="s">
        <v>347</v>
      </c>
      <c r="S1195" s="327" t="s">
        <v>347</v>
      </c>
      <c r="T1195" s="328" t="s">
        <v>347</v>
      </c>
      <c r="U1195" s="328">
        <v>300000</v>
      </c>
      <c r="V1195" s="328" t="s">
        <v>347</v>
      </c>
      <c r="W1195" s="329" t="s">
        <v>347</v>
      </c>
      <c r="X1195" s="325"/>
      <c r="Y1195" s="325"/>
      <c r="Z1195" s="325"/>
      <c r="AA1195" s="325"/>
      <c r="AB1195" s="325"/>
      <c r="AC1195" s="325"/>
      <c r="AD1195" s="329" t="s">
        <v>377</v>
      </c>
      <c r="AE1195" s="325"/>
      <c r="AF1195" s="325"/>
      <c r="AG1195" s="325">
        <v>971000</v>
      </c>
      <c r="AH1195" s="325" t="s">
        <v>6833</v>
      </c>
      <c r="AI1195" s="325" t="s">
        <v>6833</v>
      </c>
      <c r="AJ1195" s="328">
        <v>300000</v>
      </c>
      <c r="AK1195" s="330">
        <v>0</v>
      </c>
    </row>
    <row r="1196" spans="1:37" s="309" customFormat="1" ht="20.100000000000001" customHeight="1">
      <c r="A1196" s="314">
        <v>7014</v>
      </c>
      <c r="B1196" s="345">
        <v>9000000000013</v>
      </c>
      <c r="C1196" s="372"/>
      <c r="D1196" s="323" t="s">
        <v>2836</v>
      </c>
      <c r="E1196" s="350" t="s">
        <v>2877</v>
      </c>
      <c r="F1196" s="332" t="s">
        <v>2879</v>
      </c>
      <c r="G1196" s="331" t="s">
        <v>5990</v>
      </c>
      <c r="H1196" s="350" t="s">
        <v>344</v>
      </c>
      <c r="I1196" s="350" t="s">
        <v>2878</v>
      </c>
      <c r="J1196" s="375" t="s">
        <v>6926</v>
      </c>
      <c r="K1196" s="340" t="s">
        <v>2879</v>
      </c>
      <c r="L1196" s="344" t="s">
        <v>5990</v>
      </c>
      <c r="M1196" s="344"/>
      <c r="N1196" s="343" t="s">
        <v>6927</v>
      </c>
      <c r="O1196" s="344" t="s">
        <v>6928</v>
      </c>
      <c r="P1196" s="324">
        <v>8</v>
      </c>
      <c r="Q1196" s="316"/>
      <c r="R1196" s="327" t="s">
        <v>347</v>
      </c>
      <c r="S1196" s="327" t="s">
        <v>347</v>
      </c>
      <c r="T1196" s="328" t="s">
        <v>347</v>
      </c>
      <c r="U1196" s="328">
        <v>300000</v>
      </c>
      <c r="V1196" s="328" t="s">
        <v>347</v>
      </c>
      <c r="W1196" s="329" t="s">
        <v>347</v>
      </c>
      <c r="X1196" s="316"/>
      <c r="Y1196" s="316"/>
      <c r="Z1196" s="325"/>
      <c r="AA1196" s="316"/>
      <c r="AB1196" s="316"/>
      <c r="AC1196" s="316"/>
      <c r="AD1196" s="329" t="s">
        <v>377</v>
      </c>
      <c r="AE1196" s="316"/>
      <c r="AF1196" s="316"/>
      <c r="AG1196" s="325">
        <v>0</v>
      </c>
      <c r="AH1196" s="325" t="s">
        <v>377</v>
      </c>
      <c r="AI1196" s="325" t="s">
        <v>6833</v>
      </c>
      <c r="AJ1196" s="328">
        <v>300000</v>
      </c>
      <c r="AK1196" s="330">
        <v>1000000</v>
      </c>
    </row>
    <row r="1197" spans="1:37" s="309" customFormat="1" ht="20.100000000000001" customHeight="1">
      <c r="A1197" s="314">
        <v>7015</v>
      </c>
      <c r="B1197" s="315">
        <v>9000000000014</v>
      </c>
      <c r="C1197" s="347"/>
      <c r="D1197" s="315" t="s">
        <v>2836</v>
      </c>
      <c r="E1197" s="331" t="s">
        <v>2880</v>
      </c>
      <c r="F1197" s="332" t="s">
        <v>2882</v>
      </c>
      <c r="G1197" s="333" t="s">
        <v>5992</v>
      </c>
      <c r="H1197" s="331" t="s">
        <v>2865</v>
      </c>
      <c r="I1197" s="331" t="s">
        <v>5991</v>
      </c>
      <c r="J1197" s="331" t="s">
        <v>2881</v>
      </c>
      <c r="K1197" s="325" t="s">
        <v>2882</v>
      </c>
      <c r="L1197" s="324" t="s">
        <v>5993</v>
      </c>
      <c r="M1197" s="348" t="s">
        <v>347</v>
      </c>
      <c r="N1197" s="322" t="s">
        <v>2880</v>
      </c>
      <c r="O1197" s="322" t="s">
        <v>5994</v>
      </c>
      <c r="P1197" s="324">
        <v>8</v>
      </c>
      <c r="Q1197" s="316"/>
      <c r="R1197" s="327" t="s">
        <v>347</v>
      </c>
      <c r="S1197" s="327" t="s">
        <v>347</v>
      </c>
      <c r="T1197" s="328" t="s">
        <v>347</v>
      </c>
      <c r="U1197" s="328">
        <v>300000</v>
      </c>
      <c r="V1197" s="328" t="s">
        <v>347</v>
      </c>
      <c r="W1197" s="329" t="s">
        <v>347</v>
      </c>
      <c r="X1197" s="316"/>
      <c r="Y1197" s="316"/>
      <c r="Z1197" s="325"/>
      <c r="AA1197" s="316"/>
      <c r="AB1197" s="316"/>
      <c r="AC1197" s="316"/>
      <c r="AD1197" s="329" t="s">
        <v>377</v>
      </c>
      <c r="AE1197" s="316"/>
      <c r="AF1197" s="316"/>
      <c r="AG1197" s="325">
        <v>0</v>
      </c>
      <c r="AH1197" s="325" t="s">
        <v>377</v>
      </c>
      <c r="AI1197" s="325" t="s">
        <v>6833</v>
      </c>
      <c r="AJ1197" s="328">
        <v>300000</v>
      </c>
      <c r="AK1197" s="330">
        <v>1000000</v>
      </c>
    </row>
    <row r="1198" spans="1:37" s="309" customFormat="1" ht="20.100000000000001" customHeight="1">
      <c r="A1198" s="314">
        <v>7016</v>
      </c>
      <c r="B1198" s="315">
        <v>9000000000015</v>
      </c>
      <c r="C1198" s="347"/>
      <c r="D1198" s="315" t="s">
        <v>2836</v>
      </c>
      <c r="E1198" s="331" t="s">
        <v>2883</v>
      </c>
      <c r="F1198" s="332" t="s">
        <v>2886</v>
      </c>
      <c r="G1198" s="333" t="s">
        <v>5995</v>
      </c>
      <c r="H1198" s="331" t="s">
        <v>344</v>
      </c>
      <c r="I1198" s="331" t="s">
        <v>2884</v>
      </c>
      <c r="J1198" s="331" t="s">
        <v>2885</v>
      </c>
      <c r="K1198" s="325" t="s">
        <v>2886</v>
      </c>
      <c r="L1198" s="324" t="s">
        <v>5996</v>
      </c>
      <c r="M1198" s="319" t="s">
        <v>347</v>
      </c>
      <c r="N1198" s="323" t="s">
        <v>2883</v>
      </c>
      <c r="O1198" s="322" t="s">
        <v>5997</v>
      </c>
      <c r="P1198" s="324">
        <v>8</v>
      </c>
      <c r="Q1198" s="326"/>
      <c r="R1198" s="327" t="s">
        <v>347</v>
      </c>
      <c r="S1198" s="327" t="s">
        <v>347</v>
      </c>
      <c r="T1198" s="328" t="s">
        <v>347</v>
      </c>
      <c r="U1198" s="328">
        <v>300000</v>
      </c>
      <c r="V1198" s="328" t="s">
        <v>347</v>
      </c>
      <c r="W1198" s="329" t="s">
        <v>347</v>
      </c>
      <c r="X1198" s="329"/>
      <c r="Y1198" s="329"/>
      <c r="Z1198" s="325"/>
      <c r="AA1198" s="329"/>
      <c r="AB1198" s="329"/>
      <c r="AC1198" s="329"/>
      <c r="AD1198" s="329" t="s">
        <v>377</v>
      </c>
      <c r="AE1198" s="329"/>
      <c r="AF1198" s="329"/>
      <c r="AG1198" s="325">
        <v>0</v>
      </c>
      <c r="AH1198" s="325" t="s">
        <v>377</v>
      </c>
      <c r="AI1198" s="325" t="s">
        <v>6833</v>
      </c>
      <c r="AJ1198" s="328">
        <v>300000</v>
      </c>
      <c r="AK1198" s="330">
        <v>1000000</v>
      </c>
    </row>
    <row r="1199" spans="1:37" s="309" customFormat="1" ht="20.100000000000001" customHeight="1">
      <c r="A1199" s="314">
        <v>7017</v>
      </c>
      <c r="B1199" s="315">
        <v>9000000000016</v>
      </c>
      <c r="C1199" s="369"/>
      <c r="D1199" s="354" t="s">
        <v>2836</v>
      </c>
      <c r="E1199" s="350" t="s">
        <v>5998</v>
      </c>
      <c r="F1199" s="332" t="s">
        <v>2889</v>
      </c>
      <c r="G1199" s="333" t="s">
        <v>5999</v>
      </c>
      <c r="H1199" s="350" t="s">
        <v>344</v>
      </c>
      <c r="I1199" s="350" t="s">
        <v>2887</v>
      </c>
      <c r="J1199" s="350" t="s">
        <v>2888</v>
      </c>
      <c r="K1199" s="340" t="s">
        <v>2889</v>
      </c>
      <c r="L1199" s="359" t="s">
        <v>5999</v>
      </c>
      <c r="M1199" s="359" t="s">
        <v>347</v>
      </c>
      <c r="N1199" s="359" t="s">
        <v>5998</v>
      </c>
      <c r="O1199" s="359" t="s">
        <v>6000</v>
      </c>
      <c r="P1199" s="324">
        <v>8</v>
      </c>
      <c r="Q1199" s="326"/>
      <c r="R1199" s="327" t="s">
        <v>347</v>
      </c>
      <c r="S1199" s="327" t="s">
        <v>347</v>
      </c>
      <c r="T1199" s="328" t="s">
        <v>347</v>
      </c>
      <c r="U1199" s="328">
        <v>300000</v>
      </c>
      <c r="V1199" s="328" t="s">
        <v>347</v>
      </c>
      <c r="W1199" s="329" t="s">
        <v>347</v>
      </c>
      <c r="X1199" s="329"/>
      <c r="Y1199" s="329"/>
      <c r="Z1199" s="325"/>
      <c r="AA1199" s="329"/>
      <c r="AB1199" s="329"/>
      <c r="AC1199" s="329"/>
      <c r="AD1199" s="329" t="s">
        <v>377</v>
      </c>
      <c r="AE1199" s="329"/>
      <c r="AF1199" s="329"/>
      <c r="AG1199" s="325">
        <v>0</v>
      </c>
      <c r="AH1199" s="325" t="s">
        <v>377</v>
      </c>
      <c r="AI1199" s="325" t="s">
        <v>6833</v>
      </c>
      <c r="AJ1199" s="328">
        <v>300000</v>
      </c>
      <c r="AK1199" s="330">
        <v>1000000</v>
      </c>
    </row>
    <row r="1200" spans="1:37" s="309" customFormat="1" ht="20.100000000000001" customHeight="1">
      <c r="A1200" s="314">
        <v>7018</v>
      </c>
      <c r="B1200" s="315">
        <v>9000000000017</v>
      </c>
      <c r="C1200" s="347"/>
      <c r="D1200" s="315" t="s">
        <v>2836</v>
      </c>
      <c r="E1200" s="331" t="s">
        <v>2890</v>
      </c>
      <c r="F1200" s="332" t="s">
        <v>2892</v>
      </c>
      <c r="G1200" s="333" t="s">
        <v>6002</v>
      </c>
      <c r="H1200" s="331" t="s">
        <v>344</v>
      </c>
      <c r="I1200" s="331" t="s">
        <v>2891</v>
      </c>
      <c r="J1200" s="331" t="s">
        <v>6001</v>
      </c>
      <c r="K1200" s="325" t="s">
        <v>2892</v>
      </c>
      <c r="L1200" s="324" t="s">
        <v>6003</v>
      </c>
      <c r="M1200" s="348" t="s">
        <v>347</v>
      </c>
      <c r="N1200" s="323" t="s">
        <v>2890</v>
      </c>
      <c r="O1200" s="322" t="s">
        <v>6004</v>
      </c>
      <c r="P1200" s="324">
        <v>8</v>
      </c>
      <c r="Q1200" s="326"/>
      <c r="R1200" s="327" t="s">
        <v>347</v>
      </c>
      <c r="S1200" s="327" t="s">
        <v>347</v>
      </c>
      <c r="T1200" s="328" t="s">
        <v>347</v>
      </c>
      <c r="U1200" s="328">
        <v>300000</v>
      </c>
      <c r="V1200" s="328" t="s">
        <v>347</v>
      </c>
      <c r="W1200" s="329" t="s">
        <v>347</v>
      </c>
      <c r="X1200" s="329"/>
      <c r="Y1200" s="329"/>
      <c r="Z1200" s="325"/>
      <c r="AA1200" s="329"/>
      <c r="AB1200" s="329"/>
      <c r="AC1200" s="329"/>
      <c r="AD1200" s="329" t="s">
        <v>377</v>
      </c>
      <c r="AE1200" s="329"/>
      <c r="AF1200" s="329"/>
      <c r="AG1200" s="325">
        <v>0</v>
      </c>
      <c r="AH1200" s="325" t="s">
        <v>377</v>
      </c>
      <c r="AI1200" s="325" t="s">
        <v>6833</v>
      </c>
      <c r="AJ1200" s="328">
        <v>300000</v>
      </c>
      <c r="AK1200" s="330">
        <v>1000000</v>
      </c>
    </row>
    <row r="1201" spans="1:37" s="309" customFormat="1" ht="20.100000000000001" customHeight="1">
      <c r="A1201" s="314">
        <v>7019</v>
      </c>
      <c r="B1201" s="345">
        <v>9000000000018</v>
      </c>
      <c r="C1201" s="367"/>
      <c r="D1201" s="323" t="s">
        <v>2836</v>
      </c>
      <c r="E1201" s="323" t="s">
        <v>2893</v>
      </c>
      <c r="F1201" s="319" t="s">
        <v>2895</v>
      </c>
      <c r="G1201" s="353" t="s">
        <v>6929</v>
      </c>
      <c r="H1201" s="323" t="s">
        <v>344</v>
      </c>
      <c r="I1201" s="323" t="s">
        <v>2894</v>
      </c>
      <c r="J1201" s="322" t="s">
        <v>6930</v>
      </c>
      <c r="K1201" s="340" t="s">
        <v>2895</v>
      </c>
      <c r="L1201" s="344" t="s">
        <v>6931</v>
      </c>
      <c r="M1201" s="344"/>
      <c r="N1201" s="343" t="s">
        <v>6932</v>
      </c>
      <c r="O1201" s="344" t="s">
        <v>6933</v>
      </c>
      <c r="P1201" s="324">
        <v>8</v>
      </c>
      <c r="Q1201" s="326"/>
      <c r="R1201" s="327" t="s">
        <v>347</v>
      </c>
      <c r="S1201" s="327" t="s">
        <v>347</v>
      </c>
      <c r="T1201" s="328" t="s">
        <v>347</v>
      </c>
      <c r="U1201" s="328">
        <v>300000</v>
      </c>
      <c r="V1201" s="328" t="s">
        <v>347</v>
      </c>
      <c r="W1201" s="329" t="s">
        <v>347</v>
      </c>
      <c r="X1201" s="329"/>
      <c r="Y1201" s="329"/>
      <c r="Z1201" s="325"/>
      <c r="AA1201" s="329"/>
      <c r="AB1201" s="329"/>
      <c r="AC1201" s="329"/>
      <c r="AD1201" s="329" t="s">
        <v>377</v>
      </c>
      <c r="AE1201" s="329"/>
      <c r="AF1201" s="329"/>
      <c r="AG1201" s="325">
        <v>0</v>
      </c>
      <c r="AH1201" s="325" t="s">
        <v>377</v>
      </c>
      <c r="AI1201" s="325" t="s">
        <v>6833</v>
      </c>
      <c r="AJ1201" s="328">
        <v>300000</v>
      </c>
      <c r="AK1201" s="330">
        <v>1000000</v>
      </c>
    </row>
    <row r="1202" spans="1:37" s="309" customFormat="1" ht="20.100000000000001" customHeight="1">
      <c r="A1202" s="314">
        <v>7020</v>
      </c>
      <c r="B1202" s="345">
        <v>9000000000019</v>
      </c>
      <c r="C1202" s="367"/>
      <c r="D1202" s="323" t="s">
        <v>2836</v>
      </c>
      <c r="E1202" s="323" t="s">
        <v>2896</v>
      </c>
      <c r="F1202" s="319" t="s">
        <v>2897</v>
      </c>
      <c r="G1202" s="358" t="s">
        <v>6934</v>
      </c>
      <c r="H1202" s="323" t="s">
        <v>344</v>
      </c>
      <c r="I1202" s="323" t="s">
        <v>6935</v>
      </c>
      <c r="J1202" s="322" t="s">
        <v>6936</v>
      </c>
      <c r="K1202" s="340" t="s">
        <v>2897</v>
      </c>
      <c r="L1202" s="344" t="s">
        <v>6937</v>
      </c>
      <c r="M1202" s="344"/>
      <c r="N1202" s="343" t="s">
        <v>6938</v>
      </c>
      <c r="O1202" s="344" t="s">
        <v>6939</v>
      </c>
      <c r="P1202" s="324">
        <v>8</v>
      </c>
      <c r="Q1202" s="316"/>
      <c r="R1202" s="327" t="s">
        <v>347</v>
      </c>
      <c r="S1202" s="327" t="s">
        <v>347</v>
      </c>
      <c r="T1202" s="328" t="s">
        <v>347</v>
      </c>
      <c r="U1202" s="328">
        <v>300000</v>
      </c>
      <c r="V1202" s="328" t="s">
        <v>347</v>
      </c>
      <c r="W1202" s="329" t="s">
        <v>347</v>
      </c>
      <c r="X1202" s="316"/>
      <c r="Y1202" s="316"/>
      <c r="Z1202" s="325"/>
      <c r="AA1202" s="316"/>
      <c r="AB1202" s="316"/>
      <c r="AC1202" s="316"/>
      <c r="AD1202" s="329" t="s">
        <v>377</v>
      </c>
      <c r="AE1202" s="316"/>
      <c r="AF1202" s="316"/>
      <c r="AG1202" s="325">
        <v>0</v>
      </c>
      <c r="AH1202" s="325" t="s">
        <v>377</v>
      </c>
      <c r="AI1202" s="325" t="s">
        <v>6833</v>
      </c>
      <c r="AJ1202" s="328">
        <v>300000</v>
      </c>
      <c r="AK1202" s="330">
        <v>1000000</v>
      </c>
    </row>
    <row r="1203" spans="1:37" s="309" customFormat="1" ht="20.100000000000001" customHeight="1">
      <c r="A1203" s="314">
        <v>7021</v>
      </c>
      <c r="B1203" s="345">
        <v>9000000000020</v>
      </c>
      <c r="C1203" s="367"/>
      <c r="D1203" s="323" t="s">
        <v>2836</v>
      </c>
      <c r="E1203" s="323" t="s">
        <v>6940</v>
      </c>
      <c r="F1203" s="319" t="s">
        <v>2898</v>
      </c>
      <c r="G1203" s="316" t="s">
        <v>6941</v>
      </c>
      <c r="H1203" s="323" t="s">
        <v>6942</v>
      </c>
      <c r="I1203" s="323" t="s">
        <v>6943</v>
      </c>
      <c r="J1203" s="322" t="s">
        <v>6944</v>
      </c>
      <c r="K1203" s="340" t="s">
        <v>2898</v>
      </c>
      <c r="L1203" s="344" t="s">
        <v>6005</v>
      </c>
      <c r="M1203" s="344"/>
      <c r="N1203" s="343" t="s">
        <v>6945</v>
      </c>
      <c r="O1203" s="344" t="s">
        <v>6946</v>
      </c>
      <c r="P1203" s="324">
        <v>8</v>
      </c>
      <c r="Q1203" s="326"/>
      <c r="R1203" s="327" t="s">
        <v>347</v>
      </c>
      <c r="S1203" s="327" t="s">
        <v>347</v>
      </c>
      <c r="T1203" s="328" t="s">
        <v>347</v>
      </c>
      <c r="U1203" s="328">
        <v>300000</v>
      </c>
      <c r="V1203" s="328" t="s">
        <v>347</v>
      </c>
      <c r="W1203" s="329" t="s">
        <v>347</v>
      </c>
      <c r="X1203" s="329"/>
      <c r="Y1203" s="329"/>
      <c r="Z1203" s="325"/>
      <c r="AA1203" s="329"/>
      <c r="AB1203" s="329"/>
      <c r="AC1203" s="329"/>
      <c r="AD1203" s="329" t="s">
        <v>377</v>
      </c>
      <c r="AE1203" s="329"/>
      <c r="AF1203" s="329"/>
      <c r="AG1203" s="325">
        <v>0</v>
      </c>
      <c r="AH1203" s="325" t="s">
        <v>377</v>
      </c>
      <c r="AI1203" s="325" t="s">
        <v>6833</v>
      </c>
      <c r="AJ1203" s="328">
        <v>300000</v>
      </c>
      <c r="AK1203" s="330">
        <v>1000000</v>
      </c>
    </row>
    <row r="1204" spans="1:37" s="309" customFormat="1" ht="20.100000000000001" customHeight="1">
      <c r="A1204" s="314">
        <v>7022</v>
      </c>
      <c r="B1204" s="315">
        <v>9000000000021</v>
      </c>
      <c r="C1204" s="369"/>
      <c r="D1204" s="354" t="s">
        <v>2836</v>
      </c>
      <c r="E1204" s="350" t="s">
        <v>2899</v>
      </c>
      <c r="F1204" s="332" t="s">
        <v>2900</v>
      </c>
      <c r="G1204" s="364" t="s">
        <v>6008</v>
      </c>
      <c r="H1204" s="350" t="s">
        <v>344</v>
      </c>
      <c r="I1204" s="350" t="s">
        <v>6006</v>
      </c>
      <c r="J1204" s="350" t="s">
        <v>6007</v>
      </c>
      <c r="K1204" s="329" t="s">
        <v>2900</v>
      </c>
      <c r="L1204" s="352" t="s">
        <v>6009</v>
      </c>
      <c r="M1204" s="374" t="s">
        <v>347</v>
      </c>
      <c r="N1204" s="343" t="s">
        <v>2899</v>
      </c>
      <c r="O1204" s="344" t="s">
        <v>6010</v>
      </c>
      <c r="P1204" s="324">
        <v>8</v>
      </c>
      <c r="Q1204" s="326"/>
      <c r="R1204" s="327" t="s">
        <v>347</v>
      </c>
      <c r="S1204" s="327" t="s">
        <v>347</v>
      </c>
      <c r="T1204" s="328" t="s">
        <v>347</v>
      </c>
      <c r="U1204" s="328">
        <v>300000</v>
      </c>
      <c r="V1204" s="328" t="s">
        <v>347</v>
      </c>
      <c r="W1204" s="329" t="s">
        <v>347</v>
      </c>
      <c r="X1204" s="329"/>
      <c r="Y1204" s="329"/>
      <c r="Z1204" s="325"/>
      <c r="AA1204" s="329"/>
      <c r="AB1204" s="329"/>
      <c r="AC1204" s="329"/>
      <c r="AD1204" s="329" t="s">
        <v>377</v>
      </c>
      <c r="AE1204" s="329"/>
      <c r="AF1204" s="329"/>
      <c r="AG1204" s="325">
        <v>928000</v>
      </c>
      <c r="AH1204" s="325" t="s">
        <v>6833</v>
      </c>
      <c r="AI1204" s="325" t="s">
        <v>6833</v>
      </c>
      <c r="AJ1204" s="328">
        <v>300000</v>
      </c>
      <c r="AK1204" s="330">
        <v>0</v>
      </c>
    </row>
    <row r="1205" spans="1:37" s="309" customFormat="1" ht="20.100000000000001" customHeight="1">
      <c r="A1205" s="314">
        <v>7023</v>
      </c>
      <c r="B1205" s="345">
        <v>9000000000022</v>
      </c>
      <c r="C1205" s="372"/>
      <c r="D1205" s="323" t="s">
        <v>2836</v>
      </c>
      <c r="E1205" s="350" t="s">
        <v>2901</v>
      </c>
      <c r="F1205" s="332" t="s">
        <v>2903</v>
      </c>
      <c r="G1205" s="331" t="s">
        <v>6947</v>
      </c>
      <c r="H1205" s="350" t="s">
        <v>344</v>
      </c>
      <c r="I1205" s="350" t="s">
        <v>2902</v>
      </c>
      <c r="J1205" s="375" t="s">
        <v>6948</v>
      </c>
      <c r="K1205" s="340" t="s">
        <v>2903</v>
      </c>
      <c r="L1205" s="344" t="s">
        <v>6949</v>
      </c>
      <c r="M1205" s="344"/>
      <c r="N1205" s="376" t="s">
        <v>6950</v>
      </c>
      <c r="O1205" s="344" t="s">
        <v>6951</v>
      </c>
      <c r="P1205" s="324">
        <v>8</v>
      </c>
      <c r="Q1205" s="326"/>
      <c r="R1205" s="327" t="s">
        <v>347</v>
      </c>
      <c r="S1205" s="327" t="s">
        <v>347</v>
      </c>
      <c r="T1205" s="328" t="s">
        <v>347</v>
      </c>
      <c r="U1205" s="328">
        <v>300000</v>
      </c>
      <c r="V1205" s="328" t="s">
        <v>347</v>
      </c>
      <c r="W1205" s="329" t="s">
        <v>347</v>
      </c>
      <c r="X1205" s="329"/>
      <c r="Y1205" s="329"/>
      <c r="Z1205" s="325"/>
      <c r="AA1205" s="329"/>
      <c r="AB1205" s="329"/>
      <c r="AC1205" s="329"/>
      <c r="AD1205" s="329" t="s">
        <v>377</v>
      </c>
      <c r="AE1205" s="329"/>
      <c r="AF1205" s="329"/>
      <c r="AG1205" s="325">
        <v>0</v>
      </c>
      <c r="AH1205" s="325" t="s">
        <v>377</v>
      </c>
      <c r="AI1205" s="325" t="s">
        <v>6833</v>
      </c>
      <c r="AJ1205" s="328">
        <v>300000</v>
      </c>
      <c r="AK1205" s="330">
        <v>1000000</v>
      </c>
    </row>
    <row r="1206" spans="1:37" s="309" customFormat="1" ht="20.100000000000001" customHeight="1">
      <c r="A1206" s="314">
        <v>7024</v>
      </c>
      <c r="B1206" s="345">
        <v>9000000000023</v>
      </c>
      <c r="C1206" s="372"/>
      <c r="D1206" s="323" t="s">
        <v>2836</v>
      </c>
      <c r="E1206" s="350" t="s">
        <v>2904</v>
      </c>
      <c r="F1206" s="332" t="s">
        <v>2906</v>
      </c>
      <c r="G1206" s="331" t="s">
        <v>6011</v>
      </c>
      <c r="H1206" s="350" t="s">
        <v>2865</v>
      </c>
      <c r="I1206" s="350" t="s">
        <v>2905</v>
      </c>
      <c r="J1206" s="375" t="s">
        <v>6952</v>
      </c>
      <c r="K1206" s="340" t="s">
        <v>2906</v>
      </c>
      <c r="L1206" s="344" t="s">
        <v>6011</v>
      </c>
      <c r="M1206" s="344"/>
      <c r="N1206" s="343" t="s">
        <v>2904</v>
      </c>
      <c r="O1206" s="344" t="s">
        <v>6012</v>
      </c>
      <c r="P1206" s="324">
        <v>8</v>
      </c>
      <c r="Q1206" s="326"/>
      <c r="R1206" s="327" t="s">
        <v>347</v>
      </c>
      <c r="S1206" s="327" t="s">
        <v>347</v>
      </c>
      <c r="T1206" s="328" t="s">
        <v>347</v>
      </c>
      <c r="U1206" s="328">
        <v>300000</v>
      </c>
      <c r="V1206" s="328" t="s">
        <v>347</v>
      </c>
      <c r="W1206" s="329" t="s">
        <v>347</v>
      </c>
      <c r="X1206" s="329"/>
      <c r="Y1206" s="329"/>
      <c r="Z1206" s="325"/>
      <c r="AA1206" s="329"/>
      <c r="AB1206" s="329"/>
      <c r="AC1206" s="329"/>
      <c r="AD1206" s="329" t="s">
        <v>377</v>
      </c>
      <c r="AE1206" s="329"/>
      <c r="AF1206" s="329"/>
      <c r="AG1206" s="325">
        <v>0</v>
      </c>
      <c r="AH1206" s="325" t="s">
        <v>377</v>
      </c>
      <c r="AI1206" s="325" t="s">
        <v>6833</v>
      </c>
      <c r="AJ1206" s="328">
        <v>300000</v>
      </c>
      <c r="AK1206" s="330">
        <v>1000000</v>
      </c>
    </row>
    <row r="1207" spans="1:37" s="309" customFormat="1" ht="20.100000000000001" customHeight="1">
      <c r="A1207" s="314">
        <v>7025</v>
      </c>
      <c r="B1207" s="345">
        <v>9000000000024</v>
      </c>
      <c r="C1207" s="367"/>
      <c r="D1207" s="323" t="s">
        <v>2836</v>
      </c>
      <c r="E1207" s="323" t="s">
        <v>6953</v>
      </c>
      <c r="F1207" s="319" t="s">
        <v>2907</v>
      </c>
      <c r="G1207" s="316" t="s">
        <v>6954</v>
      </c>
      <c r="H1207" s="323" t="s">
        <v>344</v>
      </c>
      <c r="I1207" s="323" t="s">
        <v>6955</v>
      </c>
      <c r="J1207" s="322" t="s">
        <v>6956</v>
      </c>
      <c r="K1207" s="340" t="s">
        <v>2907</v>
      </c>
      <c r="L1207" s="344" t="s">
        <v>6957</v>
      </c>
      <c r="M1207" s="344"/>
      <c r="N1207" s="343" t="s">
        <v>6958</v>
      </c>
      <c r="O1207" s="344" t="s">
        <v>6959</v>
      </c>
      <c r="P1207" s="324">
        <v>8</v>
      </c>
      <c r="Q1207" s="326"/>
      <c r="R1207" s="327" t="s">
        <v>347</v>
      </c>
      <c r="S1207" s="327" t="s">
        <v>347</v>
      </c>
      <c r="T1207" s="328" t="s">
        <v>347</v>
      </c>
      <c r="U1207" s="328">
        <v>300000</v>
      </c>
      <c r="V1207" s="328" t="s">
        <v>347</v>
      </c>
      <c r="W1207" s="329" t="s">
        <v>347</v>
      </c>
      <c r="X1207" s="325"/>
      <c r="Y1207" s="325"/>
      <c r="Z1207" s="325"/>
      <c r="AA1207" s="325"/>
      <c r="AB1207" s="325"/>
      <c r="AC1207" s="325"/>
      <c r="AD1207" s="329" t="s">
        <v>377</v>
      </c>
      <c r="AE1207" s="325"/>
      <c r="AF1207" s="325"/>
      <c r="AG1207" s="325">
        <v>0</v>
      </c>
      <c r="AH1207" s="325" t="s">
        <v>377</v>
      </c>
      <c r="AI1207" s="325" t="s">
        <v>6833</v>
      </c>
      <c r="AJ1207" s="328">
        <v>300000</v>
      </c>
      <c r="AK1207" s="330">
        <v>1000000</v>
      </c>
    </row>
    <row r="1208" spans="1:37" s="309" customFormat="1" ht="20.100000000000001" customHeight="1">
      <c r="A1208" s="314">
        <v>7026</v>
      </c>
      <c r="B1208" s="315" t="s">
        <v>6013</v>
      </c>
      <c r="C1208" s="347"/>
      <c r="D1208" s="315" t="s">
        <v>6960</v>
      </c>
      <c r="E1208" s="331" t="s">
        <v>6961</v>
      </c>
      <c r="F1208" s="319" t="s">
        <v>6014</v>
      </c>
      <c r="G1208" s="333" t="s">
        <v>6015</v>
      </c>
      <c r="H1208" s="331" t="s">
        <v>6962</v>
      </c>
      <c r="I1208" s="331" t="s">
        <v>6963</v>
      </c>
      <c r="J1208" s="331" t="s">
        <v>2908</v>
      </c>
      <c r="K1208" s="329" t="s">
        <v>6014</v>
      </c>
      <c r="L1208" s="324" t="s">
        <v>6015</v>
      </c>
      <c r="M1208" s="348"/>
      <c r="N1208" s="323"/>
      <c r="O1208" s="322" t="s">
        <v>2908</v>
      </c>
      <c r="P1208" s="324">
        <v>3</v>
      </c>
      <c r="Q1208" s="326">
        <v>60</v>
      </c>
      <c r="R1208" s="327">
        <v>500000</v>
      </c>
      <c r="S1208" s="327">
        <v>250000</v>
      </c>
      <c r="T1208" s="328">
        <v>300000</v>
      </c>
      <c r="U1208" s="328" t="s">
        <v>347</v>
      </c>
      <c r="V1208" s="328" t="s">
        <v>347</v>
      </c>
      <c r="W1208" s="329" t="s">
        <v>347</v>
      </c>
      <c r="X1208" s="325"/>
      <c r="Y1208" s="325"/>
      <c r="Z1208" s="325"/>
      <c r="AA1208" s="325"/>
      <c r="AB1208" s="325" t="s">
        <v>377</v>
      </c>
      <c r="AC1208" s="325"/>
      <c r="AD1208" s="325"/>
      <c r="AE1208" s="325"/>
      <c r="AF1208" s="325"/>
      <c r="AG1208" s="325">
        <v>0</v>
      </c>
      <c r="AH1208" s="325" t="s">
        <v>377</v>
      </c>
      <c r="AI1208" s="325" t="s">
        <v>6833</v>
      </c>
      <c r="AJ1208" s="328">
        <v>1050000</v>
      </c>
      <c r="AK1208" s="330">
        <v>1000000</v>
      </c>
    </row>
    <row r="1209" spans="1:37" s="309" customFormat="1" ht="20.100000000000001" customHeight="1">
      <c r="A1209" s="314">
        <v>7027</v>
      </c>
      <c r="B1209" s="315" t="s">
        <v>6016</v>
      </c>
      <c r="C1209" s="347"/>
      <c r="D1209" s="315" t="s">
        <v>6017</v>
      </c>
      <c r="E1209" s="331" t="s">
        <v>6964</v>
      </c>
      <c r="F1209" s="319" t="s">
        <v>3096</v>
      </c>
      <c r="G1209" s="333" t="s">
        <v>6018</v>
      </c>
      <c r="H1209" s="331" t="s">
        <v>6965</v>
      </c>
      <c r="I1209" s="331" t="s">
        <v>6966</v>
      </c>
      <c r="J1209" s="331" t="s">
        <v>2910</v>
      </c>
      <c r="K1209" s="329" t="s">
        <v>3096</v>
      </c>
      <c r="L1209" s="324" t="s">
        <v>6019</v>
      </c>
      <c r="M1209" s="348" t="s">
        <v>6020</v>
      </c>
      <c r="N1209" s="323"/>
      <c r="O1209" s="322" t="s">
        <v>2910</v>
      </c>
      <c r="P1209" s="324">
        <v>2</v>
      </c>
      <c r="Q1209" s="326">
        <v>20</v>
      </c>
      <c r="R1209" s="327">
        <v>400000</v>
      </c>
      <c r="S1209" s="327">
        <v>200000</v>
      </c>
      <c r="T1209" s="328">
        <v>300000</v>
      </c>
      <c r="U1209" s="328" t="s">
        <v>347</v>
      </c>
      <c r="V1209" s="328" t="s">
        <v>347</v>
      </c>
      <c r="W1209" s="329" t="s">
        <v>347</v>
      </c>
      <c r="X1209" s="325"/>
      <c r="Y1209" s="325"/>
      <c r="Z1209" s="325"/>
      <c r="AA1209" s="325"/>
      <c r="AB1209" s="325" t="s">
        <v>377</v>
      </c>
      <c r="AC1209" s="325"/>
      <c r="AD1209" s="325"/>
      <c r="AE1209" s="325"/>
      <c r="AF1209" s="325"/>
      <c r="AG1209" s="325">
        <v>27000</v>
      </c>
      <c r="AH1209" s="325" t="s">
        <v>6833</v>
      </c>
      <c r="AI1209" s="325" t="s">
        <v>6833</v>
      </c>
      <c r="AJ1209" s="328">
        <v>900000</v>
      </c>
      <c r="AK1209" s="330">
        <v>0</v>
      </c>
    </row>
    <row r="1210" spans="1:37" s="309" customFormat="1" ht="20.100000000000001" customHeight="1">
      <c r="A1210" s="314">
        <v>7028</v>
      </c>
      <c r="B1210" s="315" t="s">
        <v>6021</v>
      </c>
      <c r="C1210" s="347"/>
      <c r="D1210" s="315" t="s">
        <v>6017</v>
      </c>
      <c r="E1210" s="331" t="s">
        <v>6967</v>
      </c>
      <c r="F1210" s="332" t="s">
        <v>3096</v>
      </c>
      <c r="G1210" s="333" t="s">
        <v>6022</v>
      </c>
      <c r="H1210" s="331" t="s">
        <v>6962</v>
      </c>
      <c r="I1210" s="331" t="s">
        <v>6968</v>
      </c>
      <c r="J1210" s="331" t="s">
        <v>6969</v>
      </c>
      <c r="K1210" s="340" t="s">
        <v>3096</v>
      </c>
      <c r="L1210" s="334" t="s">
        <v>2911</v>
      </c>
      <c r="M1210" s="334" t="s">
        <v>4655</v>
      </c>
      <c r="N1210" s="323"/>
      <c r="O1210" s="334" t="s">
        <v>6969</v>
      </c>
      <c r="P1210" s="324">
        <v>2</v>
      </c>
      <c r="Q1210" s="326">
        <v>32</v>
      </c>
      <c r="R1210" s="327">
        <v>400000</v>
      </c>
      <c r="S1210" s="327">
        <v>200000</v>
      </c>
      <c r="T1210" s="328">
        <v>300000</v>
      </c>
      <c r="U1210" s="328" t="s">
        <v>347</v>
      </c>
      <c r="V1210" s="328" t="s">
        <v>347</v>
      </c>
      <c r="W1210" s="329" t="s">
        <v>347</v>
      </c>
      <c r="X1210" s="329"/>
      <c r="Y1210" s="329"/>
      <c r="Z1210" s="325"/>
      <c r="AA1210" s="329"/>
      <c r="AB1210" s="329" t="s">
        <v>377</v>
      </c>
      <c r="AC1210" s="329"/>
      <c r="AD1210" s="329"/>
      <c r="AE1210" s="329"/>
      <c r="AF1210" s="329"/>
      <c r="AG1210" s="325">
        <v>0</v>
      </c>
      <c r="AH1210" s="325" t="s">
        <v>377</v>
      </c>
      <c r="AI1210" s="325" t="s">
        <v>6833</v>
      </c>
      <c r="AJ1210" s="328">
        <v>900000</v>
      </c>
      <c r="AK1210" s="330">
        <v>1000000</v>
      </c>
    </row>
    <row r="1211" spans="1:37" s="309" customFormat="1" ht="20.100000000000001" customHeight="1">
      <c r="A1211" s="314">
        <v>7029</v>
      </c>
      <c r="B1211" s="315" t="s">
        <v>6023</v>
      </c>
      <c r="C1211" s="347"/>
      <c r="D1211" s="315" t="s">
        <v>6017</v>
      </c>
      <c r="E1211" s="331" t="s">
        <v>6970</v>
      </c>
      <c r="F1211" s="332" t="s">
        <v>4698</v>
      </c>
      <c r="G1211" s="333" t="s">
        <v>6024</v>
      </c>
      <c r="H1211" s="331" t="s">
        <v>6962</v>
      </c>
      <c r="I1211" s="331" t="s">
        <v>6971</v>
      </c>
      <c r="J1211" s="331" t="s">
        <v>2914</v>
      </c>
      <c r="K1211" s="340" t="s">
        <v>4698</v>
      </c>
      <c r="L1211" s="334" t="s">
        <v>6025</v>
      </c>
      <c r="M1211" s="334" t="s">
        <v>4655</v>
      </c>
      <c r="N1211" s="323"/>
      <c r="O1211" s="334" t="s">
        <v>2914</v>
      </c>
      <c r="P1211" s="324">
        <v>3</v>
      </c>
      <c r="Q1211" s="326">
        <v>183</v>
      </c>
      <c r="R1211" s="327">
        <v>500000</v>
      </c>
      <c r="S1211" s="327">
        <v>250000</v>
      </c>
      <c r="T1211" s="328">
        <v>300000</v>
      </c>
      <c r="U1211" s="328" t="s">
        <v>347</v>
      </c>
      <c r="V1211" s="328" t="s">
        <v>347</v>
      </c>
      <c r="W1211" s="329" t="s">
        <v>347</v>
      </c>
      <c r="X1211" s="329"/>
      <c r="Y1211" s="329"/>
      <c r="Z1211" s="325"/>
      <c r="AA1211" s="329"/>
      <c r="AB1211" s="329" t="s">
        <v>377</v>
      </c>
      <c r="AC1211" s="329"/>
      <c r="AD1211" s="329"/>
      <c r="AE1211" s="329"/>
      <c r="AF1211" s="329"/>
      <c r="AG1211" s="325">
        <v>0</v>
      </c>
      <c r="AH1211" s="325" t="s">
        <v>377</v>
      </c>
      <c r="AI1211" s="325" t="s">
        <v>6833</v>
      </c>
      <c r="AJ1211" s="328">
        <v>1050000</v>
      </c>
      <c r="AK1211" s="330">
        <v>1000000</v>
      </c>
    </row>
    <row r="1212" spans="1:37" s="309" customFormat="1" ht="20.100000000000001" customHeight="1">
      <c r="A1212" s="314">
        <v>7030</v>
      </c>
      <c r="B1212" s="315" t="s">
        <v>6026</v>
      </c>
      <c r="C1212" s="347"/>
      <c r="D1212" s="315" t="s">
        <v>6017</v>
      </c>
      <c r="E1212" s="331" t="s">
        <v>6972</v>
      </c>
      <c r="F1212" s="332" t="s">
        <v>4698</v>
      </c>
      <c r="G1212" s="333" t="s">
        <v>6027</v>
      </c>
      <c r="H1212" s="331" t="s">
        <v>6962</v>
      </c>
      <c r="I1212" s="331" t="s">
        <v>6973</v>
      </c>
      <c r="J1212" s="331" t="s">
        <v>2915</v>
      </c>
      <c r="K1212" s="340" t="s">
        <v>4698</v>
      </c>
      <c r="L1212" s="334" t="s">
        <v>6974</v>
      </c>
      <c r="M1212" s="334"/>
      <c r="N1212" s="323"/>
      <c r="O1212" s="334" t="s">
        <v>2915</v>
      </c>
      <c r="P1212" s="324">
        <v>2</v>
      </c>
      <c r="Q1212" s="326">
        <v>30</v>
      </c>
      <c r="R1212" s="327">
        <v>400000</v>
      </c>
      <c r="S1212" s="327">
        <v>200000</v>
      </c>
      <c r="T1212" s="328">
        <v>300000</v>
      </c>
      <c r="U1212" s="328" t="s">
        <v>347</v>
      </c>
      <c r="V1212" s="328" t="s">
        <v>347</v>
      </c>
      <c r="W1212" s="329" t="s">
        <v>347</v>
      </c>
      <c r="X1212" s="329"/>
      <c r="Y1212" s="329"/>
      <c r="Z1212" s="325"/>
      <c r="AA1212" s="329"/>
      <c r="AB1212" s="329" t="s">
        <v>377</v>
      </c>
      <c r="AC1212" s="329"/>
      <c r="AD1212" s="329"/>
      <c r="AE1212" s="329"/>
      <c r="AF1212" s="329"/>
      <c r="AG1212" s="325">
        <v>943000</v>
      </c>
      <c r="AH1212" s="325" t="s">
        <v>6833</v>
      </c>
      <c r="AI1212" s="325" t="s">
        <v>6833</v>
      </c>
      <c r="AJ1212" s="328">
        <v>900000</v>
      </c>
      <c r="AK1212" s="330">
        <v>0</v>
      </c>
    </row>
    <row r="1213" spans="1:37" s="309" customFormat="1" ht="20.100000000000001" customHeight="1">
      <c r="A1213" s="314">
        <v>7031</v>
      </c>
      <c r="B1213" s="315" t="s">
        <v>6028</v>
      </c>
      <c r="C1213" s="347"/>
      <c r="D1213" s="315" t="s">
        <v>6017</v>
      </c>
      <c r="E1213" s="331" t="s">
        <v>6975</v>
      </c>
      <c r="F1213" s="332" t="s">
        <v>4459</v>
      </c>
      <c r="G1213" s="333" t="s">
        <v>6029</v>
      </c>
      <c r="H1213" s="331" t="s">
        <v>6962</v>
      </c>
      <c r="I1213" s="331" t="s">
        <v>6976</v>
      </c>
      <c r="J1213" s="331" t="s">
        <v>2917</v>
      </c>
      <c r="K1213" s="340" t="s">
        <v>4459</v>
      </c>
      <c r="L1213" s="334" t="s">
        <v>6977</v>
      </c>
      <c r="M1213" s="334"/>
      <c r="N1213" s="323"/>
      <c r="O1213" s="334" t="s">
        <v>2917</v>
      </c>
      <c r="P1213" s="324">
        <v>2</v>
      </c>
      <c r="Q1213" s="326">
        <v>20</v>
      </c>
      <c r="R1213" s="327">
        <v>400000</v>
      </c>
      <c r="S1213" s="327">
        <v>200000</v>
      </c>
      <c r="T1213" s="328" t="s">
        <v>347</v>
      </c>
      <c r="U1213" s="328" t="s">
        <v>347</v>
      </c>
      <c r="V1213" s="328" t="s">
        <v>347</v>
      </c>
      <c r="W1213" s="329" t="s">
        <v>347</v>
      </c>
      <c r="X1213" s="329"/>
      <c r="Y1213" s="329"/>
      <c r="Z1213" s="325"/>
      <c r="AA1213" s="329"/>
      <c r="AB1213" s="329"/>
      <c r="AC1213" s="329"/>
      <c r="AD1213" s="329"/>
      <c r="AE1213" s="329"/>
      <c r="AF1213" s="329"/>
      <c r="AG1213" s="325">
        <v>0</v>
      </c>
      <c r="AH1213" s="325" t="s">
        <v>377</v>
      </c>
      <c r="AI1213" s="325" t="s">
        <v>6833</v>
      </c>
      <c r="AJ1213" s="328">
        <v>600000</v>
      </c>
      <c r="AK1213" s="330">
        <v>1000000</v>
      </c>
    </row>
    <row r="1214" spans="1:37" s="309" customFormat="1" ht="20.100000000000001" customHeight="1">
      <c r="A1214" s="314">
        <v>7032</v>
      </c>
      <c r="B1214" s="315" t="s">
        <v>6030</v>
      </c>
      <c r="C1214" s="347"/>
      <c r="D1214" s="315" t="s">
        <v>6017</v>
      </c>
      <c r="E1214" s="331"/>
      <c r="F1214" s="332" t="s">
        <v>3108</v>
      </c>
      <c r="G1214" s="333" t="s">
        <v>6031</v>
      </c>
      <c r="H1214" s="331"/>
      <c r="I1214" s="331" t="s">
        <v>6978</v>
      </c>
      <c r="J1214" s="331" t="s">
        <v>1737</v>
      </c>
      <c r="K1214" s="340" t="s">
        <v>3108</v>
      </c>
      <c r="L1214" s="334" t="s">
        <v>6031</v>
      </c>
      <c r="M1214" s="334"/>
      <c r="N1214" s="323"/>
      <c r="O1214" s="334" t="s">
        <v>1737</v>
      </c>
      <c r="P1214" s="324">
        <v>2</v>
      </c>
      <c r="Q1214" s="326">
        <v>52</v>
      </c>
      <c r="R1214" s="327">
        <v>400000</v>
      </c>
      <c r="S1214" s="327">
        <v>200000</v>
      </c>
      <c r="T1214" s="328">
        <v>300000</v>
      </c>
      <c r="U1214" s="328" t="s">
        <v>347</v>
      </c>
      <c r="V1214" s="328" t="s">
        <v>347</v>
      </c>
      <c r="W1214" s="329" t="s">
        <v>347</v>
      </c>
      <c r="X1214" s="329"/>
      <c r="Y1214" s="329"/>
      <c r="Z1214" s="325"/>
      <c r="AA1214" s="329"/>
      <c r="AB1214" s="329" t="s">
        <v>377</v>
      </c>
      <c r="AC1214" s="329"/>
      <c r="AD1214" s="329"/>
      <c r="AE1214" s="329"/>
      <c r="AF1214" s="329"/>
      <c r="AG1214" s="325">
        <v>0</v>
      </c>
      <c r="AH1214" s="325" t="s">
        <v>377</v>
      </c>
      <c r="AI1214" s="325" t="s">
        <v>6833</v>
      </c>
      <c r="AJ1214" s="328">
        <v>900000</v>
      </c>
      <c r="AK1214" s="330">
        <v>1000000</v>
      </c>
    </row>
    <row r="1215" spans="1:37" s="309" customFormat="1" ht="20.100000000000001" customHeight="1">
      <c r="A1215" s="314">
        <v>7033</v>
      </c>
      <c r="B1215" s="315" t="s">
        <v>6032</v>
      </c>
      <c r="C1215" s="347"/>
      <c r="D1215" s="315" t="s">
        <v>6017</v>
      </c>
      <c r="E1215" s="331" t="s">
        <v>6979</v>
      </c>
      <c r="F1215" s="332" t="s">
        <v>2839</v>
      </c>
      <c r="G1215" s="333" t="s">
        <v>6033</v>
      </c>
      <c r="H1215" s="331" t="s">
        <v>6962</v>
      </c>
      <c r="I1215" s="331" t="s">
        <v>6980</v>
      </c>
      <c r="J1215" s="331" t="s">
        <v>2918</v>
      </c>
      <c r="K1215" s="325" t="s">
        <v>2839</v>
      </c>
      <c r="L1215" s="324" t="s">
        <v>6981</v>
      </c>
      <c r="M1215" s="348" t="s">
        <v>6034</v>
      </c>
      <c r="N1215" s="323"/>
      <c r="O1215" s="322" t="s">
        <v>2918</v>
      </c>
      <c r="P1215" s="324">
        <v>3</v>
      </c>
      <c r="Q1215" s="326">
        <v>68</v>
      </c>
      <c r="R1215" s="327">
        <v>500000</v>
      </c>
      <c r="S1215" s="327">
        <v>250000</v>
      </c>
      <c r="T1215" s="328">
        <v>300000</v>
      </c>
      <c r="U1215" s="328" t="s">
        <v>347</v>
      </c>
      <c r="V1215" s="328" t="s">
        <v>347</v>
      </c>
      <c r="W1215" s="329" t="s">
        <v>347</v>
      </c>
      <c r="X1215" s="329"/>
      <c r="Y1215" s="329"/>
      <c r="Z1215" s="325"/>
      <c r="AA1215" s="329"/>
      <c r="AB1215" s="329" t="s">
        <v>377</v>
      </c>
      <c r="AC1215" s="329"/>
      <c r="AD1215" s="329"/>
      <c r="AE1215" s="329"/>
      <c r="AF1215" s="329"/>
      <c r="AG1215" s="325">
        <v>1000000</v>
      </c>
      <c r="AH1215" s="325" t="s">
        <v>6833</v>
      </c>
      <c r="AI1215" s="325" t="s">
        <v>6833</v>
      </c>
      <c r="AJ1215" s="328">
        <v>1050000</v>
      </c>
      <c r="AK1215" s="330">
        <v>0</v>
      </c>
    </row>
    <row r="1216" spans="1:37" s="309" customFormat="1" ht="20.100000000000001" customHeight="1">
      <c r="A1216" s="314">
        <v>7034</v>
      </c>
      <c r="B1216" s="315" t="s">
        <v>6035</v>
      </c>
      <c r="C1216" s="347"/>
      <c r="D1216" s="315" t="s">
        <v>6017</v>
      </c>
      <c r="E1216" s="331" t="s">
        <v>6982</v>
      </c>
      <c r="F1216" s="332" t="s">
        <v>3115</v>
      </c>
      <c r="G1216" s="333" t="s">
        <v>6036</v>
      </c>
      <c r="H1216" s="331" t="s">
        <v>6965</v>
      </c>
      <c r="I1216" s="331" t="s">
        <v>6983</v>
      </c>
      <c r="J1216" s="331" t="s">
        <v>2919</v>
      </c>
      <c r="K1216" s="325" t="s">
        <v>3115</v>
      </c>
      <c r="L1216" s="324" t="s">
        <v>6984</v>
      </c>
      <c r="M1216" s="348" t="s">
        <v>5833</v>
      </c>
      <c r="N1216" s="323"/>
      <c r="O1216" s="322" t="s">
        <v>2919</v>
      </c>
      <c r="P1216" s="324">
        <v>2</v>
      </c>
      <c r="Q1216" s="326">
        <v>58</v>
      </c>
      <c r="R1216" s="327">
        <v>400000</v>
      </c>
      <c r="S1216" s="327">
        <v>200000</v>
      </c>
      <c r="T1216" s="328">
        <v>300000</v>
      </c>
      <c r="U1216" s="328" t="s">
        <v>347</v>
      </c>
      <c r="V1216" s="328" t="s">
        <v>347</v>
      </c>
      <c r="W1216" s="329" t="s">
        <v>347</v>
      </c>
      <c r="X1216" s="329"/>
      <c r="Y1216" s="329"/>
      <c r="Z1216" s="325"/>
      <c r="AA1216" s="329"/>
      <c r="AB1216" s="329" t="s">
        <v>377</v>
      </c>
      <c r="AC1216" s="329"/>
      <c r="AD1216" s="329"/>
      <c r="AE1216" s="329"/>
      <c r="AF1216" s="329"/>
      <c r="AG1216" s="325">
        <v>0</v>
      </c>
      <c r="AH1216" s="325" t="s">
        <v>377</v>
      </c>
      <c r="AI1216" s="325" t="s">
        <v>6833</v>
      </c>
      <c r="AJ1216" s="328">
        <v>900000</v>
      </c>
      <c r="AK1216" s="330">
        <v>1000000</v>
      </c>
    </row>
    <row r="1217" spans="1:37" s="309" customFormat="1" ht="20.100000000000001" customHeight="1">
      <c r="A1217" s="314">
        <v>7035</v>
      </c>
      <c r="B1217" s="315" t="s">
        <v>6037</v>
      </c>
      <c r="C1217" s="347"/>
      <c r="D1217" s="315" t="s">
        <v>6017</v>
      </c>
      <c r="E1217" s="331" t="s">
        <v>6985</v>
      </c>
      <c r="F1217" s="332" t="s">
        <v>3156</v>
      </c>
      <c r="G1217" s="333" t="s">
        <v>6038</v>
      </c>
      <c r="H1217" s="331" t="s">
        <v>6962</v>
      </c>
      <c r="I1217" s="331" t="s">
        <v>6986</v>
      </c>
      <c r="J1217" s="331" t="s">
        <v>2920</v>
      </c>
      <c r="K1217" s="325" t="s">
        <v>3156</v>
      </c>
      <c r="L1217" s="324" t="s">
        <v>6039</v>
      </c>
      <c r="M1217" s="348" t="s">
        <v>6040</v>
      </c>
      <c r="N1217" s="323"/>
      <c r="O1217" s="322" t="s">
        <v>2920</v>
      </c>
      <c r="P1217" s="324">
        <v>2</v>
      </c>
      <c r="Q1217" s="326">
        <v>30</v>
      </c>
      <c r="R1217" s="327">
        <v>400000</v>
      </c>
      <c r="S1217" s="327">
        <v>200000</v>
      </c>
      <c r="T1217" s="328">
        <v>300000</v>
      </c>
      <c r="U1217" s="328" t="s">
        <v>347</v>
      </c>
      <c r="V1217" s="328" t="s">
        <v>347</v>
      </c>
      <c r="W1217" s="329" t="s">
        <v>347</v>
      </c>
      <c r="X1217" s="329"/>
      <c r="Y1217" s="329"/>
      <c r="Z1217" s="325"/>
      <c r="AA1217" s="329"/>
      <c r="AB1217" s="329" t="s">
        <v>377</v>
      </c>
      <c r="AC1217" s="329"/>
      <c r="AD1217" s="329"/>
      <c r="AE1217" s="329"/>
      <c r="AF1217" s="329"/>
      <c r="AG1217" s="325">
        <v>0</v>
      </c>
      <c r="AH1217" s="325" t="s">
        <v>377</v>
      </c>
      <c r="AI1217" s="325" t="s">
        <v>6833</v>
      </c>
      <c r="AJ1217" s="328">
        <v>900000</v>
      </c>
      <c r="AK1217" s="330">
        <v>1000000</v>
      </c>
    </row>
    <row r="1218" spans="1:37" s="309" customFormat="1" ht="20.100000000000001" customHeight="1">
      <c r="A1218" s="314">
        <v>7036</v>
      </c>
      <c r="B1218" s="315" t="s">
        <v>6041</v>
      </c>
      <c r="C1218" s="347"/>
      <c r="D1218" s="315" t="s">
        <v>6017</v>
      </c>
      <c r="E1218" s="331" t="s">
        <v>6987</v>
      </c>
      <c r="F1218" s="332" t="s">
        <v>3148</v>
      </c>
      <c r="G1218" s="333" t="s">
        <v>6042</v>
      </c>
      <c r="H1218" s="331" t="s">
        <v>6965</v>
      </c>
      <c r="I1218" s="331" t="s">
        <v>6988</v>
      </c>
      <c r="J1218" s="331" t="s">
        <v>2921</v>
      </c>
      <c r="K1218" s="329" t="s">
        <v>3148</v>
      </c>
      <c r="L1218" s="324" t="s">
        <v>6042</v>
      </c>
      <c r="M1218" s="348"/>
      <c r="N1218" s="323"/>
      <c r="O1218" s="322" t="s">
        <v>2921</v>
      </c>
      <c r="P1218" s="324">
        <v>2</v>
      </c>
      <c r="Q1218" s="326">
        <v>50</v>
      </c>
      <c r="R1218" s="327">
        <v>400000</v>
      </c>
      <c r="S1218" s="327">
        <v>200000</v>
      </c>
      <c r="T1218" s="328">
        <v>300000</v>
      </c>
      <c r="U1218" s="328" t="s">
        <v>347</v>
      </c>
      <c r="V1218" s="328" t="s">
        <v>347</v>
      </c>
      <c r="W1218" s="329" t="s">
        <v>347</v>
      </c>
      <c r="X1218" s="325"/>
      <c r="Y1218" s="325"/>
      <c r="Z1218" s="325"/>
      <c r="AA1218" s="325"/>
      <c r="AB1218" s="325" t="s">
        <v>377</v>
      </c>
      <c r="AC1218" s="325"/>
      <c r="AD1218" s="325"/>
      <c r="AE1218" s="325"/>
      <c r="AF1218" s="325"/>
      <c r="AG1218" s="325">
        <v>0</v>
      </c>
      <c r="AH1218" s="325" t="s">
        <v>377</v>
      </c>
      <c r="AI1218" s="325" t="s">
        <v>6833</v>
      </c>
      <c r="AJ1218" s="328">
        <v>900000</v>
      </c>
      <c r="AK1218" s="330">
        <v>1000000</v>
      </c>
    </row>
    <row r="1219" spans="1:37" s="309" customFormat="1" ht="20.100000000000001" customHeight="1">
      <c r="A1219" s="314">
        <v>7037</v>
      </c>
      <c r="B1219" s="315" t="s">
        <v>6043</v>
      </c>
      <c r="C1219" s="345"/>
      <c r="D1219" s="316" t="s">
        <v>6017</v>
      </c>
      <c r="E1219" s="316" t="s">
        <v>6989</v>
      </c>
      <c r="F1219" s="340" t="s">
        <v>6044</v>
      </c>
      <c r="G1219" s="316" t="s">
        <v>6045</v>
      </c>
      <c r="H1219" s="316"/>
      <c r="I1219" s="316" t="s">
        <v>6990</v>
      </c>
      <c r="J1219" s="316" t="s">
        <v>2922</v>
      </c>
      <c r="K1219" s="340" t="s">
        <v>6044</v>
      </c>
      <c r="L1219" s="334" t="s">
        <v>6045</v>
      </c>
      <c r="M1219" s="334"/>
      <c r="N1219" s="323"/>
      <c r="O1219" s="334" t="s">
        <v>2922</v>
      </c>
      <c r="P1219" s="324">
        <v>2</v>
      </c>
      <c r="Q1219" s="316">
        <v>29</v>
      </c>
      <c r="R1219" s="327">
        <v>400000</v>
      </c>
      <c r="S1219" s="327">
        <v>200000</v>
      </c>
      <c r="T1219" s="328" t="s">
        <v>347</v>
      </c>
      <c r="U1219" s="328" t="s">
        <v>347</v>
      </c>
      <c r="V1219" s="328" t="s">
        <v>347</v>
      </c>
      <c r="W1219" s="329" t="s">
        <v>347</v>
      </c>
      <c r="X1219" s="316"/>
      <c r="Y1219" s="316"/>
      <c r="Z1219" s="325"/>
      <c r="AA1219" s="316"/>
      <c r="AB1219" s="316"/>
      <c r="AC1219" s="316"/>
      <c r="AD1219" s="316"/>
      <c r="AE1219" s="316"/>
      <c r="AF1219" s="316"/>
      <c r="AG1219" s="325">
        <v>0</v>
      </c>
      <c r="AH1219" s="325" t="s">
        <v>377</v>
      </c>
      <c r="AI1219" s="325" t="s">
        <v>6833</v>
      </c>
      <c r="AJ1219" s="328">
        <v>600000</v>
      </c>
      <c r="AK1219" s="330">
        <v>1000000</v>
      </c>
    </row>
    <row r="1220" spans="1:37" s="309" customFormat="1" ht="20.100000000000001" customHeight="1">
      <c r="A1220" s="314">
        <v>8001</v>
      </c>
      <c r="B1220" s="315">
        <v>702030023</v>
      </c>
      <c r="C1220" s="347"/>
      <c r="D1220" s="315" t="s">
        <v>6991</v>
      </c>
      <c r="E1220" s="331" t="s">
        <v>3243</v>
      </c>
      <c r="F1220" s="332" t="s">
        <v>6046</v>
      </c>
      <c r="G1220" s="333" t="s">
        <v>3244</v>
      </c>
      <c r="H1220" s="331" t="s">
        <v>355</v>
      </c>
      <c r="I1220" s="331" t="s">
        <v>3245</v>
      </c>
      <c r="J1220" s="331" t="s">
        <v>6992</v>
      </c>
      <c r="K1220" s="340" t="s">
        <v>6047</v>
      </c>
      <c r="L1220" s="334" t="s">
        <v>6993</v>
      </c>
      <c r="M1220" s="334"/>
      <c r="N1220" s="334"/>
      <c r="O1220" s="334"/>
      <c r="P1220" s="324">
        <v>2</v>
      </c>
      <c r="Q1220" s="316">
        <v>36</v>
      </c>
      <c r="R1220" s="327">
        <v>400000</v>
      </c>
      <c r="S1220" s="327" t="s">
        <v>347</v>
      </c>
      <c r="T1220" s="328" t="s">
        <v>347</v>
      </c>
      <c r="U1220" s="328" t="s">
        <v>347</v>
      </c>
      <c r="V1220" s="328" t="s">
        <v>347</v>
      </c>
      <c r="W1220" s="329" t="s">
        <v>347</v>
      </c>
      <c r="X1220" s="329" t="s">
        <v>347</v>
      </c>
      <c r="Y1220" s="325"/>
      <c r="Z1220" s="325"/>
      <c r="AA1220" s="325"/>
      <c r="AB1220" s="325"/>
      <c r="AC1220" s="325"/>
      <c r="AD1220" s="325"/>
      <c r="AE1220" s="325"/>
      <c r="AF1220" s="325"/>
      <c r="AG1220" s="325">
        <v>0</v>
      </c>
      <c r="AH1220" s="325" t="s">
        <v>6833</v>
      </c>
      <c r="AI1220" s="325" t="s">
        <v>6833</v>
      </c>
      <c r="AJ1220" s="328">
        <v>400000</v>
      </c>
      <c r="AK1220" s="330">
        <v>0</v>
      </c>
    </row>
    <row r="1221" spans="1:37" s="309" customFormat="1" ht="20.100000000000001" customHeight="1">
      <c r="A1221" s="314">
        <v>8002</v>
      </c>
      <c r="B1221" s="315">
        <v>702040023</v>
      </c>
      <c r="C1221" s="369"/>
      <c r="D1221" s="315" t="s">
        <v>6991</v>
      </c>
      <c r="E1221" s="331" t="s">
        <v>3243</v>
      </c>
      <c r="F1221" s="332" t="s">
        <v>6046</v>
      </c>
      <c r="G1221" s="333" t="s">
        <v>3246</v>
      </c>
      <c r="H1221" s="331" t="s">
        <v>355</v>
      </c>
      <c r="I1221" s="331" t="s">
        <v>3245</v>
      </c>
      <c r="J1221" s="350" t="s">
        <v>6994</v>
      </c>
      <c r="K1221" s="340" t="s">
        <v>2978</v>
      </c>
      <c r="L1221" s="334" t="s">
        <v>3246</v>
      </c>
      <c r="M1221" s="322"/>
      <c r="N1221" s="322"/>
      <c r="O1221" s="322"/>
      <c r="P1221" s="324">
        <v>2</v>
      </c>
      <c r="Q1221" s="316">
        <v>45</v>
      </c>
      <c r="R1221" s="327">
        <v>400000</v>
      </c>
      <c r="S1221" s="327" t="s">
        <v>347</v>
      </c>
      <c r="T1221" s="328" t="s">
        <v>347</v>
      </c>
      <c r="U1221" s="328" t="s">
        <v>347</v>
      </c>
      <c r="V1221" s="328" t="s">
        <v>347</v>
      </c>
      <c r="W1221" s="329" t="s">
        <v>347</v>
      </c>
      <c r="X1221" s="329" t="s">
        <v>347</v>
      </c>
      <c r="Y1221" s="325"/>
      <c r="Z1221" s="325"/>
      <c r="AA1221" s="325"/>
      <c r="AB1221" s="325"/>
      <c r="AC1221" s="325"/>
      <c r="AD1221" s="325"/>
      <c r="AE1221" s="325"/>
      <c r="AF1221" s="325"/>
      <c r="AG1221" s="325">
        <v>0</v>
      </c>
      <c r="AH1221" s="325" t="s">
        <v>6833</v>
      </c>
      <c r="AI1221" s="325" t="s">
        <v>6833</v>
      </c>
      <c r="AJ1221" s="328">
        <v>400000</v>
      </c>
      <c r="AK1221" s="330">
        <v>0</v>
      </c>
    </row>
    <row r="1222" spans="1:37" s="309" customFormat="1" ht="20.100000000000001" customHeight="1">
      <c r="A1222" s="314">
        <v>8003</v>
      </c>
      <c r="B1222" s="315">
        <v>702030028</v>
      </c>
      <c r="C1222" s="378"/>
      <c r="D1222" s="315" t="s">
        <v>6995</v>
      </c>
      <c r="E1222" s="331" t="s">
        <v>3247</v>
      </c>
      <c r="F1222" s="379" t="s">
        <v>6048</v>
      </c>
      <c r="G1222" s="333" t="s">
        <v>3248</v>
      </c>
      <c r="H1222" s="331" t="s">
        <v>1969</v>
      </c>
      <c r="I1222" s="331" t="s">
        <v>3249</v>
      </c>
      <c r="J1222" s="377" t="s">
        <v>3247</v>
      </c>
      <c r="K1222" s="340" t="s">
        <v>2981</v>
      </c>
      <c r="L1222" s="334" t="s">
        <v>3248</v>
      </c>
      <c r="M1222" s="311"/>
      <c r="N1222" s="362"/>
      <c r="O1222" s="311"/>
      <c r="P1222" s="324">
        <v>1</v>
      </c>
      <c r="Q1222" s="316">
        <v>5</v>
      </c>
      <c r="R1222" s="327">
        <v>300000</v>
      </c>
      <c r="S1222" s="327" t="s">
        <v>347</v>
      </c>
      <c r="T1222" s="328" t="s">
        <v>347</v>
      </c>
      <c r="U1222" s="328" t="s">
        <v>347</v>
      </c>
      <c r="V1222" s="328" t="s">
        <v>347</v>
      </c>
      <c r="W1222" s="329" t="s">
        <v>347</v>
      </c>
      <c r="X1222" s="329" t="s">
        <v>347</v>
      </c>
      <c r="Y1222" s="325"/>
      <c r="Z1222" s="325"/>
      <c r="AA1222" s="325"/>
      <c r="AB1222" s="325"/>
      <c r="AC1222" s="325"/>
      <c r="AD1222" s="325"/>
      <c r="AE1222" s="325"/>
      <c r="AF1222" s="325"/>
      <c r="AG1222" s="325">
        <v>0</v>
      </c>
      <c r="AH1222" s="325" t="s">
        <v>6833</v>
      </c>
      <c r="AI1222" s="325" t="s">
        <v>6833</v>
      </c>
      <c r="AJ1222" s="328">
        <v>300000</v>
      </c>
      <c r="AK1222" s="330">
        <v>0</v>
      </c>
    </row>
    <row r="1223" spans="1:37" s="309" customFormat="1" ht="20.100000000000001" customHeight="1">
      <c r="A1223" s="314">
        <v>8004</v>
      </c>
      <c r="B1223" s="315">
        <v>702010019</v>
      </c>
      <c r="C1223" s="378"/>
      <c r="D1223" s="315" t="s">
        <v>6995</v>
      </c>
      <c r="E1223" s="331" t="s">
        <v>3250</v>
      </c>
      <c r="F1223" s="379" t="s">
        <v>6049</v>
      </c>
      <c r="G1223" s="333" t="s">
        <v>3251</v>
      </c>
      <c r="H1223" s="331" t="s">
        <v>425</v>
      </c>
      <c r="I1223" s="331" t="s">
        <v>3252</v>
      </c>
      <c r="J1223" s="377" t="s">
        <v>3253</v>
      </c>
      <c r="K1223" s="340" t="s">
        <v>2931</v>
      </c>
      <c r="L1223" s="334" t="s">
        <v>6050</v>
      </c>
      <c r="M1223" s="311"/>
      <c r="O1223" s="311"/>
      <c r="P1223" s="324">
        <v>2</v>
      </c>
      <c r="Q1223" s="316">
        <v>37</v>
      </c>
      <c r="R1223" s="327">
        <v>400000</v>
      </c>
      <c r="S1223" s="327" t="s">
        <v>347</v>
      </c>
      <c r="T1223" s="328" t="s">
        <v>347</v>
      </c>
      <c r="U1223" s="328" t="s">
        <v>347</v>
      </c>
      <c r="V1223" s="328" t="s">
        <v>347</v>
      </c>
      <c r="W1223" s="329" t="s">
        <v>347</v>
      </c>
      <c r="X1223" s="329" t="s">
        <v>347</v>
      </c>
      <c r="Y1223" s="329"/>
      <c r="Z1223" s="325"/>
      <c r="AA1223" s="329"/>
      <c r="AB1223" s="329"/>
      <c r="AC1223" s="329"/>
      <c r="AD1223" s="329"/>
      <c r="AE1223" s="329"/>
      <c r="AF1223" s="329"/>
      <c r="AG1223" s="325">
        <v>0</v>
      </c>
      <c r="AH1223" s="325" t="s">
        <v>6833</v>
      </c>
      <c r="AI1223" s="325" t="s">
        <v>6833</v>
      </c>
      <c r="AJ1223" s="328">
        <v>400000</v>
      </c>
      <c r="AK1223" s="330">
        <v>0</v>
      </c>
    </row>
    <row r="1224" spans="1:37" s="309" customFormat="1" ht="20.100000000000001" customHeight="1">
      <c r="A1224" s="314">
        <v>8005</v>
      </c>
      <c r="B1224" s="315">
        <v>702130034</v>
      </c>
      <c r="C1224" s="378"/>
      <c r="D1224" s="315" t="s">
        <v>6995</v>
      </c>
      <c r="E1224" s="331" t="s">
        <v>3254</v>
      </c>
      <c r="F1224" s="379" t="s">
        <v>6052</v>
      </c>
      <c r="G1224" s="333" t="s">
        <v>3255</v>
      </c>
      <c r="H1224" s="331" t="s">
        <v>425</v>
      </c>
      <c r="I1224" s="331" t="s">
        <v>6051</v>
      </c>
      <c r="J1224" s="331" t="s">
        <v>3256</v>
      </c>
      <c r="K1224" s="340" t="s">
        <v>6053</v>
      </c>
      <c r="L1224" s="334" t="s">
        <v>3255</v>
      </c>
      <c r="M1224" s="334"/>
      <c r="N1224" s="338"/>
      <c r="O1224" s="334"/>
      <c r="P1224" s="324">
        <v>3</v>
      </c>
      <c r="Q1224" s="316">
        <v>342</v>
      </c>
      <c r="R1224" s="327">
        <v>500000</v>
      </c>
      <c r="S1224" s="327" t="s">
        <v>347</v>
      </c>
      <c r="T1224" s="328" t="s">
        <v>347</v>
      </c>
      <c r="U1224" s="328" t="s">
        <v>347</v>
      </c>
      <c r="V1224" s="328" t="s">
        <v>347</v>
      </c>
      <c r="W1224" s="329" t="s">
        <v>347</v>
      </c>
      <c r="X1224" s="329" t="s">
        <v>347</v>
      </c>
      <c r="Y1224" s="329"/>
      <c r="Z1224" s="325"/>
      <c r="AA1224" s="329"/>
      <c r="AB1224" s="329"/>
      <c r="AC1224" s="329"/>
      <c r="AD1224" s="329"/>
      <c r="AE1224" s="329"/>
      <c r="AF1224" s="329"/>
      <c r="AG1224" s="325">
        <v>0</v>
      </c>
      <c r="AH1224" s="325" t="s">
        <v>6833</v>
      </c>
      <c r="AI1224" s="325" t="s">
        <v>6833</v>
      </c>
      <c r="AJ1224" s="328">
        <v>500000</v>
      </c>
      <c r="AK1224" s="330">
        <v>0</v>
      </c>
    </row>
    <row r="1225" spans="1:37" s="309" customFormat="1" ht="20.100000000000001" customHeight="1">
      <c r="A1225" s="314">
        <v>8006</v>
      </c>
      <c r="B1225" s="380">
        <v>702130035</v>
      </c>
      <c r="C1225" s="382"/>
      <c r="D1225" s="380" t="s">
        <v>6995</v>
      </c>
      <c r="E1225" s="381" t="s">
        <v>3257</v>
      </c>
      <c r="F1225" s="383" t="s">
        <v>6054</v>
      </c>
      <c r="G1225" s="384" t="s">
        <v>3258</v>
      </c>
      <c r="H1225" s="381" t="s">
        <v>1969</v>
      </c>
      <c r="I1225" s="381" t="s">
        <v>3259</v>
      </c>
      <c r="J1225" s="381" t="s">
        <v>3137</v>
      </c>
      <c r="K1225" s="385" t="s">
        <v>3115</v>
      </c>
      <c r="L1225" s="386" t="s">
        <v>3258</v>
      </c>
      <c r="M1225" s="387"/>
      <c r="N1225" s="388"/>
      <c r="O1225" s="388"/>
      <c r="P1225" s="390">
        <v>1</v>
      </c>
      <c r="Q1225" s="389">
        <v>12</v>
      </c>
      <c r="R1225" s="392">
        <v>300000</v>
      </c>
      <c r="S1225" s="392" t="s">
        <v>347</v>
      </c>
      <c r="T1225" s="393" t="s">
        <v>347</v>
      </c>
      <c r="U1225" s="393" t="s">
        <v>347</v>
      </c>
      <c r="V1225" s="393" t="s">
        <v>347</v>
      </c>
      <c r="W1225" s="394" t="s">
        <v>347</v>
      </c>
      <c r="X1225" s="394" t="s">
        <v>347</v>
      </c>
      <c r="Y1225" s="394"/>
      <c r="Z1225" s="391"/>
      <c r="AA1225" s="394"/>
      <c r="AB1225" s="394"/>
      <c r="AC1225" s="394"/>
      <c r="AD1225" s="394"/>
      <c r="AE1225" s="394"/>
      <c r="AF1225" s="394"/>
      <c r="AG1225" s="391">
        <v>0</v>
      </c>
      <c r="AH1225" s="391" t="s">
        <v>6833</v>
      </c>
      <c r="AI1225" s="391" t="s">
        <v>6833</v>
      </c>
      <c r="AJ1225" s="393">
        <v>300000</v>
      </c>
      <c r="AK1225" s="395">
        <v>0</v>
      </c>
    </row>
    <row r="1226" spans="1:37" s="309" customFormat="1" ht="20.100000000000001" customHeight="1">
      <c r="A1226" s="314">
        <v>8007</v>
      </c>
      <c r="B1226" s="315">
        <v>702140028</v>
      </c>
      <c r="C1226" s="345"/>
      <c r="D1226" s="315" t="s">
        <v>6995</v>
      </c>
      <c r="E1226" s="316" t="s">
        <v>6055</v>
      </c>
      <c r="F1226" s="319" t="s">
        <v>6056</v>
      </c>
      <c r="G1226" s="320" t="s">
        <v>6057</v>
      </c>
      <c r="H1226" s="316" t="s">
        <v>1969</v>
      </c>
      <c r="I1226" s="316" t="s">
        <v>3517</v>
      </c>
      <c r="J1226" s="316" t="s">
        <v>3518</v>
      </c>
      <c r="K1226" s="340" t="s">
        <v>3153</v>
      </c>
      <c r="L1226" s="334" t="s">
        <v>3516</v>
      </c>
      <c r="M1226" s="334"/>
      <c r="N1226" s="338"/>
      <c r="O1226" s="334"/>
      <c r="P1226" s="324">
        <v>3</v>
      </c>
      <c r="Q1226" s="316">
        <v>64</v>
      </c>
      <c r="R1226" s="327">
        <v>500000</v>
      </c>
      <c r="S1226" s="327" t="s">
        <v>347</v>
      </c>
      <c r="T1226" s="328" t="s">
        <v>347</v>
      </c>
      <c r="U1226" s="328" t="s">
        <v>347</v>
      </c>
      <c r="V1226" s="328" t="s">
        <v>347</v>
      </c>
      <c r="W1226" s="329" t="s">
        <v>347</v>
      </c>
      <c r="X1226" s="329" t="s">
        <v>347</v>
      </c>
      <c r="Y1226" s="325"/>
      <c r="Z1226" s="325"/>
      <c r="AA1226" s="325"/>
      <c r="AB1226" s="325"/>
      <c r="AC1226" s="325"/>
      <c r="AD1226" s="325"/>
      <c r="AE1226" s="325"/>
      <c r="AF1226" s="325"/>
      <c r="AG1226" s="325">
        <v>0</v>
      </c>
      <c r="AH1226" s="325" t="s">
        <v>6833</v>
      </c>
      <c r="AI1226" s="325" t="s">
        <v>6833</v>
      </c>
      <c r="AJ1226" s="328">
        <v>500000</v>
      </c>
      <c r="AK1226" s="330">
        <v>0</v>
      </c>
    </row>
    <row r="1227" spans="1:37" s="309" customFormat="1" ht="20.100000000000001" customHeight="1">
      <c r="A1227" s="314">
        <v>8008</v>
      </c>
      <c r="B1227" s="315">
        <v>702020028</v>
      </c>
      <c r="C1227" s="347"/>
      <c r="D1227" s="315" t="s">
        <v>6995</v>
      </c>
      <c r="E1227" s="331" t="s">
        <v>3260</v>
      </c>
      <c r="F1227" s="332" t="s">
        <v>6058</v>
      </c>
      <c r="G1227" s="333" t="s">
        <v>3261</v>
      </c>
      <c r="H1227" s="331" t="s">
        <v>349</v>
      </c>
      <c r="I1227" s="331" t="s">
        <v>511</v>
      </c>
      <c r="J1227" s="331" t="s">
        <v>2958</v>
      </c>
      <c r="K1227" s="340" t="s">
        <v>2959</v>
      </c>
      <c r="L1227" s="334" t="s">
        <v>6059</v>
      </c>
      <c r="M1227" s="319"/>
      <c r="N1227" s="322"/>
      <c r="O1227" s="322"/>
      <c r="P1227" s="324">
        <v>1</v>
      </c>
      <c r="Q1227" s="316">
        <v>15</v>
      </c>
      <c r="R1227" s="327">
        <v>300000</v>
      </c>
      <c r="S1227" s="327" t="s">
        <v>347</v>
      </c>
      <c r="T1227" s="328">
        <v>300000</v>
      </c>
      <c r="U1227" s="328" t="s">
        <v>347</v>
      </c>
      <c r="V1227" s="328" t="s">
        <v>347</v>
      </c>
      <c r="W1227" s="329" t="s">
        <v>347</v>
      </c>
      <c r="X1227" s="329" t="s">
        <v>377</v>
      </c>
      <c r="Y1227" s="329"/>
      <c r="Z1227" s="325"/>
      <c r="AA1227" s="329"/>
      <c r="AB1227" s="329"/>
      <c r="AC1227" s="329"/>
      <c r="AD1227" s="329"/>
      <c r="AE1227" s="329"/>
      <c r="AF1227" s="329"/>
      <c r="AG1227" s="325">
        <v>993000</v>
      </c>
      <c r="AH1227" s="325" t="s">
        <v>6833</v>
      </c>
      <c r="AI1227" s="325" t="s">
        <v>6833</v>
      </c>
      <c r="AJ1227" s="328">
        <v>600000</v>
      </c>
      <c r="AK1227" s="330">
        <v>0</v>
      </c>
    </row>
    <row r="1228" spans="1:37" s="396" customFormat="1" ht="20.100000000000001" customHeight="1">
      <c r="A1228" s="314">
        <v>8009</v>
      </c>
      <c r="B1228" s="315">
        <v>702070014</v>
      </c>
      <c r="C1228" s="345"/>
      <c r="D1228" s="315" t="s">
        <v>6995</v>
      </c>
      <c r="E1228" s="316" t="s">
        <v>3262</v>
      </c>
      <c r="F1228" s="319" t="s">
        <v>6060</v>
      </c>
      <c r="G1228" s="320" t="s">
        <v>3263</v>
      </c>
      <c r="H1228" s="316" t="s">
        <v>510</v>
      </c>
      <c r="I1228" s="316" t="s">
        <v>3264</v>
      </c>
      <c r="J1228" s="316" t="s">
        <v>3042</v>
      </c>
      <c r="K1228" s="340" t="s">
        <v>4939</v>
      </c>
      <c r="L1228" s="334" t="s">
        <v>6061</v>
      </c>
      <c r="M1228" s="348"/>
      <c r="N1228" s="322"/>
      <c r="O1228" s="322"/>
      <c r="P1228" s="324">
        <v>1</v>
      </c>
      <c r="Q1228" s="316">
        <v>11</v>
      </c>
      <c r="R1228" s="327">
        <v>300000</v>
      </c>
      <c r="S1228" s="327" t="s">
        <v>347</v>
      </c>
      <c r="T1228" s="328">
        <v>300000</v>
      </c>
      <c r="U1228" s="328" t="s">
        <v>347</v>
      </c>
      <c r="V1228" s="328" t="s">
        <v>347</v>
      </c>
      <c r="W1228" s="329" t="s">
        <v>347</v>
      </c>
      <c r="X1228" s="329" t="s">
        <v>377</v>
      </c>
      <c r="Y1228" s="329"/>
      <c r="Z1228" s="325"/>
      <c r="AA1228" s="329"/>
      <c r="AB1228" s="329"/>
      <c r="AC1228" s="329"/>
      <c r="AD1228" s="329"/>
      <c r="AE1228" s="329"/>
      <c r="AF1228" s="329"/>
      <c r="AG1228" s="325">
        <v>334000</v>
      </c>
      <c r="AH1228" s="325" t="s">
        <v>6833</v>
      </c>
      <c r="AI1228" s="325" t="s">
        <v>6833</v>
      </c>
      <c r="AJ1228" s="328">
        <v>600000</v>
      </c>
      <c r="AK1228" s="330">
        <v>0</v>
      </c>
    </row>
    <row r="1229" spans="1:37" s="309" customFormat="1" ht="20.100000000000001" customHeight="1">
      <c r="A1229" s="314">
        <v>8010</v>
      </c>
      <c r="B1229" s="315">
        <v>702130041</v>
      </c>
      <c r="C1229" s="347"/>
      <c r="D1229" s="315" t="s">
        <v>6995</v>
      </c>
      <c r="E1229" s="331" t="s">
        <v>3265</v>
      </c>
      <c r="F1229" s="332" t="s">
        <v>6062</v>
      </c>
      <c r="G1229" s="333" t="s">
        <v>3266</v>
      </c>
      <c r="H1229" s="331" t="s">
        <v>344</v>
      </c>
      <c r="I1229" s="331" t="s">
        <v>3267</v>
      </c>
      <c r="J1229" s="331" t="s">
        <v>3268</v>
      </c>
      <c r="K1229" s="340" t="s">
        <v>6063</v>
      </c>
      <c r="L1229" s="334" t="s">
        <v>6064</v>
      </c>
      <c r="M1229" s="319"/>
      <c r="N1229" s="322"/>
      <c r="O1229" s="322"/>
      <c r="P1229" s="324">
        <v>1</v>
      </c>
      <c r="Q1229" s="316">
        <v>6</v>
      </c>
      <c r="R1229" s="327">
        <v>300000</v>
      </c>
      <c r="S1229" s="327" t="s">
        <v>347</v>
      </c>
      <c r="T1229" s="328" t="s">
        <v>347</v>
      </c>
      <c r="U1229" s="328" t="s">
        <v>347</v>
      </c>
      <c r="V1229" s="328" t="s">
        <v>347</v>
      </c>
      <c r="W1229" s="329" t="s">
        <v>347</v>
      </c>
      <c r="X1229" s="329" t="s">
        <v>347</v>
      </c>
      <c r="Y1229" s="329"/>
      <c r="Z1229" s="325"/>
      <c r="AA1229" s="329"/>
      <c r="AB1229" s="329"/>
      <c r="AC1229" s="329"/>
      <c r="AD1229" s="329"/>
      <c r="AE1229" s="329"/>
      <c r="AF1229" s="329"/>
      <c r="AG1229" s="325">
        <v>0</v>
      </c>
      <c r="AH1229" s="325" t="s">
        <v>6833</v>
      </c>
      <c r="AI1229" s="325" t="s">
        <v>6833</v>
      </c>
      <c r="AJ1229" s="328">
        <v>300000</v>
      </c>
      <c r="AK1229" s="330">
        <v>0</v>
      </c>
    </row>
    <row r="1230" spans="1:37" s="309" customFormat="1" ht="20.100000000000001" customHeight="1">
      <c r="A1230" s="314">
        <v>8011</v>
      </c>
      <c r="B1230" s="315">
        <v>702130042</v>
      </c>
      <c r="C1230" s="347"/>
      <c r="D1230" s="315" t="s">
        <v>6995</v>
      </c>
      <c r="E1230" s="331" t="s">
        <v>3265</v>
      </c>
      <c r="F1230" s="332" t="s">
        <v>6062</v>
      </c>
      <c r="G1230" s="333" t="s">
        <v>3266</v>
      </c>
      <c r="H1230" s="331" t="s">
        <v>344</v>
      </c>
      <c r="I1230" s="331" t="s">
        <v>3267</v>
      </c>
      <c r="J1230" s="331" t="s">
        <v>3269</v>
      </c>
      <c r="K1230" s="340" t="s">
        <v>3139</v>
      </c>
      <c r="L1230" s="334" t="s">
        <v>3266</v>
      </c>
      <c r="M1230" s="334"/>
      <c r="N1230" s="316"/>
      <c r="O1230" s="334"/>
      <c r="P1230" s="324">
        <v>1</v>
      </c>
      <c r="Q1230" s="316">
        <v>6</v>
      </c>
      <c r="R1230" s="327">
        <v>300000</v>
      </c>
      <c r="S1230" s="327" t="s">
        <v>347</v>
      </c>
      <c r="T1230" s="328" t="s">
        <v>347</v>
      </c>
      <c r="U1230" s="328" t="s">
        <v>347</v>
      </c>
      <c r="V1230" s="328" t="s">
        <v>347</v>
      </c>
      <c r="W1230" s="329" t="s">
        <v>347</v>
      </c>
      <c r="X1230" s="329" t="s">
        <v>347</v>
      </c>
      <c r="Y1230" s="325"/>
      <c r="Z1230" s="325"/>
      <c r="AA1230" s="325"/>
      <c r="AB1230" s="325"/>
      <c r="AC1230" s="325"/>
      <c r="AD1230" s="325"/>
      <c r="AE1230" s="325"/>
      <c r="AF1230" s="325"/>
      <c r="AG1230" s="325">
        <v>0</v>
      </c>
      <c r="AH1230" s="325" t="s">
        <v>6833</v>
      </c>
      <c r="AI1230" s="325" t="s">
        <v>6833</v>
      </c>
      <c r="AJ1230" s="328">
        <v>300000</v>
      </c>
      <c r="AK1230" s="330">
        <v>0</v>
      </c>
    </row>
    <row r="1231" spans="1:37" s="309" customFormat="1" ht="20.100000000000001" customHeight="1">
      <c r="A1231" s="314">
        <v>8012</v>
      </c>
      <c r="B1231" s="315">
        <v>702010036</v>
      </c>
      <c r="C1231" s="347"/>
      <c r="D1231" s="315" t="s">
        <v>6995</v>
      </c>
      <c r="E1231" s="331" t="s">
        <v>3571</v>
      </c>
      <c r="F1231" s="332" t="s">
        <v>3572</v>
      </c>
      <c r="G1231" s="333" t="s">
        <v>3573</v>
      </c>
      <c r="H1231" s="331" t="s">
        <v>3407</v>
      </c>
      <c r="I1231" s="331" t="s">
        <v>3574</v>
      </c>
      <c r="J1231" s="331" t="s">
        <v>3575</v>
      </c>
      <c r="K1231" s="340" t="s">
        <v>3572</v>
      </c>
      <c r="L1231" s="334" t="s">
        <v>3573</v>
      </c>
      <c r="M1231" s="348"/>
      <c r="N1231" s="322"/>
      <c r="O1231" s="322"/>
      <c r="P1231" s="324">
        <v>2</v>
      </c>
      <c r="Q1231" s="316">
        <v>21</v>
      </c>
      <c r="R1231" s="327">
        <v>400000</v>
      </c>
      <c r="S1231" s="327" t="s">
        <v>347</v>
      </c>
      <c r="T1231" s="328">
        <v>300000</v>
      </c>
      <c r="U1231" s="328" t="s">
        <v>347</v>
      </c>
      <c r="V1231" s="328" t="s">
        <v>347</v>
      </c>
      <c r="W1231" s="329" t="s">
        <v>347</v>
      </c>
      <c r="X1231" s="329" t="s">
        <v>377</v>
      </c>
      <c r="Y1231" s="329"/>
      <c r="Z1231" s="325"/>
      <c r="AA1231" s="329"/>
      <c r="AB1231" s="329"/>
      <c r="AC1231" s="329"/>
      <c r="AD1231" s="329"/>
      <c r="AE1231" s="329"/>
      <c r="AF1231" s="329"/>
      <c r="AG1231" s="325">
        <v>570000</v>
      </c>
      <c r="AH1231" s="325" t="s">
        <v>6833</v>
      </c>
      <c r="AI1231" s="325" t="s">
        <v>6833</v>
      </c>
      <c r="AJ1231" s="328">
        <v>700000</v>
      </c>
      <c r="AK1231" s="330">
        <v>0</v>
      </c>
    </row>
    <row r="1232" spans="1:37" s="309" customFormat="1" ht="20.100000000000001" customHeight="1">
      <c r="A1232" s="314">
        <v>8013</v>
      </c>
      <c r="B1232" s="315">
        <v>702110006</v>
      </c>
      <c r="C1232" s="347"/>
      <c r="D1232" s="315" t="s">
        <v>6995</v>
      </c>
      <c r="E1232" s="331" t="s">
        <v>6065</v>
      </c>
      <c r="F1232" s="332" t="s">
        <v>6067</v>
      </c>
      <c r="G1232" s="333" t="s">
        <v>3270</v>
      </c>
      <c r="H1232" s="331" t="s">
        <v>1015</v>
      </c>
      <c r="I1232" s="331" t="s">
        <v>3271</v>
      </c>
      <c r="J1232" s="331" t="s">
        <v>6066</v>
      </c>
      <c r="K1232" s="340" t="s">
        <v>2942</v>
      </c>
      <c r="L1232" s="334" t="s">
        <v>6068</v>
      </c>
      <c r="M1232" s="334"/>
      <c r="N1232" s="334"/>
      <c r="O1232" s="334"/>
      <c r="P1232" s="324">
        <v>2</v>
      </c>
      <c r="Q1232" s="316">
        <v>25</v>
      </c>
      <c r="R1232" s="327">
        <v>400000</v>
      </c>
      <c r="S1232" s="327" t="s">
        <v>347</v>
      </c>
      <c r="T1232" s="328" t="s">
        <v>347</v>
      </c>
      <c r="U1232" s="328" t="s">
        <v>347</v>
      </c>
      <c r="V1232" s="328" t="s">
        <v>347</v>
      </c>
      <c r="W1232" s="329" t="s">
        <v>347</v>
      </c>
      <c r="X1232" s="329" t="s">
        <v>347</v>
      </c>
      <c r="Y1232" s="325"/>
      <c r="Z1232" s="325"/>
      <c r="AA1232" s="325"/>
      <c r="AB1232" s="325"/>
      <c r="AC1232" s="325"/>
      <c r="AD1232" s="325"/>
      <c r="AE1232" s="325"/>
      <c r="AF1232" s="325"/>
      <c r="AG1232" s="325">
        <v>0</v>
      </c>
      <c r="AH1232" s="325" t="s">
        <v>6833</v>
      </c>
      <c r="AI1232" s="325" t="s">
        <v>6833</v>
      </c>
      <c r="AJ1232" s="328">
        <v>400000</v>
      </c>
      <c r="AK1232" s="330">
        <v>0</v>
      </c>
    </row>
    <row r="1233" spans="1:37" s="309" customFormat="1" ht="20.100000000000001" customHeight="1">
      <c r="A1233" s="314">
        <v>8014</v>
      </c>
      <c r="B1233" s="315">
        <v>702140049</v>
      </c>
      <c r="C1233" s="345"/>
      <c r="D1233" s="315" t="s">
        <v>6995</v>
      </c>
      <c r="E1233" s="316" t="s">
        <v>3272</v>
      </c>
      <c r="F1233" s="319" t="s">
        <v>6070</v>
      </c>
      <c r="G1233" s="320" t="s">
        <v>6071</v>
      </c>
      <c r="H1233" s="316" t="s">
        <v>355</v>
      </c>
      <c r="I1233" s="316" t="s">
        <v>6069</v>
      </c>
      <c r="J1233" s="316" t="s">
        <v>3158</v>
      </c>
      <c r="K1233" s="340" t="s">
        <v>3148</v>
      </c>
      <c r="L1233" s="334" t="s">
        <v>6071</v>
      </c>
      <c r="M1233" s="348"/>
      <c r="N1233" s="322"/>
      <c r="O1233" s="322"/>
      <c r="P1233" s="324">
        <v>2</v>
      </c>
      <c r="Q1233" s="316">
        <v>30</v>
      </c>
      <c r="R1233" s="327">
        <v>400000</v>
      </c>
      <c r="S1233" s="327" t="s">
        <v>347</v>
      </c>
      <c r="T1233" s="328" t="s">
        <v>347</v>
      </c>
      <c r="U1233" s="328" t="s">
        <v>347</v>
      </c>
      <c r="V1233" s="328" t="s">
        <v>347</v>
      </c>
      <c r="W1233" s="329" t="s">
        <v>347</v>
      </c>
      <c r="X1233" s="329" t="s">
        <v>347</v>
      </c>
      <c r="Y1233" s="329"/>
      <c r="Z1233" s="325"/>
      <c r="AA1233" s="329"/>
      <c r="AB1233" s="329"/>
      <c r="AC1233" s="329"/>
      <c r="AD1233" s="329"/>
      <c r="AE1233" s="329"/>
      <c r="AF1233" s="329"/>
      <c r="AG1233" s="325">
        <v>0</v>
      </c>
      <c r="AH1233" s="325" t="s">
        <v>6833</v>
      </c>
      <c r="AI1233" s="325" t="s">
        <v>6833</v>
      </c>
      <c r="AJ1233" s="328">
        <v>400000</v>
      </c>
      <c r="AK1233" s="330">
        <v>0</v>
      </c>
    </row>
    <row r="1234" spans="1:37" s="309" customFormat="1" ht="20.100000000000001" customHeight="1">
      <c r="A1234" s="314">
        <v>8015</v>
      </c>
      <c r="B1234" s="315">
        <v>702040025</v>
      </c>
      <c r="C1234" s="347"/>
      <c r="D1234" s="315" t="s">
        <v>6995</v>
      </c>
      <c r="E1234" s="331" t="s">
        <v>3273</v>
      </c>
      <c r="F1234" s="332" t="s">
        <v>6072</v>
      </c>
      <c r="G1234" s="333" t="s">
        <v>3274</v>
      </c>
      <c r="H1234" s="331" t="s">
        <v>430</v>
      </c>
      <c r="I1234" s="331" t="s">
        <v>3275</v>
      </c>
      <c r="J1234" s="331" t="s">
        <v>3276</v>
      </c>
      <c r="K1234" s="340" t="s">
        <v>2995</v>
      </c>
      <c r="L1234" s="334" t="s">
        <v>6073</v>
      </c>
      <c r="M1234" s="319"/>
      <c r="N1234" s="323"/>
      <c r="O1234" s="316"/>
      <c r="P1234" s="324">
        <v>2</v>
      </c>
      <c r="Q1234" s="316">
        <v>20</v>
      </c>
      <c r="R1234" s="327">
        <v>400000</v>
      </c>
      <c r="S1234" s="327" t="s">
        <v>347</v>
      </c>
      <c r="T1234" s="328" t="s">
        <v>347</v>
      </c>
      <c r="U1234" s="328" t="s">
        <v>347</v>
      </c>
      <c r="V1234" s="328" t="s">
        <v>347</v>
      </c>
      <c r="W1234" s="329" t="s">
        <v>347</v>
      </c>
      <c r="X1234" s="329" t="s">
        <v>347</v>
      </c>
      <c r="Y1234" s="329"/>
      <c r="Z1234" s="325"/>
      <c r="AA1234" s="329"/>
      <c r="AB1234" s="329"/>
      <c r="AC1234" s="329"/>
      <c r="AD1234" s="329"/>
      <c r="AE1234" s="329"/>
      <c r="AF1234" s="329"/>
      <c r="AG1234" s="325">
        <v>0</v>
      </c>
      <c r="AH1234" s="325" t="s">
        <v>6833</v>
      </c>
      <c r="AI1234" s="325" t="s">
        <v>6833</v>
      </c>
      <c r="AJ1234" s="328">
        <v>400000</v>
      </c>
      <c r="AK1234" s="330">
        <v>0</v>
      </c>
    </row>
    <row r="1235" spans="1:37" s="309" customFormat="1" ht="20.100000000000001" customHeight="1">
      <c r="A1235" s="314">
        <v>8016</v>
      </c>
      <c r="B1235" s="315">
        <v>702030011</v>
      </c>
      <c r="C1235" s="347"/>
      <c r="D1235" s="315" t="s">
        <v>6995</v>
      </c>
      <c r="E1235" s="331" t="s">
        <v>3277</v>
      </c>
      <c r="F1235" s="332" t="s">
        <v>6074</v>
      </c>
      <c r="G1235" s="333" t="s">
        <v>3278</v>
      </c>
      <c r="H1235" s="331" t="s">
        <v>425</v>
      </c>
      <c r="I1235" s="331" t="s">
        <v>3279</v>
      </c>
      <c r="J1235" s="331" t="s">
        <v>2973</v>
      </c>
      <c r="K1235" s="340" t="s">
        <v>6075</v>
      </c>
      <c r="L1235" s="334" t="s">
        <v>6076</v>
      </c>
      <c r="M1235" s="334"/>
      <c r="N1235" s="338"/>
      <c r="O1235" s="334"/>
      <c r="P1235" s="324">
        <v>1</v>
      </c>
      <c r="Q1235" s="316">
        <v>14</v>
      </c>
      <c r="R1235" s="327">
        <v>300000</v>
      </c>
      <c r="S1235" s="327" t="s">
        <v>347</v>
      </c>
      <c r="T1235" s="328" t="s">
        <v>347</v>
      </c>
      <c r="U1235" s="328" t="s">
        <v>347</v>
      </c>
      <c r="V1235" s="328" t="s">
        <v>347</v>
      </c>
      <c r="W1235" s="329" t="s">
        <v>347</v>
      </c>
      <c r="X1235" s="329" t="s">
        <v>347</v>
      </c>
      <c r="Y1235" s="329"/>
      <c r="Z1235" s="325"/>
      <c r="AA1235" s="329"/>
      <c r="AB1235" s="329"/>
      <c r="AC1235" s="329"/>
      <c r="AD1235" s="329"/>
      <c r="AE1235" s="329"/>
      <c r="AF1235" s="329"/>
      <c r="AG1235" s="325">
        <v>0</v>
      </c>
      <c r="AH1235" s="325" t="s">
        <v>6833</v>
      </c>
      <c r="AI1235" s="325" t="s">
        <v>6833</v>
      </c>
      <c r="AJ1235" s="328">
        <v>300000</v>
      </c>
      <c r="AK1235" s="330">
        <v>0</v>
      </c>
    </row>
    <row r="1236" spans="1:37" s="309" customFormat="1" ht="20.100000000000001" customHeight="1">
      <c r="A1236" s="314">
        <v>8017</v>
      </c>
      <c r="B1236" s="315">
        <v>702010027</v>
      </c>
      <c r="C1236" s="347"/>
      <c r="D1236" s="315" t="s">
        <v>6991</v>
      </c>
      <c r="E1236" s="331" t="s">
        <v>2740</v>
      </c>
      <c r="F1236" s="332" t="s">
        <v>6077</v>
      </c>
      <c r="G1236" s="333" t="s">
        <v>3280</v>
      </c>
      <c r="H1236" s="331" t="s">
        <v>355</v>
      </c>
      <c r="I1236" s="331" t="s">
        <v>2741</v>
      </c>
      <c r="J1236" s="331" t="s">
        <v>6996</v>
      </c>
      <c r="K1236" s="340" t="s">
        <v>4582</v>
      </c>
      <c r="L1236" s="334" t="s">
        <v>6078</v>
      </c>
      <c r="M1236" s="348"/>
      <c r="N1236" s="322"/>
      <c r="O1236" s="322"/>
      <c r="P1236" s="324">
        <v>1</v>
      </c>
      <c r="Q1236" s="316">
        <v>19</v>
      </c>
      <c r="R1236" s="327">
        <v>300000</v>
      </c>
      <c r="S1236" s="327" t="s">
        <v>347</v>
      </c>
      <c r="T1236" s="328" t="s">
        <v>347</v>
      </c>
      <c r="U1236" s="328" t="s">
        <v>347</v>
      </c>
      <c r="V1236" s="328" t="s">
        <v>347</v>
      </c>
      <c r="W1236" s="329" t="s">
        <v>347</v>
      </c>
      <c r="X1236" s="329" t="s">
        <v>347</v>
      </c>
      <c r="Y1236" s="329"/>
      <c r="Z1236" s="325"/>
      <c r="AA1236" s="329"/>
      <c r="AB1236" s="329"/>
      <c r="AC1236" s="329"/>
      <c r="AD1236" s="329"/>
      <c r="AE1236" s="329"/>
      <c r="AF1236" s="329"/>
      <c r="AG1236" s="325">
        <v>0</v>
      </c>
      <c r="AH1236" s="325" t="s">
        <v>6833</v>
      </c>
      <c r="AI1236" s="325" t="s">
        <v>6833</v>
      </c>
      <c r="AJ1236" s="328">
        <v>300000</v>
      </c>
      <c r="AK1236" s="330">
        <v>0</v>
      </c>
    </row>
    <row r="1237" spans="1:37" s="309" customFormat="1" ht="20.100000000000001" customHeight="1">
      <c r="A1237" s="314">
        <v>8018</v>
      </c>
      <c r="B1237" s="315">
        <v>702020024</v>
      </c>
      <c r="C1237" s="347"/>
      <c r="D1237" s="315" t="s">
        <v>6991</v>
      </c>
      <c r="E1237" s="331" t="s">
        <v>2740</v>
      </c>
      <c r="F1237" s="332" t="s">
        <v>6077</v>
      </c>
      <c r="G1237" s="333" t="s">
        <v>6079</v>
      </c>
      <c r="H1237" s="331" t="s">
        <v>355</v>
      </c>
      <c r="I1237" s="331" t="s">
        <v>2741</v>
      </c>
      <c r="J1237" s="331" t="s">
        <v>6997</v>
      </c>
      <c r="K1237" s="340" t="s">
        <v>4881</v>
      </c>
      <c r="L1237" s="334" t="s">
        <v>6080</v>
      </c>
      <c r="M1237" s="348"/>
      <c r="N1237" s="322"/>
      <c r="O1237" s="322"/>
      <c r="P1237" s="324">
        <v>1</v>
      </c>
      <c r="Q1237" s="316">
        <v>19</v>
      </c>
      <c r="R1237" s="327">
        <v>300000</v>
      </c>
      <c r="S1237" s="327" t="s">
        <v>347</v>
      </c>
      <c r="T1237" s="328" t="s">
        <v>347</v>
      </c>
      <c r="U1237" s="328" t="s">
        <v>347</v>
      </c>
      <c r="V1237" s="328" t="s">
        <v>347</v>
      </c>
      <c r="W1237" s="329" t="s">
        <v>347</v>
      </c>
      <c r="X1237" s="329" t="s">
        <v>347</v>
      </c>
      <c r="Y1237" s="329"/>
      <c r="Z1237" s="325"/>
      <c r="AA1237" s="329"/>
      <c r="AB1237" s="329"/>
      <c r="AC1237" s="329"/>
      <c r="AD1237" s="329"/>
      <c r="AE1237" s="329"/>
      <c r="AF1237" s="329"/>
      <c r="AG1237" s="325">
        <v>0</v>
      </c>
      <c r="AH1237" s="325" t="s">
        <v>6833</v>
      </c>
      <c r="AI1237" s="325" t="s">
        <v>6833</v>
      </c>
      <c r="AJ1237" s="328">
        <v>300000</v>
      </c>
      <c r="AK1237" s="330">
        <v>0</v>
      </c>
    </row>
    <row r="1238" spans="1:37" s="309" customFormat="1" ht="20.100000000000001" customHeight="1">
      <c r="A1238" s="314">
        <v>8019</v>
      </c>
      <c r="B1238" s="315">
        <v>702040038</v>
      </c>
      <c r="C1238" s="347"/>
      <c r="D1238" s="315" t="s">
        <v>6991</v>
      </c>
      <c r="E1238" s="331" t="s">
        <v>2740</v>
      </c>
      <c r="F1238" s="332" t="s">
        <v>6077</v>
      </c>
      <c r="G1238" s="333" t="s">
        <v>3280</v>
      </c>
      <c r="H1238" s="331" t="s">
        <v>355</v>
      </c>
      <c r="I1238" s="331" t="s">
        <v>2741</v>
      </c>
      <c r="J1238" s="331" t="s">
        <v>6998</v>
      </c>
      <c r="K1238" s="340" t="s">
        <v>6081</v>
      </c>
      <c r="L1238" s="334" t="s">
        <v>6082</v>
      </c>
      <c r="M1238" s="319"/>
      <c r="N1238" s="322"/>
      <c r="O1238" s="322"/>
      <c r="P1238" s="324">
        <v>1</v>
      </c>
      <c r="Q1238" s="316">
        <v>19</v>
      </c>
      <c r="R1238" s="327">
        <v>300000</v>
      </c>
      <c r="S1238" s="327" t="s">
        <v>347</v>
      </c>
      <c r="T1238" s="328" t="s">
        <v>347</v>
      </c>
      <c r="U1238" s="328" t="s">
        <v>347</v>
      </c>
      <c r="V1238" s="328" t="s">
        <v>347</v>
      </c>
      <c r="W1238" s="329" t="s">
        <v>347</v>
      </c>
      <c r="X1238" s="329" t="s">
        <v>347</v>
      </c>
      <c r="Y1238" s="329"/>
      <c r="Z1238" s="325"/>
      <c r="AA1238" s="329"/>
      <c r="AB1238" s="329"/>
      <c r="AC1238" s="329"/>
      <c r="AD1238" s="329"/>
      <c r="AE1238" s="329"/>
      <c r="AF1238" s="329"/>
      <c r="AG1238" s="325">
        <v>0</v>
      </c>
      <c r="AH1238" s="325" t="s">
        <v>6833</v>
      </c>
      <c r="AI1238" s="325" t="s">
        <v>6833</v>
      </c>
      <c r="AJ1238" s="328">
        <v>300000</v>
      </c>
      <c r="AK1238" s="330">
        <v>0</v>
      </c>
    </row>
    <row r="1239" spans="1:37" s="309" customFormat="1" ht="20.100000000000001" customHeight="1">
      <c r="A1239" s="314">
        <v>8020</v>
      </c>
      <c r="B1239" s="315">
        <v>702050018</v>
      </c>
      <c r="C1239" s="347"/>
      <c r="D1239" s="315" t="s">
        <v>6991</v>
      </c>
      <c r="E1239" s="331" t="s">
        <v>2740</v>
      </c>
      <c r="F1239" s="332" t="s">
        <v>6077</v>
      </c>
      <c r="G1239" s="333" t="s">
        <v>3280</v>
      </c>
      <c r="H1239" s="331" t="s">
        <v>355</v>
      </c>
      <c r="I1239" s="331" t="s">
        <v>2741</v>
      </c>
      <c r="J1239" s="331" t="s">
        <v>6999</v>
      </c>
      <c r="K1239" s="340" t="s">
        <v>6083</v>
      </c>
      <c r="L1239" s="334" t="s">
        <v>6084</v>
      </c>
      <c r="M1239" s="348"/>
      <c r="N1239" s="323"/>
      <c r="O1239" s="322"/>
      <c r="P1239" s="324">
        <v>1</v>
      </c>
      <c r="Q1239" s="316">
        <v>19</v>
      </c>
      <c r="R1239" s="327">
        <v>300000</v>
      </c>
      <c r="S1239" s="327" t="s">
        <v>347</v>
      </c>
      <c r="T1239" s="328" t="s">
        <v>347</v>
      </c>
      <c r="U1239" s="328" t="s">
        <v>347</v>
      </c>
      <c r="V1239" s="328" t="s">
        <v>347</v>
      </c>
      <c r="W1239" s="329" t="s">
        <v>347</v>
      </c>
      <c r="X1239" s="329" t="s">
        <v>347</v>
      </c>
      <c r="Y1239" s="325"/>
      <c r="Z1239" s="325"/>
      <c r="AA1239" s="325"/>
      <c r="AB1239" s="325"/>
      <c r="AC1239" s="325"/>
      <c r="AD1239" s="325"/>
      <c r="AE1239" s="325"/>
      <c r="AF1239" s="325"/>
      <c r="AG1239" s="325">
        <v>0</v>
      </c>
      <c r="AH1239" s="325" t="s">
        <v>6833</v>
      </c>
      <c r="AI1239" s="325" t="s">
        <v>6833</v>
      </c>
      <c r="AJ1239" s="328">
        <v>300000</v>
      </c>
      <c r="AK1239" s="330">
        <v>0</v>
      </c>
    </row>
    <row r="1240" spans="1:37" s="309" customFormat="1" ht="20.100000000000001" customHeight="1">
      <c r="A1240" s="314">
        <v>8021</v>
      </c>
      <c r="B1240" s="315">
        <v>702060021</v>
      </c>
      <c r="C1240" s="347"/>
      <c r="D1240" s="315" t="s">
        <v>6991</v>
      </c>
      <c r="E1240" s="331" t="s">
        <v>2740</v>
      </c>
      <c r="F1240" s="332" t="s">
        <v>6077</v>
      </c>
      <c r="G1240" s="333" t="s">
        <v>3280</v>
      </c>
      <c r="H1240" s="331" t="s">
        <v>355</v>
      </c>
      <c r="I1240" s="331" t="s">
        <v>2741</v>
      </c>
      <c r="J1240" s="331" t="s">
        <v>7000</v>
      </c>
      <c r="K1240" s="340" t="s">
        <v>2863</v>
      </c>
      <c r="L1240" s="334" t="s">
        <v>6085</v>
      </c>
      <c r="M1240" s="348"/>
      <c r="N1240" s="323"/>
      <c r="O1240" s="322"/>
      <c r="P1240" s="324">
        <v>1</v>
      </c>
      <c r="Q1240" s="316">
        <v>19</v>
      </c>
      <c r="R1240" s="327">
        <v>300000</v>
      </c>
      <c r="S1240" s="327" t="s">
        <v>347</v>
      </c>
      <c r="T1240" s="328" t="s">
        <v>347</v>
      </c>
      <c r="U1240" s="328" t="s">
        <v>347</v>
      </c>
      <c r="V1240" s="328" t="s">
        <v>347</v>
      </c>
      <c r="W1240" s="329" t="s">
        <v>347</v>
      </c>
      <c r="X1240" s="329" t="s">
        <v>347</v>
      </c>
      <c r="Y1240" s="325"/>
      <c r="Z1240" s="325"/>
      <c r="AA1240" s="325"/>
      <c r="AB1240" s="325"/>
      <c r="AC1240" s="325"/>
      <c r="AD1240" s="325"/>
      <c r="AE1240" s="325"/>
      <c r="AF1240" s="325"/>
      <c r="AG1240" s="325">
        <v>0</v>
      </c>
      <c r="AH1240" s="325" t="s">
        <v>6833</v>
      </c>
      <c r="AI1240" s="325" t="s">
        <v>6833</v>
      </c>
      <c r="AJ1240" s="328">
        <v>300000</v>
      </c>
      <c r="AK1240" s="330">
        <v>0</v>
      </c>
    </row>
    <row r="1241" spans="1:37" s="309" customFormat="1" ht="20.100000000000001" customHeight="1">
      <c r="A1241" s="314">
        <v>8022</v>
      </c>
      <c r="B1241" s="315">
        <v>702070013</v>
      </c>
      <c r="C1241" s="345"/>
      <c r="D1241" s="315" t="s">
        <v>6991</v>
      </c>
      <c r="E1241" s="316" t="s">
        <v>2740</v>
      </c>
      <c r="F1241" s="319" t="s">
        <v>6077</v>
      </c>
      <c r="G1241" s="320" t="s">
        <v>3280</v>
      </c>
      <c r="H1241" s="316" t="s">
        <v>355</v>
      </c>
      <c r="I1241" s="316" t="s">
        <v>2741</v>
      </c>
      <c r="J1241" s="316" t="s">
        <v>7001</v>
      </c>
      <c r="K1241" s="340" t="s">
        <v>6086</v>
      </c>
      <c r="L1241" s="334" t="s">
        <v>6087</v>
      </c>
      <c r="M1241" s="348"/>
      <c r="N1241" s="322"/>
      <c r="O1241" s="322"/>
      <c r="P1241" s="324">
        <v>1</v>
      </c>
      <c r="Q1241" s="316">
        <v>19</v>
      </c>
      <c r="R1241" s="327">
        <v>300000</v>
      </c>
      <c r="S1241" s="327" t="s">
        <v>347</v>
      </c>
      <c r="T1241" s="328" t="s">
        <v>347</v>
      </c>
      <c r="U1241" s="328" t="s">
        <v>347</v>
      </c>
      <c r="V1241" s="328" t="s">
        <v>347</v>
      </c>
      <c r="W1241" s="329" t="s">
        <v>347</v>
      </c>
      <c r="X1241" s="329" t="s">
        <v>347</v>
      </c>
      <c r="Y1241" s="325"/>
      <c r="Z1241" s="325"/>
      <c r="AA1241" s="325"/>
      <c r="AB1241" s="325"/>
      <c r="AC1241" s="325"/>
      <c r="AD1241" s="325"/>
      <c r="AE1241" s="325"/>
      <c r="AF1241" s="325"/>
      <c r="AG1241" s="325">
        <v>0</v>
      </c>
      <c r="AH1241" s="325" t="s">
        <v>6833</v>
      </c>
      <c r="AI1241" s="325" t="s">
        <v>6833</v>
      </c>
      <c r="AJ1241" s="328">
        <v>300000</v>
      </c>
      <c r="AK1241" s="330">
        <v>0</v>
      </c>
    </row>
    <row r="1242" spans="1:37" s="309" customFormat="1" ht="20.100000000000001" customHeight="1">
      <c r="A1242" s="314">
        <v>8023</v>
      </c>
      <c r="B1242" s="315">
        <v>702080023</v>
      </c>
      <c r="C1242" s="345"/>
      <c r="D1242" s="315" t="s">
        <v>6991</v>
      </c>
      <c r="E1242" s="316" t="s">
        <v>2740</v>
      </c>
      <c r="F1242" s="319" t="s">
        <v>6077</v>
      </c>
      <c r="G1242" s="320" t="s">
        <v>3280</v>
      </c>
      <c r="H1242" s="316" t="s">
        <v>355</v>
      </c>
      <c r="I1242" s="316" t="s">
        <v>2741</v>
      </c>
      <c r="J1242" s="316" t="s">
        <v>7002</v>
      </c>
      <c r="K1242" s="340" t="s">
        <v>3050</v>
      </c>
      <c r="L1242" s="334" t="s">
        <v>6088</v>
      </c>
      <c r="M1242" s="348"/>
      <c r="N1242" s="322"/>
      <c r="O1242" s="322"/>
      <c r="P1242" s="324">
        <v>1</v>
      </c>
      <c r="Q1242" s="316">
        <v>19</v>
      </c>
      <c r="R1242" s="327">
        <v>300000</v>
      </c>
      <c r="S1242" s="327" t="s">
        <v>347</v>
      </c>
      <c r="T1242" s="328" t="s">
        <v>347</v>
      </c>
      <c r="U1242" s="328" t="s">
        <v>347</v>
      </c>
      <c r="V1242" s="328" t="s">
        <v>347</v>
      </c>
      <c r="W1242" s="329" t="s">
        <v>347</v>
      </c>
      <c r="X1242" s="329" t="s">
        <v>347</v>
      </c>
      <c r="Y1242" s="329"/>
      <c r="Z1242" s="325"/>
      <c r="AA1242" s="329"/>
      <c r="AB1242" s="329"/>
      <c r="AC1242" s="329"/>
      <c r="AD1242" s="329"/>
      <c r="AE1242" s="329"/>
      <c r="AF1242" s="329"/>
      <c r="AG1242" s="325">
        <v>0</v>
      </c>
      <c r="AH1242" s="325" t="s">
        <v>6833</v>
      </c>
      <c r="AI1242" s="325" t="s">
        <v>6833</v>
      </c>
      <c r="AJ1242" s="328">
        <v>300000</v>
      </c>
      <c r="AK1242" s="330">
        <v>0</v>
      </c>
    </row>
    <row r="1243" spans="1:37" s="309" customFormat="1" ht="20.100000000000001" customHeight="1">
      <c r="A1243" s="314">
        <v>8024</v>
      </c>
      <c r="B1243" s="315">
        <v>702090010</v>
      </c>
      <c r="C1243" s="397"/>
      <c r="D1243" s="315" t="s">
        <v>6991</v>
      </c>
      <c r="E1243" s="316" t="s">
        <v>2740</v>
      </c>
      <c r="F1243" s="340" t="s">
        <v>6077</v>
      </c>
      <c r="G1243" s="316" t="s">
        <v>6079</v>
      </c>
      <c r="H1243" s="316" t="s">
        <v>355</v>
      </c>
      <c r="I1243" s="316" t="s">
        <v>2741</v>
      </c>
      <c r="J1243" s="323" t="s">
        <v>7003</v>
      </c>
      <c r="K1243" s="340" t="s">
        <v>3064</v>
      </c>
      <c r="L1243" s="334" t="s">
        <v>6089</v>
      </c>
      <c r="M1243" s="322"/>
      <c r="N1243" s="346"/>
      <c r="O1243" s="322"/>
      <c r="P1243" s="324">
        <v>1</v>
      </c>
      <c r="Q1243" s="316">
        <v>19</v>
      </c>
      <c r="R1243" s="327">
        <v>300000</v>
      </c>
      <c r="S1243" s="327" t="s">
        <v>347</v>
      </c>
      <c r="T1243" s="328" t="s">
        <v>347</v>
      </c>
      <c r="U1243" s="328" t="s">
        <v>347</v>
      </c>
      <c r="V1243" s="328" t="s">
        <v>347</v>
      </c>
      <c r="W1243" s="329" t="s">
        <v>347</v>
      </c>
      <c r="X1243" s="329" t="s">
        <v>347</v>
      </c>
      <c r="Y1243" s="316"/>
      <c r="Z1243" s="325"/>
      <c r="AA1243" s="316"/>
      <c r="AB1243" s="316"/>
      <c r="AC1243" s="316"/>
      <c r="AD1243" s="316"/>
      <c r="AE1243" s="316"/>
      <c r="AF1243" s="316"/>
      <c r="AG1243" s="325">
        <v>0</v>
      </c>
      <c r="AH1243" s="325" t="s">
        <v>6833</v>
      </c>
      <c r="AI1243" s="325" t="s">
        <v>6833</v>
      </c>
      <c r="AJ1243" s="328">
        <v>300000</v>
      </c>
      <c r="AK1243" s="330">
        <v>0</v>
      </c>
    </row>
    <row r="1244" spans="1:37" s="309" customFormat="1" ht="20.100000000000001" customHeight="1">
      <c r="A1244" s="314">
        <v>8025</v>
      </c>
      <c r="B1244" s="315">
        <v>702100017</v>
      </c>
      <c r="C1244" s="347"/>
      <c r="D1244" s="315" t="s">
        <v>6991</v>
      </c>
      <c r="E1244" s="331" t="s">
        <v>2740</v>
      </c>
      <c r="F1244" s="332" t="s">
        <v>6077</v>
      </c>
      <c r="G1244" s="333" t="s">
        <v>3280</v>
      </c>
      <c r="H1244" s="331" t="s">
        <v>355</v>
      </c>
      <c r="I1244" s="331" t="s">
        <v>2741</v>
      </c>
      <c r="J1244" s="331" t="s">
        <v>7004</v>
      </c>
      <c r="K1244" s="340" t="s">
        <v>6090</v>
      </c>
      <c r="L1244" s="334" t="s">
        <v>6091</v>
      </c>
      <c r="M1244" s="334"/>
      <c r="N1244" s="338"/>
      <c r="O1244" s="334"/>
      <c r="P1244" s="324">
        <v>1</v>
      </c>
      <c r="Q1244" s="316">
        <v>17</v>
      </c>
      <c r="R1244" s="327">
        <v>300000</v>
      </c>
      <c r="S1244" s="327" t="s">
        <v>347</v>
      </c>
      <c r="T1244" s="328" t="s">
        <v>347</v>
      </c>
      <c r="U1244" s="328" t="s">
        <v>347</v>
      </c>
      <c r="V1244" s="328" t="s">
        <v>347</v>
      </c>
      <c r="W1244" s="329" t="s">
        <v>347</v>
      </c>
      <c r="X1244" s="329" t="s">
        <v>347</v>
      </c>
      <c r="Y1244" s="325"/>
      <c r="Z1244" s="325"/>
      <c r="AA1244" s="325"/>
      <c r="AB1244" s="325"/>
      <c r="AC1244" s="325"/>
      <c r="AD1244" s="325"/>
      <c r="AE1244" s="325"/>
      <c r="AF1244" s="325"/>
      <c r="AG1244" s="325">
        <v>0</v>
      </c>
      <c r="AH1244" s="325" t="s">
        <v>6833</v>
      </c>
      <c r="AI1244" s="325" t="s">
        <v>6833</v>
      </c>
      <c r="AJ1244" s="328">
        <v>300000</v>
      </c>
      <c r="AK1244" s="330">
        <v>0</v>
      </c>
    </row>
    <row r="1245" spans="1:37" s="309" customFormat="1" ht="20.100000000000001" customHeight="1">
      <c r="A1245" s="314">
        <v>8026</v>
      </c>
      <c r="B1245" s="315">
        <v>702110040</v>
      </c>
      <c r="C1245" s="347"/>
      <c r="D1245" s="315" t="s">
        <v>6991</v>
      </c>
      <c r="E1245" s="331" t="s">
        <v>2740</v>
      </c>
      <c r="F1245" s="332" t="s">
        <v>6092</v>
      </c>
      <c r="G1245" s="333" t="s">
        <v>3280</v>
      </c>
      <c r="H1245" s="331" t="s">
        <v>355</v>
      </c>
      <c r="I1245" s="331" t="s">
        <v>2741</v>
      </c>
      <c r="J1245" s="331" t="s">
        <v>7005</v>
      </c>
      <c r="K1245" s="340" t="s">
        <v>4698</v>
      </c>
      <c r="L1245" s="334" t="s">
        <v>6093</v>
      </c>
      <c r="M1245" s="348"/>
      <c r="N1245" s="322"/>
      <c r="O1245" s="322"/>
      <c r="P1245" s="324">
        <v>1</v>
      </c>
      <c r="Q1245" s="316">
        <v>12</v>
      </c>
      <c r="R1245" s="327">
        <v>300000</v>
      </c>
      <c r="S1245" s="327" t="s">
        <v>347</v>
      </c>
      <c r="T1245" s="328" t="s">
        <v>347</v>
      </c>
      <c r="U1245" s="328" t="s">
        <v>347</v>
      </c>
      <c r="V1245" s="328" t="s">
        <v>347</v>
      </c>
      <c r="W1245" s="329" t="s">
        <v>347</v>
      </c>
      <c r="X1245" s="329" t="s">
        <v>347</v>
      </c>
      <c r="Y1245" s="329"/>
      <c r="Z1245" s="325"/>
      <c r="AA1245" s="329"/>
      <c r="AB1245" s="329"/>
      <c r="AC1245" s="329"/>
      <c r="AD1245" s="329"/>
      <c r="AE1245" s="329"/>
      <c r="AF1245" s="329"/>
      <c r="AG1245" s="325">
        <v>0</v>
      </c>
      <c r="AH1245" s="325" t="s">
        <v>6833</v>
      </c>
      <c r="AI1245" s="325" t="s">
        <v>6833</v>
      </c>
      <c r="AJ1245" s="328">
        <v>300000</v>
      </c>
      <c r="AK1245" s="330">
        <v>0</v>
      </c>
    </row>
    <row r="1246" spans="1:37" s="309" customFormat="1" ht="20.100000000000001" customHeight="1">
      <c r="A1246" s="314">
        <v>8027</v>
      </c>
      <c r="B1246" s="315">
        <v>702130036</v>
      </c>
      <c r="C1246" s="347"/>
      <c r="D1246" s="315" t="s">
        <v>6991</v>
      </c>
      <c r="E1246" s="331" t="s">
        <v>2740</v>
      </c>
      <c r="F1246" s="332" t="s">
        <v>6077</v>
      </c>
      <c r="G1246" s="333" t="s">
        <v>6079</v>
      </c>
      <c r="H1246" s="331" t="s">
        <v>355</v>
      </c>
      <c r="I1246" s="331" t="s">
        <v>2741</v>
      </c>
      <c r="J1246" s="331" t="s">
        <v>7006</v>
      </c>
      <c r="K1246" s="340" t="s">
        <v>6094</v>
      </c>
      <c r="L1246" s="334" t="s">
        <v>6095</v>
      </c>
      <c r="M1246" s="348"/>
      <c r="N1246" s="322"/>
      <c r="O1246" s="322"/>
      <c r="P1246" s="324">
        <v>1</v>
      </c>
      <c r="Q1246" s="316">
        <v>19</v>
      </c>
      <c r="R1246" s="327">
        <v>300000</v>
      </c>
      <c r="S1246" s="327" t="s">
        <v>347</v>
      </c>
      <c r="T1246" s="328" t="s">
        <v>347</v>
      </c>
      <c r="U1246" s="328" t="s">
        <v>347</v>
      </c>
      <c r="V1246" s="328" t="s">
        <v>347</v>
      </c>
      <c r="W1246" s="329" t="s">
        <v>347</v>
      </c>
      <c r="X1246" s="329" t="s">
        <v>347</v>
      </c>
      <c r="Y1246" s="325"/>
      <c r="Z1246" s="325"/>
      <c r="AA1246" s="325"/>
      <c r="AB1246" s="325"/>
      <c r="AC1246" s="325"/>
      <c r="AD1246" s="325"/>
      <c r="AE1246" s="325"/>
      <c r="AF1246" s="325"/>
      <c r="AG1246" s="325">
        <v>0</v>
      </c>
      <c r="AH1246" s="325" t="s">
        <v>6833</v>
      </c>
      <c r="AI1246" s="325" t="s">
        <v>6833</v>
      </c>
      <c r="AJ1246" s="328">
        <v>300000</v>
      </c>
      <c r="AK1246" s="330">
        <v>0</v>
      </c>
    </row>
    <row r="1247" spans="1:37" s="309" customFormat="1" ht="20.100000000000001" customHeight="1">
      <c r="A1247" s="314">
        <v>8028</v>
      </c>
      <c r="B1247" s="315">
        <v>702170013</v>
      </c>
      <c r="C1247" s="347"/>
      <c r="D1247" s="315" t="s">
        <v>6991</v>
      </c>
      <c r="E1247" s="331" t="s">
        <v>2740</v>
      </c>
      <c r="F1247" s="332" t="s">
        <v>6077</v>
      </c>
      <c r="G1247" s="333" t="s">
        <v>3280</v>
      </c>
      <c r="H1247" s="331" t="s">
        <v>355</v>
      </c>
      <c r="I1247" s="331" t="s">
        <v>2741</v>
      </c>
      <c r="J1247" s="331" t="s">
        <v>7007</v>
      </c>
      <c r="K1247" s="340" t="s">
        <v>6096</v>
      </c>
      <c r="L1247" s="334" t="s">
        <v>6097</v>
      </c>
      <c r="M1247" s="334"/>
      <c r="N1247" s="338"/>
      <c r="O1247" s="334"/>
      <c r="P1247" s="324">
        <v>1</v>
      </c>
      <c r="Q1247" s="316">
        <v>19</v>
      </c>
      <c r="R1247" s="327">
        <v>300000</v>
      </c>
      <c r="S1247" s="327" t="s">
        <v>347</v>
      </c>
      <c r="T1247" s="328" t="s">
        <v>347</v>
      </c>
      <c r="U1247" s="328" t="s">
        <v>347</v>
      </c>
      <c r="V1247" s="328" t="s">
        <v>347</v>
      </c>
      <c r="W1247" s="329" t="s">
        <v>347</v>
      </c>
      <c r="X1247" s="329" t="s">
        <v>347</v>
      </c>
      <c r="Y1247" s="329"/>
      <c r="Z1247" s="325"/>
      <c r="AA1247" s="329"/>
      <c r="AB1247" s="329"/>
      <c r="AC1247" s="329"/>
      <c r="AD1247" s="329"/>
      <c r="AE1247" s="329"/>
      <c r="AF1247" s="329"/>
      <c r="AG1247" s="325">
        <v>0</v>
      </c>
      <c r="AH1247" s="325" t="s">
        <v>6833</v>
      </c>
      <c r="AI1247" s="325" t="s">
        <v>6833</v>
      </c>
      <c r="AJ1247" s="328">
        <v>300000</v>
      </c>
      <c r="AK1247" s="330">
        <v>0</v>
      </c>
    </row>
    <row r="1248" spans="1:37" s="309" customFormat="1" ht="20.100000000000001" customHeight="1">
      <c r="A1248" s="314">
        <v>8029</v>
      </c>
      <c r="B1248" s="315">
        <v>702150033</v>
      </c>
      <c r="C1248" s="345"/>
      <c r="D1248" s="315" t="s">
        <v>6991</v>
      </c>
      <c r="E1248" s="316" t="s">
        <v>2740</v>
      </c>
      <c r="F1248" s="319" t="s">
        <v>6077</v>
      </c>
      <c r="G1248" s="320" t="s">
        <v>3280</v>
      </c>
      <c r="H1248" s="316" t="s">
        <v>355</v>
      </c>
      <c r="I1248" s="316" t="s">
        <v>2741</v>
      </c>
      <c r="J1248" s="316" t="s">
        <v>7008</v>
      </c>
      <c r="K1248" s="340" t="s">
        <v>3022</v>
      </c>
      <c r="L1248" s="334" t="s">
        <v>6098</v>
      </c>
      <c r="M1248" s="348"/>
      <c r="N1248" s="322"/>
      <c r="O1248" s="322"/>
      <c r="P1248" s="324">
        <v>1</v>
      </c>
      <c r="Q1248" s="316">
        <v>19</v>
      </c>
      <c r="R1248" s="327">
        <v>300000</v>
      </c>
      <c r="S1248" s="327" t="s">
        <v>347</v>
      </c>
      <c r="T1248" s="328" t="s">
        <v>347</v>
      </c>
      <c r="U1248" s="328" t="s">
        <v>347</v>
      </c>
      <c r="V1248" s="328" t="s">
        <v>347</v>
      </c>
      <c r="W1248" s="329" t="s">
        <v>347</v>
      </c>
      <c r="X1248" s="329" t="s">
        <v>347</v>
      </c>
      <c r="Y1248" s="325"/>
      <c r="Z1248" s="325"/>
      <c r="AA1248" s="325"/>
      <c r="AB1248" s="325"/>
      <c r="AC1248" s="325"/>
      <c r="AD1248" s="325"/>
      <c r="AE1248" s="325"/>
      <c r="AF1248" s="325"/>
      <c r="AG1248" s="325">
        <v>0</v>
      </c>
      <c r="AH1248" s="325" t="s">
        <v>6833</v>
      </c>
      <c r="AI1248" s="325" t="s">
        <v>6833</v>
      </c>
      <c r="AJ1248" s="328">
        <v>300000</v>
      </c>
      <c r="AK1248" s="330">
        <v>0</v>
      </c>
    </row>
    <row r="1249" spans="1:37" s="309" customFormat="1" ht="20.100000000000001" customHeight="1">
      <c r="A1249" s="314">
        <v>8030</v>
      </c>
      <c r="B1249" s="315">
        <v>702140036</v>
      </c>
      <c r="C1249" s="347"/>
      <c r="D1249" s="315" t="s">
        <v>6995</v>
      </c>
      <c r="E1249" s="331" t="s">
        <v>3281</v>
      </c>
      <c r="F1249" s="332" t="s">
        <v>6099</v>
      </c>
      <c r="G1249" s="333" t="s">
        <v>3282</v>
      </c>
      <c r="H1249" s="331" t="s">
        <v>1015</v>
      </c>
      <c r="I1249" s="331" t="s">
        <v>3283</v>
      </c>
      <c r="J1249" s="331" t="s">
        <v>3284</v>
      </c>
      <c r="K1249" s="340" t="s">
        <v>3148</v>
      </c>
      <c r="L1249" s="334" t="s">
        <v>6100</v>
      </c>
      <c r="M1249" s="334"/>
      <c r="N1249" s="338"/>
      <c r="O1249" s="334"/>
      <c r="P1249" s="324">
        <v>2</v>
      </c>
      <c r="Q1249" s="316">
        <v>54</v>
      </c>
      <c r="R1249" s="327">
        <v>400000</v>
      </c>
      <c r="S1249" s="327" t="s">
        <v>347</v>
      </c>
      <c r="T1249" s="328" t="s">
        <v>347</v>
      </c>
      <c r="U1249" s="328" t="s">
        <v>347</v>
      </c>
      <c r="V1249" s="328" t="s">
        <v>347</v>
      </c>
      <c r="W1249" s="329" t="s">
        <v>347</v>
      </c>
      <c r="X1249" s="329" t="s">
        <v>347</v>
      </c>
      <c r="Y1249" s="325"/>
      <c r="Z1249" s="325"/>
      <c r="AA1249" s="325"/>
      <c r="AB1249" s="325"/>
      <c r="AC1249" s="325"/>
      <c r="AD1249" s="325"/>
      <c r="AE1249" s="325"/>
      <c r="AF1249" s="325"/>
      <c r="AG1249" s="325">
        <v>0</v>
      </c>
      <c r="AH1249" s="325" t="s">
        <v>6833</v>
      </c>
      <c r="AI1249" s="325" t="s">
        <v>6833</v>
      </c>
      <c r="AJ1249" s="328">
        <v>400000</v>
      </c>
      <c r="AK1249" s="330">
        <v>0</v>
      </c>
    </row>
    <row r="1250" spans="1:37" s="309" customFormat="1" ht="20.100000000000001" customHeight="1">
      <c r="A1250" s="314">
        <v>8031</v>
      </c>
      <c r="B1250" s="315">
        <v>702030003</v>
      </c>
      <c r="C1250" s="369"/>
      <c r="D1250" s="315" t="s">
        <v>6995</v>
      </c>
      <c r="E1250" s="331" t="s">
        <v>3285</v>
      </c>
      <c r="F1250" s="332" t="s">
        <v>6101</v>
      </c>
      <c r="G1250" s="333" t="s">
        <v>3286</v>
      </c>
      <c r="H1250" s="331" t="s">
        <v>355</v>
      </c>
      <c r="I1250" s="331" t="s">
        <v>3287</v>
      </c>
      <c r="J1250" s="350" t="s">
        <v>2966</v>
      </c>
      <c r="K1250" s="340" t="s">
        <v>6102</v>
      </c>
      <c r="L1250" s="334" t="s">
        <v>6103</v>
      </c>
      <c r="M1250" s="322"/>
      <c r="N1250" s="322"/>
      <c r="O1250" s="322"/>
      <c r="P1250" s="324">
        <v>2</v>
      </c>
      <c r="Q1250" s="316">
        <v>43</v>
      </c>
      <c r="R1250" s="327">
        <v>400000</v>
      </c>
      <c r="S1250" s="327" t="s">
        <v>347</v>
      </c>
      <c r="T1250" s="328" t="s">
        <v>347</v>
      </c>
      <c r="U1250" s="328" t="s">
        <v>347</v>
      </c>
      <c r="V1250" s="328" t="s">
        <v>347</v>
      </c>
      <c r="W1250" s="329" t="s">
        <v>347</v>
      </c>
      <c r="X1250" s="329" t="s">
        <v>347</v>
      </c>
      <c r="Y1250" s="325"/>
      <c r="Z1250" s="325"/>
      <c r="AA1250" s="325"/>
      <c r="AB1250" s="325"/>
      <c r="AC1250" s="325"/>
      <c r="AD1250" s="325"/>
      <c r="AE1250" s="325"/>
      <c r="AF1250" s="325"/>
      <c r="AG1250" s="325">
        <v>0</v>
      </c>
      <c r="AH1250" s="325" t="s">
        <v>6833</v>
      </c>
      <c r="AI1250" s="325" t="s">
        <v>6833</v>
      </c>
      <c r="AJ1250" s="328">
        <v>400000</v>
      </c>
      <c r="AK1250" s="330">
        <v>0</v>
      </c>
    </row>
    <row r="1251" spans="1:37" s="309" customFormat="1" ht="20.100000000000001" customHeight="1">
      <c r="A1251" s="314">
        <v>8032</v>
      </c>
      <c r="B1251" s="315">
        <v>702140042</v>
      </c>
      <c r="C1251" s="345"/>
      <c r="D1251" s="315" t="s">
        <v>6991</v>
      </c>
      <c r="E1251" s="316" t="s">
        <v>3288</v>
      </c>
      <c r="F1251" s="319" t="s">
        <v>6104</v>
      </c>
      <c r="G1251" s="320" t="s">
        <v>3289</v>
      </c>
      <c r="H1251" s="316" t="s">
        <v>355</v>
      </c>
      <c r="I1251" s="316" t="s">
        <v>3290</v>
      </c>
      <c r="J1251" s="316" t="s">
        <v>7009</v>
      </c>
      <c r="K1251" s="340" t="s">
        <v>3156</v>
      </c>
      <c r="L1251" s="334" t="s">
        <v>6105</v>
      </c>
      <c r="M1251" s="334"/>
      <c r="N1251" s="338"/>
      <c r="O1251" s="334"/>
      <c r="P1251" s="324">
        <v>2</v>
      </c>
      <c r="Q1251" s="316">
        <v>30</v>
      </c>
      <c r="R1251" s="327">
        <v>400000</v>
      </c>
      <c r="S1251" s="327" t="s">
        <v>347</v>
      </c>
      <c r="T1251" s="328" t="s">
        <v>347</v>
      </c>
      <c r="U1251" s="328" t="s">
        <v>347</v>
      </c>
      <c r="V1251" s="328" t="s">
        <v>347</v>
      </c>
      <c r="W1251" s="329" t="s">
        <v>347</v>
      </c>
      <c r="X1251" s="329" t="s">
        <v>347</v>
      </c>
      <c r="Y1251" s="325"/>
      <c r="Z1251" s="325"/>
      <c r="AA1251" s="325"/>
      <c r="AB1251" s="325"/>
      <c r="AC1251" s="325"/>
      <c r="AD1251" s="325"/>
      <c r="AE1251" s="325"/>
      <c r="AF1251" s="325"/>
      <c r="AG1251" s="325">
        <v>0</v>
      </c>
      <c r="AH1251" s="325" t="s">
        <v>6833</v>
      </c>
      <c r="AI1251" s="325" t="s">
        <v>6833</v>
      </c>
      <c r="AJ1251" s="328">
        <v>400000</v>
      </c>
      <c r="AK1251" s="330">
        <v>0</v>
      </c>
    </row>
    <row r="1252" spans="1:37" s="309" customFormat="1" ht="20.100000000000001" customHeight="1">
      <c r="A1252" s="314">
        <v>8033</v>
      </c>
      <c r="B1252" s="315">
        <v>702040021</v>
      </c>
      <c r="C1252" s="347"/>
      <c r="D1252" s="315" t="s">
        <v>6991</v>
      </c>
      <c r="E1252" s="331" t="s">
        <v>404</v>
      </c>
      <c r="F1252" s="332" t="s">
        <v>6106</v>
      </c>
      <c r="G1252" s="333" t="s">
        <v>407</v>
      </c>
      <c r="H1252" s="331" t="s">
        <v>355</v>
      </c>
      <c r="I1252" s="331" t="s">
        <v>405</v>
      </c>
      <c r="J1252" s="331" t="s">
        <v>7010</v>
      </c>
      <c r="K1252" s="340" t="s">
        <v>2994</v>
      </c>
      <c r="L1252" s="334" t="s">
        <v>6107</v>
      </c>
      <c r="M1252" s="334"/>
      <c r="N1252" s="338"/>
      <c r="O1252" s="334"/>
      <c r="P1252" s="324">
        <v>2</v>
      </c>
      <c r="Q1252" s="316">
        <v>21</v>
      </c>
      <c r="R1252" s="327">
        <v>400000</v>
      </c>
      <c r="S1252" s="327" t="s">
        <v>347</v>
      </c>
      <c r="T1252" s="328" t="s">
        <v>347</v>
      </c>
      <c r="U1252" s="328" t="s">
        <v>347</v>
      </c>
      <c r="V1252" s="328" t="s">
        <v>347</v>
      </c>
      <c r="W1252" s="329" t="s">
        <v>347</v>
      </c>
      <c r="X1252" s="329" t="s">
        <v>347</v>
      </c>
      <c r="Y1252" s="325"/>
      <c r="Z1252" s="325"/>
      <c r="AA1252" s="325"/>
      <c r="AB1252" s="325"/>
      <c r="AC1252" s="325"/>
      <c r="AD1252" s="325"/>
      <c r="AE1252" s="325"/>
      <c r="AF1252" s="325"/>
      <c r="AG1252" s="325">
        <v>0</v>
      </c>
      <c r="AH1252" s="325" t="s">
        <v>6833</v>
      </c>
      <c r="AI1252" s="325" t="s">
        <v>6833</v>
      </c>
      <c r="AJ1252" s="328">
        <v>400000</v>
      </c>
      <c r="AK1252" s="330">
        <v>0</v>
      </c>
    </row>
    <row r="1253" spans="1:37" s="309" customFormat="1" ht="20.100000000000001" customHeight="1">
      <c r="A1253" s="314">
        <v>8034</v>
      </c>
      <c r="B1253" s="315">
        <v>702110049</v>
      </c>
      <c r="C1253" s="347"/>
      <c r="D1253" s="315" t="s">
        <v>6995</v>
      </c>
      <c r="E1253" s="331" t="s">
        <v>7011</v>
      </c>
      <c r="F1253" s="332" t="s">
        <v>2980</v>
      </c>
      <c r="G1253" s="333" t="s">
        <v>7012</v>
      </c>
      <c r="H1253" s="331" t="s">
        <v>7013</v>
      </c>
      <c r="I1253" s="331" t="s">
        <v>7014</v>
      </c>
      <c r="J1253" s="331" t="s">
        <v>7015</v>
      </c>
      <c r="K1253" s="340" t="s">
        <v>3096</v>
      </c>
      <c r="L1253" s="334" t="s">
        <v>6108</v>
      </c>
      <c r="M1253" s="348"/>
      <c r="N1253" s="322"/>
      <c r="O1253" s="322"/>
      <c r="P1253" s="324">
        <v>1</v>
      </c>
      <c r="Q1253" s="316">
        <v>12</v>
      </c>
      <c r="R1253" s="327">
        <v>300000</v>
      </c>
      <c r="S1253" s="327" t="s">
        <v>347</v>
      </c>
      <c r="T1253" s="328" t="s">
        <v>347</v>
      </c>
      <c r="U1253" s="328" t="s">
        <v>347</v>
      </c>
      <c r="V1253" s="328" t="s">
        <v>347</v>
      </c>
      <c r="W1253" s="329" t="s">
        <v>347</v>
      </c>
      <c r="X1253" s="329" t="s">
        <v>347</v>
      </c>
      <c r="Y1253" s="325"/>
      <c r="Z1253" s="325"/>
      <c r="AA1253" s="325"/>
      <c r="AB1253" s="325"/>
      <c r="AC1253" s="325"/>
      <c r="AD1253" s="325"/>
      <c r="AE1253" s="325"/>
      <c r="AF1253" s="325"/>
      <c r="AG1253" s="325">
        <v>0</v>
      </c>
      <c r="AH1253" s="325" t="s">
        <v>6833</v>
      </c>
      <c r="AI1253" s="325" t="s">
        <v>6833</v>
      </c>
      <c r="AJ1253" s="328">
        <v>300000</v>
      </c>
      <c r="AK1253" s="330">
        <v>0</v>
      </c>
    </row>
    <row r="1254" spans="1:37" s="309" customFormat="1" ht="20.100000000000001" customHeight="1">
      <c r="A1254" s="314">
        <v>8035</v>
      </c>
      <c r="B1254" s="315">
        <v>702020017</v>
      </c>
      <c r="C1254" s="347"/>
      <c r="D1254" s="315" t="s">
        <v>6991</v>
      </c>
      <c r="E1254" s="331" t="s">
        <v>7016</v>
      </c>
      <c r="F1254" s="332" t="s">
        <v>6109</v>
      </c>
      <c r="G1254" s="333" t="s">
        <v>3834</v>
      </c>
      <c r="H1254" s="331" t="s">
        <v>425</v>
      </c>
      <c r="I1254" s="331" t="s">
        <v>7017</v>
      </c>
      <c r="J1254" s="331" t="s">
        <v>7018</v>
      </c>
      <c r="K1254" s="340" t="s">
        <v>6110</v>
      </c>
      <c r="L1254" s="334" t="s">
        <v>6111</v>
      </c>
      <c r="M1254" s="348"/>
      <c r="N1254" s="322"/>
      <c r="O1254" s="322"/>
      <c r="P1254" s="324">
        <v>1</v>
      </c>
      <c r="Q1254" s="316">
        <v>15</v>
      </c>
      <c r="R1254" s="327">
        <v>300000</v>
      </c>
      <c r="S1254" s="327" t="s">
        <v>347</v>
      </c>
      <c r="T1254" s="328" t="s">
        <v>347</v>
      </c>
      <c r="U1254" s="328" t="s">
        <v>347</v>
      </c>
      <c r="V1254" s="328" t="s">
        <v>347</v>
      </c>
      <c r="W1254" s="329" t="s">
        <v>347</v>
      </c>
      <c r="X1254" s="329" t="s">
        <v>347</v>
      </c>
      <c r="Y1254" s="325"/>
      <c r="Z1254" s="325"/>
      <c r="AA1254" s="325"/>
      <c r="AB1254" s="325"/>
      <c r="AC1254" s="325"/>
      <c r="AD1254" s="325"/>
      <c r="AE1254" s="325"/>
      <c r="AF1254" s="325"/>
      <c r="AG1254" s="325">
        <v>0</v>
      </c>
      <c r="AH1254" s="325" t="s">
        <v>6833</v>
      </c>
      <c r="AI1254" s="325" t="s">
        <v>6833</v>
      </c>
      <c r="AJ1254" s="328">
        <v>300000</v>
      </c>
      <c r="AK1254" s="330">
        <v>0</v>
      </c>
    </row>
    <row r="1255" spans="1:37" s="309" customFormat="1" ht="20.100000000000001" customHeight="1">
      <c r="A1255" s="314">
        <v>8036</v>
      </c>
      <c r="B1255" s="315">
        <v>702040039</v>
      </c>
      <c r="C1255" s="347"/>
      <c r="D1255" s="315" t="s">
        <v>6995</v>
      </c>
      <c r="E1255" s="331" t="s">
        <v>7019</v>
      </c>
      <c r="F1255" s="332" t="s">
        <v>2992</v>
      </c>
      <c r="G1255" s="333" t="s">
        <v>3508</v>
      </c>
      <c r="H1255" s="331" t="s">
        <v>6962</v>
      </c>
      <c r="I1255" s="331" t="s">
        <v>3509</v>
      </c>
      <c r="J1255" s="331" t="s">
        <v>7020</v>
      </c>
      <c r="K1255" s="340" t="s">
        <v>6112</v>
      </c>
      <c r="L1255" s="334" t="s">
        <v>6113</v>
      </c>
      <c r="M1255" s="348"/>
      <c r="N1255" s="322"/>
      <c r="O1255" s="322"/>
      <c r="P1255" s="324">
        <v>2</v>
      </c>
      <c r="Q1255" s="316">
        <v>48</v>
      </c>
      <c r="R1255" s="327">
        <v>400000</v>
      </c>
      <c r="S1255" s="327" t="s">
        <v>347</v>
      </c>
      <c r="T1255" s="328" t="s">
        <v>347</v>
      </c>
      <c r="U1255" s="328" t="s">
        <v>347</v>
      </c>
      <c r="V1255" s="328" t="s">
        <v>347</v>
      </c>
      <c r="W1255" s="329" t="s">
        <v>347</v>
      </c>
      <c r="X1255" s="329" t="s">
        <v>347</v>
      </c>
      <c r="Y1255" s="325"/>
      <c r="Z1255" s="325"/>
      <c r="AA1255" s="325"/>
      <c r="AB1255" s="325"/>
      <c r="AC1255" s="325"/>
      <c r="AD1255" s="325"/>
      <c r="AE1255" s="325"/>
      <c r="AF1255" s="325"/>
      <c r="AG1255" s="325">
        <v>0</v>
      </c>
      <c r="AH1255" s="325" t="s">
        <v>6833</v>
      </c>
      <c r="AI1255" s="325" t="s">
        <v>6833</v>
      </c>
      <c r="AJ1255" s="328">
        <v>400000</v>
      </c>
      <c r="AK1255" s="330">
        <v>0</v>
      </c>
    </row>
    <row r="1256" spans="1:37" s="309" customFormat="1" ht="20.100000000000001" customHeight="1">
      <c r="A1256" s="314">
        <v>8037</v>
      </c>
      <c r="B1256" s="315">
        <v>702050025</v>
      </c>
      <c r="C1256" s="347"/>
      <c r="D1256" s="315" t="s">
        <v>6995</v>
      </c>
      <c r="E1256" s="331" t="s">
        <v>7021</v>
      </c>
      <c r="F1256" s="332" t="s">
        <v>6114</v>
      </c>
      <c r="G1256" s="333" t="s">
        <v>7022</v>
      </c>
      <c r="H1256" s="331" t="s">
        <v>355</v>
      </c>
      <c r="I1256" s="331" t="s">
        <v>7023</v>
      </c>
      <c r="J1256" s="331" t="s">
        <v>7024</v>
      </c>
      <c r="K1256" s="340" t="s">
        <v>6115</v>
      </c>
      <c r="L1256" s="334" t="s">
        <v>6116</v>
      </c>
      <c r="M1256" s="348"/>
      <c r="N1256" s="322"/>
      <c r="O1256" s="322"/>
      <c r="P1256" s="324">
        <v>1</v>
      </c>
      <c r="Q1256" s="316">
        <v>18</v>
      </c>
      <c r="R1256" s="327">
        <v>300000</v>
      </c>
      <c r="S1256" s="327" t="s">
        <v>347</v>
      </c>
      <c r="T1256" s="328" t="s">
        <v>347</v>
      </c>
      <c r="U1256" s="328" t="s">
        <v>347</v>
      </c>
      <c r="V1256" s="328" t="s">
        <v>347</v>
      </c>
      <c r="W1256" s="329" t="s">
        <v>347</v>
      </c>
      <c r="X1256" s="329" t="s">
        <v>347</v>
      </c>
      <c r="Y1256" s="329"/>
      <c r="Z1256" s="325"/>
      <c r="AA1256" s="329"/>
      <c r="AB1256" s="329"/>
      <c r="AC1256" s="329"/>
      <c r="AD1256" s="329"/>
      <c r="AE1256" s="329"/>
      <c r="AF1256" s="329"/>
      <c r="AG1256" s="325">
        <v>0</v>
      </c>
      <c r="AH1256" s="325" t="s">
        <v>6833</v>
      </c>
      <c r="AI1256" s="325" t="s">
        <v>6833</v>
      </c>
      <c r="AJ1256" s="328">
        <v>300000</v>
      </c>
      <c r="AK1256" s="330">
        <v>0</v>
      </c>
    </row>
    <row r="1257" spans="1:37" s="309" customFormat="1" ht="20.100000000000001" customHeight="1">
      <c r="A1257" s="314">
        <v>8038</v>
      </c>
      <c r="B1257" s="315">
        <v>702080002</v>
      </c>
      <c r="C1257" s="347"/>
      <c r="D1257" s="315" t="s">
        <v>6995</v>
      </c>
      <c r="E1257" s="331" t="s">
        <v>3291</v>
      </c>
      <c r="F1257" s="332" t="s">
        <v>6117</v>
      </c>
      <c r="G1257" s="333" t="s">
        <v>3292</v>
      </c>
      <c r="H1257" s="331" t="s">
        <v>344</v>
      </c>
      <c r="I1257" s="331" t="s">
        <v>3293</v>
      </c>
      <c r="J1257" s="331" t="s">
        <v>3294</v>
      </c>
      <c r="K1257" s="340" t="s">
        <v>3043</v>
      </c>
      <c r="L1257" s="334" t="s">
        <v>3292</v>
      </c>
      <c r="M1257" s="348"/>
      <c r="N1257" s="322"/>
      <c r="O1257" s="322"/>
      <c r="P1257" s="324">
        <v>3</v>
      </c>
      <c r="Q1257" s="316">
        <v>60</v>
      </c>
      <c r="R1257" s="327">
        <v>500000</v>
      </c>
      <c r="S1257" s="327" t="s">
        <v>347</v>
      </c>
      <c r="T1257" s="328" t="s">
        <v>347</v>
      </c>
      <c r="U1257" s="328" t="s">
        <v>347</v>
      </c>
      <c r="V1257" s="328" t="s">
        <v>347</v>
      </c>
      <c r="W1257" s="329" t="s">
        <v>347</v>
      </c>
      <c r="X1257" s="329" t="s">
        <v>347</v>
      </c>
      <c r="Y1257" s="325"/>
      <c r="Z1257" s="325"/>
      <c r="AA1257" s="325"/>
      <c r="AB1257" s="325"/>
      <c r="AC1257" s="325"/>
      <c r="AD1257" s="325"/>
      <c r="AE1257" s="325"/>
      <c r="AF1257" s="325"/>
      <c r="AG1257" s="325">
        <v>0</v>
      </c>
      <c r="AH1257" s="325" t="s">
        <v>6833</v>
      </c>
      <c r="AI1257" s="325" t="s">
        <v>6833</v>
      </c>
      <c r="AJ1257" s="328">
        <v>500000</v>
      </c>
      <c r="AK1257" s="330">
        <v>0</v>
      </c>
    </row>
    <row r="1258" spans="1:37" s="309" customFormat="1" ht="20.100000000000001" customHeight="1">
      <c r="A1258" s="314">
        <v>8039</v>
      </c>
      <c r="B1258" s="315">
        <v>702050003</v>
      </c>
      <c r="C1258" s="347"/>
      <c r="D1258" s="315" t="s">
        <v>6995</v>
      </c>
      <c r="E1258" s="331" t="s">
        <v>6118</v>
      </c>
      <c r="F1258" s="332" t="s">
        <v>6120</v>
      </c>
      <c r="G1258" s="333" t="s">
        <v>6121</v>
      </c>
      <c r="H1258" s="331"/>
      <c r="I1258" s="331" t="s">
        <v>6119</v>
      </c>
      <c r="J1258" s="331" t="s">
        <v>3949</v>
      </c>
      <c r="K1258" s="340" t="s">
        <v>6122</v>
      </c>
      <c r="L1258" s="334" t="s">
        <v>6121</v>
      </c>
      <c r="M1258" s="348"/>
      <c r="N1258" s="334"/>
      <c r="O1258" s="334"/>
      <c r="P1258" s="324">
        <v>2</v>
      </c>
      <c r="Q1258" s="316">
        <v>26</v>
      </c>
      <c r="R1258" s="327">
        <v>400000</v>
      </c>
      <c r="S1258" s="327" t="s">
        <v>347</v>
      </c>
      <c r="T1258" s="328" t="s">
        <v>347</v>
      </c>
      <c r="U1258" s="328" t="s">
        <v>347</v>
      </c>
      <c r="V1258" s="328" t="s">
        <v>347</v>
      </c>
      <c r="W1258" s="329" t="s">
        <v>347</v>
      </c>
      <c r="X1258" s="329" t="s">
        <v>347</v>
      </c>
      <c r="Y1258" s="325"/>
      <c r="Z1258" s="325"/>
      <c r="AA1258" s="325"/>
      <c r="AB1258" s="325"/>
      <c r="AC1258" s="325"/>
      <c r="AD1258" s="325"/>
      <c r="AE1258" s="325"/>
      <c r="AF1258" s="325"/>
      <c r="AG1258" s="325">
        <v>0</v>
      </c>
      <c r="AH1258" s="325" t="s">
        <v>6833</v>
      </c>
      <c r="AI1258" s="325" t="s">
        <v>6833</v>
      </c>
      <c r="AJ1258" s="328">
        <v>400000</v>
      </c>
      <c r="AK1258" s="330">
        <v>0</v>
      </c>
    </row>
    <row r="1259" spans="1:37" s="309" customFormat="1" ht="20.100000000000001" customHeight="1">
      <c r="A1259" s="314">
        <v>8040</v>
      </c>
      <c r="B1259" s="315">
        <v>702030018</v>
      </c>
      <c r="C1259" s="347"/>
      <c r="D1259" s="315" t="s">
        <v>6991</v>
      </c>
      <c r="E1259" s="331" t="s">
        <v>408</v>
      </c>
      <c r="F1259" s="332" t="s">
        <v>6123</v>
      </c>
      <c r="G1259" s="333" t="s">
        <v>3295</v>
      </c>
      <c r="H1259" s="331" t="s">
        <v>355</v>
      </c>
      <c r="I1259" s="331" t="s">
        <v>409</v>
      </c>
      <c r="J1259" s="331" t="s">
        <v>7025</v>
      </c>
      <c r="K1259" s="340" t="s">
        <v>6124</v>
      </c>
      <c r="L1259" s="334" t="s">
        <v>6125</v>
      </c>
      <c r="M1259" s="348"/>
      <c r="N1259" s="322"/>
      <c r="O1259" s="322"/>
      <c r="P1259" s="324">
        <v>1</v>
      </c>
      <c r="Q1259" s="316">
        <v>19</v>
      </c>
      <c r="R1259" s="327">
        <v>300000</v>
      </c>
      <c r="S1259" s="327" t="s">
        <v>347</v>
      </c>
      <c r="T1259" s="328" t="s">
        <v>347</v>
      </c>
      <c r="U1259" s="328" t="s">
        <v>347</v>
      </c>
      <c r="V1259" s="328" t="s">
        <v>347</v>
      </c>
      <c r="W1259" s="329" t="s">
        <v>347</v>
      </c>
      <c r="X1259" s="329" t="s">
        <v>347</v>
      </c>
      <c r="Y1259" s="329"/>
      <c r="Z1259" s="325"/>
      <c r="AA1259" s="329"/>
      <c r="AB1259" s="329"/>
      <c r="AC1259" s="329"/>
      <c r="AD1259" s="329"/>
      <c r="AE1259" s="329"/>
      <c r="AF1259" s="329"/>
      <c r="AG1259" s="325">
        <v>0</v>
      </c>
      <c r="AH1259" s="325" t="s">
        <v>6833</v>
      </c>
      <c r="AI1259" s="325" t="s">
        <v>6833</v>
      </c>
      <c r="AJ1259" s="328">
        <v>300000</v>
      </c>
      <c r="AK1259" s="330">
        <v>0</v>
      </c>
    </row>
    <row r="1260" spans="1:37" s="309" customFormat="1" ht="20.100000000000001" customHeight="1">
      <c r="A1260" s="314">
        <v>8041</v>
      </c>
      <c r="B1260" s="315">
        <v>702030019</v>
      </c>
      <c r="C1260" s="347"/>
      <c r="D1260" s="315" t="s">
        <v>6991</v>
      </c>
      <c r="E1260" s="331" t="s">
        <v>408</v>
      </c>
      <c r="F1260" s="332" t="s">
        <v>6123</v>
      </c>
      <c r="G1260" s="333" t="s">
        <v>3295</v>
      </c>
      <c r="H1260" s="331" t="s">
        <v>355</v>
      </c>
      <c r="I1260" s="331" t="s">
        <v>409</v>
      </c>
      <c r="J1260" s="331" t="s">
        <v>7026</v>
      </c>
      <c r="K1260" s="340" t="s">
        <v>6124</v>
      </c>
      <c r="L1260" s="334" t="s">
        <v>6126</v>
      </c>
      <c r="M1260" s="334"/>
      <c r="N1260" s="338"/>
      <c r="O1260" s="334"/>
      <c r="P1260" s="324">
        <v>2</v>
      </c>
      <c r="Q1260" s="316">
        <v>21</v>
      </c>
      <c r="R1260" s="327">
        <v>400000</v>
      </c>
      <c r="S1260" s="327" t="s">
        <v>347</v>
      </c>
      <c r="T1260" s="328" t="s">
        <v>347</v>
      </c>
      <c r="U1260" s="328" t="s">
        <v>347</v>
      </c>
      <c r="V1260" s="328" t="s">
        <v>347</v>
      </c>
      <c r="W1260" s="329" t="s">
        <v>347</v>
      </c>
      <c r="X1260" s="329" t="s">
        <v>347</v>
      </c>
      <c r="Y1260" s="325"/>
      <c r="Z1260" s="325"/>
      <c r="AA1260" s="325"/>
      <c r="AB1260" s="325"/>
      <c r="AC1260" s="325"/>
      <c r="AD1260" s="325"/>
      <c r="AE1260" s="325"/>
      <c r="AF1260" s="325"/>
      <c r="AG1260" s="325">
        <v>0</v>
      </c>
      <c r="AH1260" s="325" t="s">
        <v>6833</v>
      </c>
      <c r="AI1260" s="325" t="s">
        <v>6833</v>
      </c>
      <c r="AJ1260" s="328">
        <v>400000</v>
      </c>
      <c r="AK1260" s="330">
        <v>0</v>
      </c>
    </row>
    <row r="1261" spans="1:37" s="309" customFormat="1" ht="20.100000000000001" customHeight="1">
      <c r="A1261" s="314">
        <v>8042</v>
      </c>
      <c r="B1261" s="315">
        <v>702040036</v>
      </c>
      <c r="C1261" s="347"/>
      <c r="D1261" s="315" t="s">
        <v>6995</v>
      </c>
      <c r="E1261" s="331" t="s">
        <v>412</v>
      </c>
      <c r="F1261" s="332" t="s">
        <v>6127</v>
      </c>
      <c r="G1261" s="333" t="s">
        <v>3296</v>
      </c>
      <c r="H1261" s="331" t="s">
        <v>355</v>
      </c>
      <c r="I1261" s="331" t="s">
        <v>413</v>
      </c>
      <c r="J1261" s="331" t="s">
        <v>3004</v>
      </c>
      <c r="K1261" s="340" t="s">
        <v>2961</v>
      </c>
      <c r="L1261" s="334" t="s">
        <v>6128</v>
      </c>
      <c r="M1261" s="348"/>
      <c r="N1261" s="322"/>
      <c r="O1261" s="322"/>
      <c r="P1261" s="324">
        <v>1</v>
      </c>
      <c r="Q1261" s="316">
        <v>15</v>
      </c>
      <c r="R1261" s="327">
        <v>300000</v>
      </c>
      <c r="S1261" s="327" t="s">
        <v>347</v>
      </c>
      <c r="T1261" s="328">
        <v>300000</v>
      </c>
      <c r="U1261" s="328" t="s">
        <v>347</v>
      </c>
      <c r="V1261" s="328" t="s">
        <v>347</v>
      </c>
      <c r="W1261" s="329" t="s">
        <v>347</v>
      </c>
      <c r="X1261" s="329" t="s">
        <v>377</v>
      </c>
      <c r="Y1261" s="329"/>
      <c r="Z1261" s="325"/>
      <c r="AA1261" s="329"/>
      <c r="AB1261" s="329"/>
      <c r="AC1261" s="329"/>
      <c r="AD1261" s="329"/>
      <c r="AE1261" s="329"/>
      <c r="AF1261" s="329"/>
      <c r="AG1261" s="325">
        <v>0</v>
      </c>
      <c r="AH1261" s="325" t="s">
        <v>377</v>
      </c>
      <c r="AI1261" s="325" t="s">
        <v>6833</v>
      </c>
      <c r="AJ1261" s="328">
        <v>600000</v>
      </c>
      <c r="AK1261" s="330">
        <v>1000000</v>
      </c>
    </row>
    <row r="1262" spans="1:37" s="309" customFormat="1" ht="20.100000000000001" customHeight="1">
      <c r="A1262" s="314">
        <v>8043</v>
      </c>
      <c r="B1262" s="315">
        <v>702060015</v>
      </c>
      <c r="C1262" s="347"/>
      <c r="D1262" s="315" t="s">
        <v>6991</v>
      </c>
      <c r="E1262" s="331" t="s">
        <v>3297</v>
      </c>
      <c r="F1262" s="332" t="s">
        <v>6129</v>
      </c>
      <c r="G1262" s="333" t="s">
        <v>3298</v>
      </c>
      <c r="H1262" s="331" t="s">
        <v>430</v>
      </c>
      <c r="I1262" s="331" t="s">
        <v>3299</v>
      </c>
      <c r="J1262" s="331" t="s">
        <v>7027</v>
      </c>
      <c r="K1262" s="340" t="s">
        <v>2841</v>
      </c>
      <c r="L1262" s="334" t="s">
        <v>3298</v>
      </c>
      <c r="M1262" s="348"/>
      <c r="N1262" s="322"/>
      <c r="O1262" s="322"/>
      <c r="P1262" s="324">
        <v>2</v>
      </c>
      <c r="Q1262" s="316">
        <v>25</v>
      </c>
      <c r="R1262" s="327">
        <v>400000</v>
      </c>
      <c r="S1262" s="327" t="s">
        <v>347</v>
      </c>
      <c r="T1262" s="328">
        <v>300000</v>
      </c>
      <c r="U1262" s="328" t="s">
        <v>347</v>
      </c>
      <c r="V1262" s="328" t="s">
        <v>347</v>
      </c>
      <c r="W1262" s="329" t="s">
        <v>347</v>
      </c>
      <c r="X1262" s="329" t="s">
        <v>347</v>
      </c>
      <c r="Y1262" s="329" t="s">
        <v>377</v>
      </c>
      <c r="Z1262" s="325"/>
      <c r="AA1262" s="329"/>
      <c r="AB1262" s="329"/>
      <c r="AC1262" s="329"/>
      <c r="AD1262" s="329"/>
      <c r="AE1262" s="329"/>
      <c r="AF1262" s="329"/>
      <c r="AG1262" s="325">
        <v>0</v>
      </c>
      <c r="AH1262" s="325" t="s">
        <v>377</v>
      </c>
      <c r="AI1262" s="325" t="s">
        <v>6833</v>
      </c>
      <c r="AJ1262" s="328">
        <v>700000</v>
      </c>
      <c r="AK1262" s="330">
        <v>1000000</v>
      </c>
    </row>
    <row r="1263" spans="1:37" s="309" customFormat="1" ht="20.100000000000001" customHeight="1">
      <c r="A1263" s="314">
        <v>8044</v>
      </c>
      <c r="B1263" s="315">
        <v>702050022</v>
      </c>
      <c r="C1263" s="347"/>
      <c r="D1263" s="315" t="s">
        <v>6995</v>
      </c>
      <c r="E1263" s="331" t="s">
        <v>7028</v>
      </c>
      <c r="F1263" s="332" t="s">
        <v>6130</v>
      </c>
      <c r="G1263" s="333" t="s">
        <v>6131</v>
      </c>
      <c r="H1263" s="331" t="s">
        <v>344</v>
      </c>
      <c r="I1263" s="331" t="s">
        <v>3749</v>
      </c>
      <c r="J1263" s="331" t="s">
        <v>3750</v>
      </c>
      <c r="K1263" s="340" t="s">
        <v>3018</v>
      </c>
      <c r="L1263" s="334" t="s">
        <v>3748</v>
      </c>
      <c r="M1263" s="319"/>
      <c r="N1263" s="322"/>
      <c r="O1263" s="322"/>
      <c r="P1263" s="324">
        <v>1</v>
      </c>
      <c r="Q1263" s="316">
        <v>12</v>
      </c>
      <c r="R1263" s="327">
        <v>300000</v>
      </c>
      <c r="S1263" s="327" t="s">
        <v>347</v>
      </c>
      <c r="T1263" s="328">
        <v>300000</v>
      </c>
      <c r="U1263" s="328" t="s">
        <v>347</v>
      </c>
      <c r="V1263" s="328" t="s">
        <v>347</v>
      </c>
      <c r="W1263" s="329" t="s">
        <v>347</v>
      </c>
      <c r="X1263" s="329" t="s">
        <v>377</v>
      </c>
      <c r="Y1263" s="329"/>
      <c r="Z1263" s="325"/>
      <c r="AA1263" s="329"/>
      <c r="AB1263" s="329"/>
      <c r="AC1263" s="329"/>
      <c r="AD1263" s="329"/>
      <c r="AE1263" s="329"/>
      <c r="AF1263" s="329"/>
      <c r="AG1263" s="325">
        <v>330000</v>
      </c>
      <c r="AH1263" s="325" t="s">
        <v>6833</v>
      </c>
      <c r="AI1263" s="325" t="s">
        <v>6833</v>
      </c>
      <c r="AJ1263" s="328">
        <v>600000</v>
      </c>
      <c r="AK1263" s="330">
        <v>0</v>
      </c>
    </row>
    <row r="1264" spans="1:37" s="309" customFormat="1" ht="20.100000000000001" customHeight="1">
      <c r="A1264" s="314">
        <v>8045</v>
      </c>
      <c r="B1264" s="315">
        <v>702110010</v>
      </c>
      <c r="C1264" s="345"/>
      <c r="D1264" s="315" t="s">
        <v>6995</v>
      </c>
      <c r="E1264" s="316" t="s">
        <v>3300</v>
      </c>
      <c r="F1264" s="340" t="s">
        <v>6132</v>
      </c>
      <c r="G1264" s="316" t="s">
        <v>3301</v>
      </c>
      <c r="H1264" s="316" t="s">
        <v>355</v>
      </c>
      <c r="I1264" s="316" t="s">
        <v>3302</v>
      </c>
      <c r="J1264" s="316" t="s">
        <v>3303</v>
      </c>
      <c r="K1264" s="340" t="s">
        <v>6133</v>
      </c>
      <c r="L1264" s="334" t="s">
        <v>6134</v>
      </c>
      <c r="M1264" s="334"/>
      <c r="N1264" s="338"/>
      <c r="O1264" s="334"/>
      <c r="P1264" s="324">
        <v>2</v>
      </c>
      <c r="Q1264" s="316">
        <v>25</v>
      </c>
      <c r="R1264" s="327">
        <v>400000</v>
      </c>
      <c r="S1264" s="327" t="s">
        <v>347</v>
      </c>
      <c r="T1264" s="328" t="s">
        <v>347</v>
      </c>
      <c r="U1264" s="328" t="s">
        <v>347</v>
      </c>
      <c r="V1264" s="328" t="s">
        <v>347</v>
      </c>
      <c r="W1264" s="329" t="s">
        <v>347</v>
      </c>
      <c r="X1264" s="329" t="s">
        <v>347</v>
      </c>
      <c r="Y1264" s="325"/>
      <c r="Z1264" s="325"/>
      <c r="AA1264" s="325"/>
      <c r="AB1264" s="325"/>
      <c r="AC1264" s="325"/>
      <c r="AD1264" s="325"/>
      <c r="AE1264" s="325"/>
      <c r="AF1264" s="325"/>
      <c r="AG1264" s="325">
        <v>0</v>
      </c>
      <c r="AH1264" s="325" t="s">
        <v>6833</v>
      </c>
      <c r="AI1264" s="325" t="s">
        <v>6833</v>
      </c>
      <c r="AJ1264" s="328">
        <v>400000</v>
      </c>
      <c r="AK1264" s="330">
        <v>0</v>
      </c>
    </row>
    <row r="1265" spans="1:37" s="309" customFormat="1" ht="20.100000000000001" customHeight="1">
      <c r="A1265" s="314">
        <v>8046</v>
      </c>
      <c r="B1265" s="315">
        <v>702130031</v>
      </c>
      <c r="C1265" s="347"/>
      <c r="D1265" s="315" t="s">
        <v>6991</v>
      </c>
      <c r="E1265" s="331" t="s">
        <v>3304</v>
      </c>
      <c r="F1265" s="332" t="s">
        <v>6135</v>
      </c>
      <c r="G1265" s="333" t="s">
        <v>3305</v>
      </c>
      <c r="H1265" s="331" t="s">
        <v>425</v>
      </c>
      <c r="I1265" s="331" t="s">
        <v>3306</v>
      </c>
      <c r="J1265" s="331" t="s">
        <v>7029</v>
      </c>
      <c r="K1265" s="340" t="s">
        <v>3115</v>
      </c>
      <c r="L1265" s="334" t="s">
        <v>6136</v>
      </c>
      <c r="M1265" s="348"/>
      <c r="N1265" s="322"/>
      <c r="O1265" s="322"/>
      <c r="P1265" s="324">
        <v>2</v>
      </c>
      <c r="Q1265" s="316">
        <v>29</v>
      </c>
      <c r="R1265" s="327">
        <v>400000</v>
      </c>
      <c r="S1265" s="327" t="s">
        <v>347</v>
      </c>
      <c r="T1265" s="328" t="s">
        <v>347</v>
      </c>
      <c r="U1265" s="328" t="s">
        <v>347</v>
      </c>
      <c r="V1265" s="328" t="s">
        <v>347</v>
      </c>
      <c r="W1265" s="329" t="s">
        <v>347</v>
      </c>
      <c r="X1265" s="329" t="s">
        <v>347</v>
      </c>
      <c r="Y1265" s="325"/>
      <c r="Z1265" s="325"/>
      <c r="AA1265" s="325"/>
      <c r="AB1265" s="325"/>
      <c r="AC1265" s="325"/>
      <c r="AD1265" s="325"/>
      <c r="AE1265" s="325"/>
      <c r="AF1265" s="325"/>
      <c r="AG1265" s="325">
        <v>0</v>
      </c>
      <c r="AH1265" s="325" t="s">
        <v>6833</v>
      </c>
      <c r="AI1265" s="325" t="s">
        <v>6833</v>
      </c>
      <c r="AJ1265" s="328">
        <v>400000</v>
      </c>
      <c r="AK1265" s="330">
        <v>0</v>
      </c>
    </row>
    <row r="1266" spans="1:37" s="309" customFormat="1" ht="20.100000000000001" customHeight="1">
      <c r="A1266" s="314">
        <v>8047</v>
      </c>
      <c r="B1266" s="315">
        <v>702020018</v>
      </c>
      <c r="C1266" s="347"/>
      <c r="D1266" s="315" t="s">
        <v>6991</v>
      </c>
      <c r="E1266" s="331" t="s">
        <v>2732</v>
      </c>
      <c r="F1266" s="332" t="s">
        <v>6137</v>
      </c>
      <c r="G1266" s="333" t="s">
        <v>3307</v>
      </c>
      <c r="H1266" s="331" t="s">
        <v>355</v>
      </c>
      <c r="I1266" s="331" t="s">
        <v>2733</v>
      </c>
      <c r="J1266" s="331" t="s">
        <v>7030</v>
      </c>
      <c r="K1266" s="340" t="s">
        <v>2943</v>
      </c>
      <c r="L1266" s="334" t="s">
        <v>6138</v>
      </c>
      <c r="M1266" s="348"/>
      <c r="N1266" s="322"/>
      <c r="O1266" s="322"/>
      <c r="P1266" s="324">
        <v>1</v>
      </c>
      <c r="Q1266" s="316">
        <v>12</v>
      </c>
      <c r="R1266" s="327">
        <v>300000</v>
      </c>
      <c r="S1266" s="327" t="s">
        <v>347</v>
      </c>
      <c r="T1266" s="328" t="s">
        <v>347</v>
      </c>
      <c r="U1266" s="328" t="s">
        <v>347</v>
      </c>
      <c r="V1266" s="328" t="s">
        <v>347</v>
      </c>
      <c r="W1266" s="329" t="s">
        <v>347</v>
      </c>
      <c r="X1266" s="329" t="s">
        <v>347</v>
      </c>
      <c r="Y1266" s="329"/>
      <c r="Z1266" s="325"/>
      <c r="AA1266" s="329"/>
      <c r="AB1266" s="329"/>
      <c r="AC1266" s="329"/>
      <c r="AD1266" s="329"/>
      <c r="AE1266" s="329"/>
      <c r="AF1266" s="329"/>
      <c r="AG1266" s="325">
        <v>0</v>
      </c>
      <c r="AH1266" s="325" t="s">
        <v>6833</v>
      </c>
      <c r="AI1266" s="325" t="s">
        <v>6833</v>
      </c>
      <c r="AJ1266" s="328">
        <v>300000</v>
      </c>
      <c r="AK1266" s="330">
        <v>0</v>
      </c>
    </row>
    <row r="1267" spans="1:37" s="309" customFormat="1" ht="20.100000000000001" customHeight="1">
      <c r="A1267" s="314">
        <v>8048</v>
      </c>
      <c r="B1267" s="315">
        <v>702100007</v>
      </c>
      <c r="C1267" s="347"/>
      <c r="D1267" s="315" t="s">
        <v>6995</v>
      </c>
      <c r="E1267" s="331" t="s">
        <v>3308</v>
      </c>
      <c r="F1267" s="332" t="s">
        <v>6139</v>
      </c>
      <c r="G1267" s="333" t="s">
        <v>3309</v>
      </c>
      <c r="H1267" s="331" t="s">
        <v>355</v>
      </c>
      <c r="I1267" s="331" t="s">
        <v>3310</v>
      </c>
      <c r="J1267" s="331" t="s">
        <v>3068</v>
      </c>
      <c r="K1267" s="340" t="s">
        <v>3069</v>
      </c>
      <c r="L1267" s="334" t="s">
        <v>6140</v>
      </c>
      <c r="M1267" s="319"/>
      <c r="N1267" s="322"/>
      <c r="O1267" s="322"/>
      <c r="P1267" s="324">
        <v>1</v>
      </c>
      <c r="Q1267" s="316">
        <v>17</v>
      </c>
      <c r="R1267" s="327">
        <v>300000</v>
      </c>
      <c r="S1267" s="327" t="s">
        <v>347</v>
      </c>
      <c r="T1267" s="328">
        <v>300000</v>
      </c>
      <c r="U1267" s="328" t="s">
        <v>347</v>
      </c>
      <c r="V1267" s="328" t="s">
        <v>347</v>
      </c>
      <c r="W1267" s="329" t="s">
        <v>347</v>
      </c>
      <c r="X1267" s="329" t="s">
        <v>377</v>
      </c>
      <c r="Y1267" s="329"/>
      <c r="Z1267" s="325"/>
      <c r="AA1267" s="329"/>
      <c r="AB1267" s="329"/>
      <c r="AC1267" s="329"/>
      <c r="AD1267" s="329"/>
      <c r="AE1267" s="329"/>
      <c r="AF1267" s="329"/>
      <c r="AG1267" s="325">
        <v>1000000</v>
      </c>
      <c r="AH1267" s="325" t="s">
        <v>6833</v>
      </c>
      <c r="AI1267" s="325" t="s">
        <v>6833</v>
      </c>
      <c r="AJ1267" s="328">
        <v>600000</v>
      </c>
      <c r="AK1267" s="330">
        <v>0</v>
      </c>
    </row>
    <row r="1268" spans="1:37" s="309" customFormat="1" ht="20.100000000000001" customHeight="1">
      <c r="A1268" s="314">
        <v>8049</v>
      </c>
      <c r="B1268" s="315">
        <v>702020027</v>
      </c>
      <c r="C1268" s="347"/>
      <c r="D1268" s="315" t="s">
        <v>6995</v>
      </c>
      <c r="E1268" s="331" t="s">
        <v>444</v>
      </c>
      <c r="F1268" s="332" t="s">
        <v>6141</v>
      </c>
      <c r="G1268" s="333" t="s">
        <v>3311</v>
      </c>
      <c r="H1268" s="331" t="s">
        <v>3312</v>
      </c>
      <c r="I1268" s="331" t="s">
        <v>445</v>
      </c>
      <c r="J1268" s="331" t="s">
        <v>2956</v>
      </c>
      <c r="K1268" s="340" t="s">
        <v>2957</v>
      </c>
      <c r="L1268" s="334" t="s">
        <v>6142</v>
      </c>
      <c r="M1268" s="334"/>
      <c r="N1268" s="338"/>
      <c r="O1268" s="334"/>
      <c r="P1268" s="324">
        <v>1</v>
      </c>
      <c r="Q1268" s="316">
        <v>6</v>
      </c>
      <c r="R1268" s="327">
        <v>300000</v>
      </c>
      <c r="S1268" s="327" t="s">
        <v>347</v>
      </c>
      <c r="T1268" s="328">
        <v>300000</v>
      </c>
      <c r="U1268" s="328" t="s">
        <v>347</v>
      </c>
      <c r="V1268" s="328" t="s">
        <v>347</v>
      </c>
      <c r="W1268" s="329" t="s">
        <v>347</v>
      </c>
      <c r="X1268" s="329" t="s">
        <v>377</v>
      </c>
      <c r="Y1268" s="325"/>
      <c r="Z1268" s="325"/>
      <c r="AA1268" s="325"/>
      <c r="AB1268" s="325"/>
      <c r="AC1268" s="325"/>
      <c r="AD1268" s="325"/>
      <c r="AE1268" s="325"/>
      <c r="AF1268" s="325"/>
      <c r="AG1268" s="325">
        <v>0</v>
      </c>
      <c r="AH1268" s="325" t="s">
        <v>377</v>
      </c>
      <c r="AI1268" s="325" t="s">
        <v>6833</v>
      </c>
      <c r="AJ1268" s="328">
        <v>600000</v>
      </c>
      <c r="AK1268" s="330">
        <v>1000000</v>
      </c>
    </row>
    <row r="1269" spans="1:37" s="309" customFormat="1" ht="20.100000000000001" customHeight="1">
      <c r="A1269" s="314">
        <v>8050</v>
      </c>
      <c r="B1269" s="315">
        <v>702120013</v>
      </c>
      <c r="C1269" s="347"/>
      <c r="D1269" s="315" t="s">
        <v>6995</v>
      </c>
      <c r="E1269" s="331" t="s">
        <v>2460</v>
      </c>
      <c r="F1269" s="332" t="s">
        <v>6143</v>
      </c>
      <c r="G1269" s="333" t="s">
        <v>3313</v>
      </c>
      <c r="H1269" s="331" t="s">
        <v>355</v>
      </c>
      <c r="I1269" s="331" t="s">
        <v>2461</v>
      </c>
      <c r="J1269" s="331" t="s">
        <v>3107</v>
      </c>
      <c r="K1269" s="340" t="s">
        <v>3101</v>
      </c>
      <c r="L1269" s="334" t="s">
        <v>6144</v>
      </c>
      <c r="M1269" s="334"/>
      <c r="N1269" s="338"/>
      <c r="O1269" s="334"/>
      <c r="P1269" s="324">
        <v>2</v>
      </c>
      <c r="Q1269" s="316">
        <v>24</v>
      </c>
      <c r="R1269" s="327">
        <v>400000</v>
      </c>
      <c r="S1269" s="327" t="s">
        <v>347</v>
      </c>
      <c r="T1269" s="328">
        <v>300000</v>
      </c>
      <c r="U1269" s="328" t="s">
        <v>347</v>
      </c>
      <c r="V1269" s="328" t="s">
        <v>347</v>
      </c>
      <c r="W1269" s="329" t="s">
        <v>347</v>
      </c>
      <c r="X1269" s="329" t="s">
        <v>377</v>
      </c>
      <c r="Y1269" s="325"/>
      <c r="Z1269" s="325"/>
      <c r="AA1269" s="325"/>
      <c r="AB1269" s="325"/>
      <c r="AC1269" s="325"/>
      <c r="AD1269" s="325"/>
      <c r="AE1269" s="325"/>
      <c r="AF1269" s="325"/>
      <c r="AG1269" s="325">
        <v>88000</v>
      </c>
      <c r="AH1269" s="325" t="s">
        <v>6833</v>
      </c>
      <c r="AI1269" s="325" t="s">
        <v>6833</v>
      </c>
      <c r="AJ1269" s="328">
        <v>700000</v>
      </c>
      <c r="AK1269" s="330">
        <v>0</v>
      </c>
    </row>
    <row r="1270" spans="1:37" s="309" customFormat="1" ht="20.100000000000001" customHeight="1">
      <c r="A1270" s="314">
        <v>8051</v>
      </c>
      <c r="B1270" s="315">
        <v>702020013</v>
      </c>
      <c r="C1270" s="347"/>
      <c r="D1270" s="315" t="s">
        <v>6995</v>
      </c>
      <c r="E1270" s="331" t="s">
        <v>3314</v>
      </c>
      <c r="F1270" s="332" t="s">
        <v>6145</v>
      </c>
      <c r="G1270" s="333" t="s">
        <v>3315</v>
      </c>
      <c r="H1270" s="331" t="s">
        <v>1969</v>
      </c>
      <c r="I1270" s="331" t="s">
        <v>3316</v>
      </c>
      <c r="J1270" s="331" t="s">
        <v>2951</v>
      </c>
      <c r="K1270" s="340" t="s">
        <v>6146</v>
      </c>
      <c r="L1270" s="334" t="s">
        <v>6147</v>
      </c>
      <c r="M1270" s="334"/>
      <c r="N1270" s="334"/>
      <c r="O1270" s="334"/>
      <c r="P1270" s="324">
        <v>1</v>
      </c>
      <c r="Q1270" s="316">
        <v>10</v>
      </c>
      <c r="R1270" s="327">
        <v>300000</v>
      </c>
      <c r="S1270" s="327" t="s">
        <v>347</v>
      </c>
      <c r="T1270" s="328" t="s">
        <v>347</v>
      </c>
      <c r="U1270" s="328" t="s">
        <v>347</v>
      </c>
      <c r="V1270" s="328" t="s">
        <v>347</v>
      </c>
      <c r="W1270" s="329" t="s">
        <v>347</v>
      </c>
      <c r="X1270" s="329" t="s">
        <v>347</v>
      </c>
      <c r="Y1270" s="325"/>
      <c r="Z1270" s="325"/>
      <c r="AA1270" s="325"/>
      <c r="AB1270" s="325"/>
      <c r="AC1270" s="325"/>
      <c r="AD1270" s="325"/>
      <c r="AE1270" s="325"/>
      <c r="AF1270" s="325"/>
      <c r="AG1270" s="325">
        <v>0</v>
      </c>
      <c r="AH1270" s="325" t="s">
        <v>6833</v>
      </c>
      <c r="AI1270" s="325" t="s">
        <v>6833</v>
      </c>
      <c r="AJ1270" s="328">
        <v>300000</v>
      </c>
      <c r="AK1270" s="330">
        <v>0</v>
      </c>
    </row>
    <row r="1271" spans="1:37" s="309" customFormat="1" ht="20.100000000000001" customHeight="1">
      <c r="A1271" s="314">
        <v>8052</v>
      </c>
      <c r="B1271" s="315">
        <v>702050013</v>
      </c>
      <c r="C1271" s="347"/>
      <c r="D1271" s="315" t="s">
        <v>6991</v>
      </c>
      <c r="E1271" s="331" t="s">
        <v>3317</v>
      </c>
      <c r="F1271" s="332" t="s">
        <v>6148</v>
      </c>
      <c r="G1271" s="333" t="s">
        <v>6149</v>
      </c>
      <c r="H1271" s="331" t="s">
        <v>430</v>
      </c>
      <c r="I1271" s="331" t="s">
        <v>2610</v>
      </c>
      <c r="J1271" s="331" t="s">
        <v>7031</v>
      </c>
      <c r="K1271" s="340" t="s">
        <v>3013</v>
      </c>
      <c r="L1271" s="334" t="s">
        <v>6150</v>
      </c>
      <c r="M1271" s="342"/>
      <c r="N1271" s="323"/>
      <c r="O1271" s="322"/>
      <c r="P1271" s="324">
        <v>2</v>
      </c>
      <c r="Q1271" s="316">
        <v>49</v>
      </c>
      <c r="R1271" s="327">
        <v>400000</v>
      </c>
      <c r="S1271" s="327" t="s">
        <v>347</v>
      </c>
      <c r="T1271" s="328" t="s">
        <v>347</v>
      </c>
      <c r="U1271" s="328" t="s">
        <v>347</v>
      </c>
      <c r="V1271" s="328" t="s">
        <v>347</v>
      </c>
      <c r="W1271" s="329" t="s">
        <v>347</v>
      </c>
      <c r="X1271" s="329" t="s">
        <v>347</v>
      </c>
      <c r="Y1271" s="325"/>
      <c r="Z1271" s="325"/>
      <c r="AA1271" s="325"/>
      <c r="AB1271" s="325"/>
      <c r="AC1271" s="325"/>
      <c r="AD1271" s="325"/>
      <c r="AE1271" s="325"/>
      <c r="AF1271" s="325"/>
      <c r="AG1271" s="325">
        <v>0</v>
      </c>
      <c r="AH1271" s="325" t="s">
        <v>6833</v>
      </c>
      <c r="AI1271" s="325" t="s">
        <v>6833</v>
      </c>
      <c r="AJ1271" s="328">
        <v>400000</v>
      </c>
      <c r="AK1271" s="330">
        <v>0</v>
      </c>
    </row>
    <row r="1272" spans="1:37" s="309" customFormat="1" ht="20.100000000000001" customHeight="1">
      <c r="A1272" s="314">
        <v>8053</v>
      </c>
      <c r="B1272" s="315">
        <v>702150016</v>
      </c>
      <c r="C1272" s="397"/>
      <c r="D1272" s="315" t="s">
        <v>6995</v>
      </c>
      <c r="E1272" s="316" t="s">
        <v>3318</v>
      </c>
      <c r="F1272" s="319" t="s">
        <v>6151</v>
      </c>
      <c r="G1272" s="320" t="s">
        <v>3319</v>
      </c>
      <c r="H1272" s="316" t="s">
        <v>344</v>
      </c>
      <c r="I1272" s="316" t="s">
        <v>3320</v>
      </c>
      <c r="J1272" s="323" t="s">
        <v>3321</v>
      </c>
      <c r="K1272" s="340" t="s">
        <v>6152</v>
      </c>
      <c r="L1272" s="334" t="s">
        <v>6153</v>
      </c>
      <c r="M1272" s="348"/>
      <c r="N1272" s="322"/>
      <c r="O1272" s="322"/>
      <c r="P1272" s="324">
        <v>1</v>
      </c>
      <c r="Q1272" s="316">
        <v>8</v>
      </c>
      <c r="R1272" s="327">
        <v>300000</v>
      </c>
      <c r="S1272" s="327" t="s">
        <v>347</v>
      </c>
      <c r="T1272" s="328" t="s">
        <v>347</v>
      </c>
      <c r="U1272" s="328" t="s">
        <v>347</v>
      </c>
      <c r="V1272" s="328" t="s">
        <v>347</v>
      </c>
      <c r="W1272" s="329" t="s">
        <v>347</v>
      </c>
      <c r="X1272" s="329" t="s">
        <v>347</v>
      </c>
      <c r="Y1272" s="325"/>
      <c r="Z1272" s="325"/>
      <c r="AA1272" s="325"/>
      <c r="AB1272" s="325"/>
      <c r="AC1272" s="325"/>
      <c r="AD1272" s="325"/>
      <c r="AE1272" s="325"/>
      <c r="AF1272" s="325"/>
      <c r="AG1272" s="325">
        <v>0</v>
      </c>
      <c r="AH1272" s="325" t="s">
        <v>6833</v>
      </c>
      <c r="AI1272" s="325" t="s">
        <v>6833</v>
      </c>
      <c r="AJ1272" s="328">
        <v>300000</v>
      </c>
      <c r="AK1272" s="330">
        <v>0</v>
      </c>
    </row>
    <row r="1273" spans="1:37" s="309" customFormat="1" ht="20.100000000000001" customHeight="1">
      <c r="A1273" s="314">
        <v>8054</v>
      </c>
      <c r="B1273" s="315">
        <v>702150012</v>
      </c>
      <c r="C1273" s="345"/>
      <c r="D1273" s="315" t="s">
        <v>6995</v>
      </c>
      <c r="E1273" s="316" t="s">
        <v>3322</v>
      </c>
      <c r="F1273" s="319" t="s">
        <v>6154</v>
      </c>
      <c r="G1273" s="320" t="s">
        <v>3323</v>
      </c>
      <c r="H1273" s="316" t="s">
        <v>344</v>
      </c>
      <c r="I1273" s="316" t="s">
        <v>2887</v>
      </c>
      <c r="J1273" s="316" t="s">
        <v>3324</v>
      </c>
      <c r="K1273" s="340" t="s">
        <v>2889</v>
      </c>
      <c r="L1273" s="334" t="s">
        <v>6155</v>
      </c>
      <c r="M1273" s="348"/>
      <c r="N1273" s="322"/>
      <c r="O1273" s="322"/>
      <c r="P1273" s="324">
        <v>2</v>
      </c>
      <c r="Q1273" s="316">
        <v>22</v>
      </c>
      <c r="R1273" s="327">
        <v>400000</v>
      </c>
      <c r="S1273" s="327" t="s">
        <v>347</v>
      </c>
      <c r="T1273" s="328" t="s">
        <v>347</v>
      </c>
      <c r="U1273" s="328" t="s">
        <v>347</v>
      </c>
      <c r="V1273" s="328" t="s">
        <v>347</v>
      </c>
      <c r="W1273" s="329" t="s">
        <v>347</v>
      </c>
      <c r="X1273" s="329" t="s">
        <v>347</v>
      </c>
      <c r="Y1273" s="325"/>
      <c r="Z1273" s="325"/>
      <c r="AA1273" s="325"/>
      <c r="AB1273" s="325"/>
      <c r="AC1273" s="325"/>
      <c r="AD1273" s="325"/>
      <c r="AE1273" s="325"/>
      <c r="AF1273" s="325"/>
      <c r="AG1273" s="325">
        <v>0</v>
      </c>
      <c r="AH1273" s="325" t="s">
        <v>6833</v>
      </c>
      <c r="AI1273" s="325" t="s">
        <v>6833</v>
      </c>
      <c r="AJ1273" s="328">
        <v>400000</v>
      </c>
      <c r="AK1273" s="330">
        <v>0</v>
      </c>
    </row>
    <row r="1274" spans="1:37" s="309" customFormat="1" ht="20.100000000000001" customHeight="1">
      <c r="A1274" s="314">
        <v>8055</v>
      </c>
      <c r="B1274" s="315">
        <v>702170007</v>
      </c>
      <c r="C1274" s="345"/>
      <c r="D1274" s="315" t="s">
        <v>6995</v>
      </c>
      <c r="E1274" s="316" t="s">
        <v>3325</v>
      </c>
      <c r="F1274" s="319" t="s">
        <v>6156</v>
      </c>
      <c r="G1274" s="320" t="s">
        <v>3326</v>
      </c>
      <c r="H1274" s="316" t="s">
        <v>344</v>
      </c>
      <c r="I1274" s="316" t="s">
        <v>3327</v>
      </c>
      <c r="J1274" s="316" t="s">
        <v>3328</v>
      </c>
      <c r="K1274" s="340" t="s">
        <v>6157</v>
      </c>
      <c r="L1274" s="334" t="s">
        <v>6158</v>
      </c>
      <c r="M1274" s="334"/>
      <c r="N1274" s="334"/>
      <c r="O1274" s="334"/>
      <c r="P1274" s="324">
        <v>1</v>
      </c>
      <c r="Q1274" s="316">
        <v>9</v>
      </c>
      <c r="R1274" s="327">
        <v>300000</v>
      </c>
      <c r="S1274" s="327" t="s">
        <v>347</v>
      </c>
      <c r="T1274" s="328" t="s">
        <v>347</v>
      </c>
      <c r="U1274" s="328" t="s">
        <v>347</v>
      </c>
      <c r="V1274" s="328" t="s">
        <v>347</v>
      </c>
      <c r="W1274" s="329" t="s">
        <v>347</v>
      </c>
      <c r="X1274" s="329" t="s">
        <v>347</v>
      </c>
      <c r="Y1274" s="325"/>
      <c r="Z1274" s="325"/>
      <c r="AA1274" s="325"/>
      <c r="AB1274" s="325"/>
      <c r="AC1274" s="325"/>
      <c r="AD1274" s="325"/>
      <c r="AE1274" s="325"/>
      <c r="AF1274" s="325"/>
      <c r="AG1274" s="325">
        <v>0</v>
      </c>
      <c r="AH1274" s="325" t="s">
        <v>6833</v>
      </c>
      <c r="AI1274" s="325" t="s">
        <v>6833</v>
      </c>
      <c r="AJ1274" s="328">
        <v>300000</v>
      </c>
      <c r="AK1274" s="330">
        <v>0</v>
      </c>
    </row>
    <row r="1275" spans="1:37" s="309" customFormat="1" ht="20.100000000000001" customHeight="1">
      <c r="A1275" s="314">
        <v>8056</v>
      </c>
      <c r="B1275" s="315">
        <v>702110015</v>
      </c>
      <c r="C1275" s="347"/>
      <c r="D1275" s="315" t="s">
        <v>6995</v>
      </c>
      <c r="E1275" s="331" t="s">
        <v>3329</v>
      </c>
      <c r="F1275" s="332" t="s">
        <v>6159</v>
      </c>
      <c r="G1275" s="333" t="s">
        <v>3330</v>
      </c>
      <c r="H1275" s="331" t="s">
        <v>344</v>
      </c>
      <c r="I1275" s="331" t="s">
        <v>3331</v>
      </c>
      <c r="J1275" s="331" t="s">
        <v>3082</v>
      </c>
      <c r="K1275" s="340" t="s">
        <v>3083</v>
      </c>
      <c r="L1275" s="334" t="s">
        <v>6160</v>
      </c>
      <c r="M1275" s="319"/>
      <c r="N1275" s="316"/>
      <c r="O1275" s="316"/>
      <c r="P1275" s="324">
        <v>1</v>
      </c>
      <c r="Q1275" s="316">
        <v>10</v>
      </c>
      <c r="R1275" s="327">
        <v>300000</v>
      </c>
      <c r="S1275" s="327" t="s">
        <v>347</v>
      </c>
      <c r="T1275" s="328" t="s">
        <v>347</v>
      </c>
      <c r="U1275" s="328" t="s">
        <v>347</v>
      </c>
      <c r="V1275" s="328" t="s">
        <v>347</v>
      </c>
      <c r="W1275" s="329" t="s">
        <v>347</v>
      </c>
      <c r="X1275" s="329" t="s">
        <v>347</v>
      </c>
      <c r="Y1275" s="329"/>
      <c r="Z1275" s="325"/>
      <c r="AA1275" s="329"/>
      <c r="AB1275" s="329"/>
      <c r="AC1275" s="329"/>
      <c r="AD1275" s="329"/>
      <c r="AE1275" s="329"/>
      <c r="AF1275" s="329"/>
      <c r="AG1275" s="325">
        <v>0</v>
      </c>
      <c r="AH1275" s="325" t="s">
        <v>6833</v>
      </c>
      <c r="AI1275" s="325" t="s">
        <v>6833</v>
      </c>
      <c r="AJ1275" s="328">
        <v>300000</v>
      </c>
      <c r="AK1275" s="330">
        <v>0</v>
      </c>
    </row>
    <row r="1276" spans="1:37" s="309" customFormat="1" ht="20.100000000000001" customHeight="1">
      <c r="A1276" s="314">
        <v>8057</v>
      </c>
      <c r="B1276" s="315">
        <v>702080005</v>
      </c>
      <c r="C1276" s="347"/>
      <c r="D1276" s="315" t="s">
        <v>6995</v>
      </c>
      <c r="E1276" s="331" t="s">
        <v>3332</v>
      </c>
      <c r="F1276" s="332" t="s">
        <v>6161</v>
      </c>
      <c r="G1276" s="333" t="s">
        <v>3333</v>
      </c>
      <c r="H1276" s="331" t="s">
        <v>344</v>
      </c>
      <c r="I1276" s="331" t="s">
        <v>3334</v>
      </c>
      <c r="J1276" s="331" t="s">
        <v>3044</v>
      </c>
      <c r="K1276" s="340" t="s">
        <v>5045</v>
      </c>
      <c r="L1276" s="334" t="s">
        <v>6162</v>
      </c>
      <c r="M1276" s="348"/>
      <c r="N1276" s="322"/>
      <c r="O1276" s="322"/>
      <c r="P1276" s="324">
        <v>1</v>
      </c>
      <c r="Q1276" s="316">
        <v>16</v>
      </c>
      <c r="R1276" s="327">
        <v>300000</v>
      </c>
      <c r="S1276" s="327" t="s">
        <v>347</v>
      </c>
      <c r="T1276" s="328" t="s">
        <v>347</v>
      </c>
      <c r="U1276" s="328" t="s">
        <v>347</v>
      </c>
      <c r="V1276" s="328" t="s">
        <v>347</v>
      </c>
      <c r="W1276" s="329" t="s">
        <v>347</v>
      </c>
      <c r="X1276" s="329" t="s">
        <v>347</v>
      </c>
      <c r="Y1276" s="329"/>
      <c r="Z1276" s="325"/>
      <c r="AA1276" s="329"/>
      <c r="AB1276" s="329"/>
      <c r="AC1276" s="329"/>
      <c r="AD1276" s="329"/>
      <c r="AE1276" s="329"/>
      <c r="AF1276" s="329"/>
      <c r="AG1276" s="325">
        <v>0</v>
      </c>
      <c r="AH1276" s="325" t="s">
        <v>6833</v>
      </c>
      <c r="AI1276" s="325" t="s">
        <v>6833</v>
      </c>
      <c r="AJ1276" s="328">
        <v>300000</v>
      </c>
      <c r="AK1276" s="330">
        <v>0</v>
      </c>
    </row>
    <row r="1277" spans="1:37" s="309" customFormat="1" ht="20.100000000000001" customHeight="1">
      <c r="A1277" s="314">
        <v>8058</v>
      </c>
      <c r="B1277" s="315">
        <v>702120009</v>
      </c>
      <c r="C1277" s="347"/>
      <c r="D1277" s="315" t="s">
        <v>6995</v>
      </c>
      <c r="E1277" s="331" t="s">
        <v>3335</v>
      </c>
      <c r="F1277" s="332" t="s">
        <v>6163</v>
      </c>
      <c r="G1277" s="333" t="s">
        <v>6164</v>
      </c>
      <c r="H1277" s="331" t="s">
        <v>344</v>
      </c>
      <c r="I1277" s="331" t="s">
        <v>3336</v>
      </c>
      <c r="J1277" s="331" t="s">
        <v>3105</v>
      </c>
      <c r="K1277" s="340" t="s">
        <v>2934</v>
      </c>
      <c r="L1277" s="334" t="s">
        <v>6165</v>
      </c>
      <c r="M1277" s="348"/>
      <c r="N1277" s="322"/>
      <c r="O1277" s="322"/>
      <c r="P1277" s="324">
        <v>1</v>
      </c>
      <c r="Q1277" s="316">
        <v>13</v>
      </c>
      <c r="R1277" s="327">
        <v>300000</v>
      </c>
      <c r="S1277" s="327" t="s">
        <v>347</v>
      </c>
      <c r="T1277" s="328" t="s">
        <v>347</v>
      </c>
      <c r="U1277" s="328" t="s">
        <v>347</v>
      </c>
      <c r="V1277" s="328" t="s">
        <v>347</v>
      </c>
      <c r="W1277" s="329" t="s">
        <v>347</v>
      </c>
      <c r="X1277" s="329" t="s">
        <v>347</v>
      </c>
      <c r="Y1277" s="329"/>
      <c r="Z1277" s="325"/>
      <c r="AA1277" s="329"/>
      <c r="AB1277" s="329"/>
      <c r="AC1277" s="329"/>
      <c r="AD1277" s="329"/>
      <c r="AE1277" s="329"/>
      <c r="AF1277" s="329"/>
      <c r="AG1277" s="325">
        <v>0</v>
      </c>
      <c r="AH1277" s="325" t="s">
        <v>6833</v>
      </c>
      <c r="AI1277" s="325" t="s">
        <v>6833</v>
      </c>
      <c r="AJ1277" s="328">
        <v>300000</v>
      </c>
      <c r="AK1277" s="330">
        <v>0</v>
      </c>
    </row>
    <row r="1278" spans="1:37" s="309" customFormat="1" ht="20.100000000000001" customHeight="1">
      <c r="A1278" s="314">
        <v>8059</v>
      </c>
      <c r="B1278" s="315">
        <v>702150007</v>
      </c>
      <c r="C1278" s="345"/>
      <c r="D1278" s="315" t="s">
        <v>6995</v>
      </c>
      <c r="E1278" s="316" t="s">
        <v>3337</v>
      </c>
      <c r="F1278" s="319" t="s">
        <v>6166</v>
      </c>
      <c r="G1278" s="320" t="s">
        <v>3338</v>
      </c>
      <c r="H1278" s="316" t="s">
        <v>344</v>
      </c>
      <c r="I1278" s="316" t="s">
        <v>3339</v>
      </c>
      <c r="J1278" s="316" t="s">
        <v>3340</v>
      </c>
      <c r="K1278" s="340" t="s">
        <v>3173</v>
      </c>
      <c r="L1278" s="334" t="s">
        <v>6167</v>
      </c>
      <c r="M1278" s="334"/>
      <c r="N1278" s="338"/>
      <c r="O1278" s="334"/>
      <c r="P1278" s="324">
        <v>3</v>
      </c>
      <c r="Q1278" s="316">
        <v>60</v>
      </c>
      <c r="R1278" s="327">
        <v>500000</v>
      </c>
      <c r="S1278" s="327" t="s">
        <v>347</v>
      </c>
      <c r="T1278" s="328" t="s">
        <v>347</v>
      </c>
      <c r="U1278" s="328" t="s">
        <v>347</v>
      </c>
      <c r="V1278" s="328" t="s">
        <v>347</v>
      </c>
      <c r="W1278" s="329" t="s">
        <v>347</v>
      </c>
      <c r="X1278" s="329" t="s">
        <v>347</v>
      </c>
      <c r="Y1278" s="325"/>
      <c r="Z1278" s="325"/>
      <c r="AA1278" s="325"/>
      <c r="AB1278" s="325"/>
      <c r="AC1278" s="325"/>
      <c r="AD1278" s="325"/>
      <c r="AE1278" s="325"/>
      <c r="AF1278" s="325"/>
      <c r="AG1278" s="325">
        <v>0</v>
      </c>
      <c r="AH1278" s="325" t="s">
        <v>6833</v>
      </c>
      <c r="AI1278" s="325" t="s">
        <v>6833</v>
      </c>
      <c r="AJ1278" s="328">
        <v>500000</v>
      </c>
      <c r="AK1278" s="330">
        <v>0</v>
      </c>
    </row>
    <row r="1279" spans="1:37" s="309" customFormat="1" ht="20.100000000000001" customHeight="1">
      <c r="A1279" s="314">
        <v>8060</v>
      </c>
      <c r="B1279" s="315">
        <v>702080012</v>
      </c>
      <c r="C1279" s="345"/>
      <c r="D1279" s="315" t="s">
        <v>6995</v>
      </c>
      <c r="E1279" s="316" t="s">
        <v>3341</v>
      </c>
      <c r="F1279" s="319" t="s">
        <v>6168</v>
      </c>
      <c r="G1279" s="320" t="s">
        <v>3342</v>
      </c>
      <c r="H1279" s="316" t="s">
        <v>344</v>
      </c>
      <c r="I1279" s="316" t="s">
        <v>3343</v>
      </c>
      <c r="J1279" s="316" t="s">
        <v>3051</v>
      </c>
      <c r="K1279" s="340" t="s">
        <v>3052</v>
      </c>
      <c r="L1279" s="334" t="s">
        <v>6169</v>
      </c>
      <c r="M1279" s="319"/>
      <c r="N1279" s="322"/>
      <c r="O1279" s="322"/>
      <c r="P1279" s="324">
        <v>2</v>
      </c>
      <c r="Q1279" s="316">
        <v>30</v>
      </c>
      <c r="R1279" s="327">
        <v>400000</v>
      </c>
      <c r="S1279" s="327" t="s">
        <v>347</v>
      </c>
      <c r="T1279" s="328" t="s">
        <v>347</v>
      </c>
      <c r="U1279" s="328" t="s">
        <v>347</v>
      </c>
      <c r="V1279" s="328" t="s">
        <v>347</v>
      </c>
      <c r="W1279" s="329" t="s">
        <v>347</v>
      </c>
      <c r="X1279" s="329" t="s">
        <v>347</v>
      </c>
      <c r="Y1279" s="329"/>
      <c r="Z1279" s="325"/>
      <c r="AA1279" s="329"/>
      <c r="AB1279" s="329"/>
      <c r="AC1279" s="329"/>
      <c r="AD1279" s="329"/>
      <c r="AE1279" s="329"/>
      <c r="AF1279" s="329"/>
      <c r="AG1279" s="325">
        <v>0</v>
      </c>
      <c r="AH1279" s="325" t="s">
        <v>6833</v>
      </c>
      <c r="AI1279" s="325" t="s">
        <v>6833</v>
      </c>
      <c r="AJ1279" s="328">
        <v>400000</v>
      </c>
      <c r="AK1279" s="330">
        <v>0</v>
      </c>
    </row>
    <row r="1280" spans="1:37" s="309" customFormat="1" ht="20.100000000000001" customHeight="1">
      <c r="A1280" s="314">
        <v>8061</v>
      </c>
      <c r="B1280" s="315">
        <v>702170005</v>
      </c>
      <c r="C1280" s="345"/>
      <c r="D1280" s="315" t="s">
        <v>6995</v>
      </c>
      <c r="E1280" s="316" t="s">
        <v>3344</v>
      </c>
      <c r="F1280" s="319" t="s">
        <v>6170</v>
      </c>
      <c r="G1280" s="320" t="s">
        <v>3345</v>
      </c>
      <c r="H1280" s="316" t="s">
        <v>344</v>
      </c>
      <c r="I1280" s="316" t="s">
        <v>2887</v>
      </c>
      <c r="J1280" s="316" t="s">
        <v>3162</v>
      </c>
      <c r="K1280" s="340" t="s">
        <v>3163</v>
      </c>
      <c r="L1280" s="334" t="s">
        <v>6171</v>
      </c>
      <c r="M1280" s="348"/>
      <c r="N1280" s="322"/>
      <c r="O1280" s="322"/>
      <c r="P1280" s="324">
        <v>1</v>
      </c>
      <c r="Q1280" s="316">
        <v>18</v>
      </c>
      <c r="R1280" s="327">
        <v>300000</v>
      </c>
      <c r="S1280" s="327" t="s">
        <v>347</v>
      </c>
      <c r="T1280" s="328" t="s">
        <v>347</v>
      </c>
      <c r="U1280" s="328" t="s">
        <v>347</v>
      </c>
      <c r="V1280" s="328" t="s">
        <v>347</v>
      </c>
      <c r="W1280" s="329" t="s">
        <v>347</v>
      </c>
      <c r="X1280" s="329" t="s">
        <v>347</v>
      </c>
      <c r="Y1280" s="329"/>
      <c r="Z1280" s="325"/>
      <c r="AA1280" s="329"/>
      <c r="AB1280" s="329"/>
      <c r="AC1280" s="329"/>
      <c r="AD1280" s="329"/>
      <c r="AE1280" s="329"/>
      <c r="AF1280" s="329"/>
      <c r="AG1280" s="325">
        <v>0</v>
      </c>
      <c r="AH1280" s="325" t="s">
        <v>6833</v>
      </c>
      <c r="AI1280" s="325" t="s">
        <v>6833</v>
      </c>
      <c r="AJ1280" s="328">
        <v>300000</v>
      </c>
      <c r="AK1280" s="330">
        <v>0</v>
      </c>
    </row>
    <row r="1281" spans="1:37" s="309" customFormat="1" ht="20.100000000000001" customHeight="1">
      <c r="A1281" s="314">
        <v>8062</v>
      </c>
      <c r="B1281" s="315">
        <v>702150008</v>
      </c>
      <c r="C1281" s="345"/>
      <c r="D1281" s="315" t="s">
        <v>6995</v>
      </c>
      <c r="E1281" s="316" t="s">
        <v>3346</v>
      </c>
      <c r="F1281" s="319" t="s">
        <v>6172</v>
      </c>
      <c r="G1281" s="320" t="s">
        <v>3347</v>
      </c>
      <c r="H1281" s="316" t="s">
        <v>344</v>
      </c>
      <c r="I1281" s="316" t="s">
        <v>2887</v>
      </c>
      <c r="J1281" s="316" t="s">
        <v>3174</v>
      </c>
      <c r="K1281" s="340" t="s">
        <v>3022</v>
      </c>
      <c r="L1281" s="334" t="s">
        <v>3347</v>
      </c>
      <c r="M1281" s="334"/>
      <c r="N1281" s="338"/>
      <c r="O1281" s="334"/>
      <c r="P1281" s="324">
        <v>1</v>
      </c>
      <c r="Q1281" s="316">
        <v>18</v>
      </c>
      <c r="R1281" s="327">
        <v>300000</v>
      </c>
      <c r="S1281" s="327" t="s">
        <v>347</v>
      </c>
      <c r="T1281" s="328" t="s">
        <v>347</v>
      </c>
      <c r="U1281" s="328" t="s">
        <v>347</v>
      </c>
      <c r="V1281" s="328" t="s">
        <v>347</v>
      </c>
      <c r="W1281" s="329" t="s">
        <v>347</v>
      </c>
      <c r="X1281" s="329" t="s">
        <v>347</v>
      </c>
      <c r="Y1281" s="325"/>
      <c r="Z1281" s="325"/>
      <c r="AA1281" s="325"/>
      <c r="AB1281" s="325"/>
      <c r="AC1281" s="325"/>
      <c r="AD1281" s="325"/>
      <c r="AE1281" s="325"/>
      <c r="AF1281" s="325"/>
      <c r="AG1281" s="325">
        <v>0</v>
      </c>
      <c r="AH1281" s="325" t="s">
        <v>6833</v>
      </c>
      <c r="AI1281" s="325" t="s">
        <v>6833</v>
      </c>
      <c r="AJ1281" s="328">
        <v>300000</v>
      </c>
      <c r="AK1281" s="330">
        <v>0</v>
      </c>
    </row>
    <row r="1282" spans="1:37" s="309" customFormat="1" ht="20.100000000000001" customHeight="1">
      <c r="A1282" s="314">
        <v>8063</v>
      </c>
      <c r="B1282" s="315">
        <v>702110008</v>
      </c>
      <c r="C1282" s="347"/>
      <c r="D1282" s="315" t="s">
        <v>6995</v>
      </c>
      <c r="E1282" s="331" t="s">
        <v>3348</v>
      </c>
      <c r="F1282" s="332" t="s">
        <v>6173</v>
      </c>
      <c r="G1282" s="333" t="s">
        <v>3349</v>
      </c>
      <c r="H1282" s="331" t="s">
        <v>344</v>
      </c>
      <c r="I1282" s="331" t="s">
        <v>3331</v>
      </c>
      <c r="J1282" s="331" t="s">
        <v>3079</v>
      </c>
      <c r="K1282" s="340" t="s">
        <v>2916</v>
      </c>
      <c r="L1282" s="334" t="s">
        <v>6174</v>
      </c>
      <c r="M1282" s="322"/>
      <c r="N1282" s="322"/>
      <c r="O1282" s="334"/>
      <c r="P1282" s="324">
        <v>1</v>
      </c>
      <c r="Q1282" s="316">
        <v>15</v>
      </c>
      <c r="R1282" s="327">
        <v>300000</v>
      </c>
      <c r="S1282" s="327" t="s">
        <v>347</v>
      </c>
      <c r="T1282" s="328" t="s">
        <v>347</v>
      </c>
      <c r="U1282" s="328" t="s">
        <v>347</v>
      </c>
      <c r="V1282" s="328" t="s">
        <v>347</v>
      </c>
      <c r="W1282" s="329" t="s">
        <v>347</v>
      </c>
      <c r="X1282" s="329" t="s">
        <v>347</v>
      </c>
      <c r="Y1282" s="325"/>
      <c r="Z1282" s="325"/>
      <c r="AA1282" s="325"/>
      <c r="AB1282" s="325"/>
      <c r="AC1282" s="325"/>
      <c r="AD1282" s="325"/>
      <c r="AE1282" s="325"/>
      <c r="AF1282" s="325"/>
      <c r="AG1282" s="325">
        <v>0</v>
      </c>
      <c r="AH1282" s="325" t="s">
        <v>6833</v>
      </c>
      <c r="AI1282" s="325" t="s">
        <v>6833</v>
      </c>
      <c r="AJ1282" s="328">
        <v>300000</v>
      </c>
      <c r="AK1282" s="330">
        <v>0</v>
      </c>
    </row>
    <row r="1283" spans="1:37" s="309" customFormat="1" ht="20.100000000000001" customHeight="1">
      <c r="A1283" s="314">
        <v>8064</v>
      </c>
      <c r="B1283" s="315">
        <v>702020012</v>
      </c>
      <c r="C1283" s="347"/>
      <c r="D1283" s="315" t="s">
        <v>6995</v>
      </c>
      <c r="E1283" s="331" t="s">
        <v>3350</v>
      </c>
      <c r="F1283" s="349" t="s">
        <v>6175</v>
      </c>
      <c r="G1283" s="331" t="s">
        <v>3351</v>
      </c>
      <c r="H1283" s="331" t="s">
        <v>344</v>
      </c>
      <c r="I1283" s="331" t="s">
        <v>3331</v>
      </c>
      <c r="J1283" s="331" t="s">
        <v>2949</v>
      </c>
      <c r="K1283" s="340" t="s">
        <v>2950</v>
      </c>
      <c r="L1283" s="334" t="s">
        <v>6176</v>
      </c>
      <c r="M1283" s="334"/>
      <c r="N1283" s="338"/>
      <c r="O1283" s="334"/>
      <c r="P1283" s="324">
        <v>1</v>
      </c>
      <c r="Q1283" s="316">
        <v>15</v>
      </c>
      <c r="R1283" s="327">
        <v>300000</v>
      </c>
      <c r="S1283" s="327" t="s">
        <v>347</v>
      </c>
      <c r="T1283" s="328" t="s">
        <v>347</v>
      </c>
      <c r="U1283" s="328" t="s">
        <v>347</v>
      </c>
      <c r="V1283" s="328" t="s">
        <v>347</v>
      </c>
      <c r="W1283" s="329" t="s">
        <v>347</v>
      </c>
      <c r="X1283" s="329" t="s">
        <v>347</v>
      </c>
      <c r="Y1283" s="316"/>
      <c r="Z1283" s="325"/>
      <c r="AA1283" s="316"/>
      <c r="AB1283" s="316"/>
      <c r="AC1283" s="316"/>
      <c r="AD1283" s="316"/>
      <c r="AE1283" s="316"/>
      <c r="AF1283" s="316"/>
      <c r="AG1283" s="325">
        <v>0</v>
      </c>
      <c r="AH1283" s="325" t="s">
        <v>6833</v>
      </c>
      <c r="AI1283" s="325" t="s">
        <v>6833</v>
      </c>
      <c r="AJ1283" s="328">
        <v>300000</v>
      </c>
      <c r="AK1283" s="330">
        <v>0</v>
      </c>
    </row>
    <row r="1284" spans="1:37" s="309" customFormat="1" ht="20.100000000000001" customHeight="1">
      <c r="A1284" s="314">
        <v>8065</v>
      </c>
      <c r="B1284" s="315">
        <v>702090008</v>
      </c>
      <c r="C1284" s="347"/>
      <c r="D1284" s="315" t="s">
        <v>6995</v>
      </c>
      <c r="E1284" s="331" t="s">
        <v>3352</v>
      </c>
      <c r="F1284" s="332" t="s">
        <v>6177</v>
      </c>
      <c r="G1284" s="333" t="s">
        <v>3353</v>
      </c>
      <c r="H1284" s="331" t="s">
        <v>2865</v>
      </c>
      <c r="I1284" s="331" t="s">
        <v>3354</v>
      </c>
      <c r="J1284" s="331" t="s">
        <v>3063</v>
      </c>
      <c r="K1284" s="340" t="s">
        <v>2852</v>
      </c>
      <c r="L1284" s="334" t="s">
        <v>3353</v>
      </c>
      <c r="M1284" s="348"/>
      <c r="N1284" s="322"/>
      <c r="O1284" s="322"/>
      <c r="P1284" s="324">
        <v>1</v>
      </c>
      <c r="Q1284" s="316">
        <v>10</v>
      </c>
      <c r="R1284" s="327">
        <v>300000</v>
      </c>
      <c r="S1284" s="327" t="s">
        <v>347</v>
      </c>
      <c r="T1284" s="328" t="s">
        <v>347</v>
      </c>
      <c r="U1284" s="328" t="s">
        <v>347</v>
      </c>
      <c r="V1284" s="328" t="s">
        <v>347</v>
      </c>
      <c r="W1284" s="329" t="s">
        <v>347</v>
      </c>
      <c r="X1284" s="329" t="s">
        <v>347</v>
      </c>
      <c r="Y1284" s="329"/>
      <c r="Z1284" s="325"/>
      <c r="AA1284" s="329"/>
      <c r="AB1284" s="329"/>
      <c r="AC1284" s="329"/>
      <c r="AD1284" s="329"/>
      <c r="AE1284" s="329"/>
      <c r="AF1284" s="329"/>
      <c r="AG1284" s="325">
        <v>0</v>
      </c>
      <c r="AH1284" s="325" t="s">
        <v>6833</v>
      </c>
      <c r="AI1284" s="325" t="s">
        <v>6833</v>
      </c>
      <c r="AJ1284" s="328">
        <v>300000</v>
      </c>
      <c r="AK1284" s="330">
        <v>0</v>
      </c>
    </row>
    <row r="1285" spans="1:37" s="309" customFormat="1" ht="20.100000000000001" customHeight="1">
      <c r="A1285" s="314">
        <v>8066</v>
      </c>
      <c r="B1285" s="315">
        <v>702020006</v>
      </c>
      <c r="C1285" s="347"/>
      <c r="D1285" s="315" t="s">
        <v>6995</v>
      </c>
      <c r="E1285" s="331" t="s">
        <v>3355</v>
      </c>
      <c r="F1285" s="332" t="s">
        <v>6178</v>
      </c>
      <c r="G1285" s="333" t="s">
        <v>3356</v>
      </c>
      <c r="H1285" s="331" t="s">
        <v>344</v>
      </c>
      <c r="I1285" s="331" t="s">
        <v>2857</v>
      </c>
      <c r="J1285" s="331" t="s">
        <v>3357</v>
      </c>
      <c r="K1285" s="340" t="s">
        <v>2959</v>
      </c>
      <c r="L1285" s="334" t="s">
        <v>6179</v>
      </c>
      <c r="M1285" s="348"/>
      <c r="N1285" s="322"/>
      <c r="O1285" s="322"/>
      <c r="P1285" s="324">
        <v>1</v>
      </c>
      <c r="Q1285" s="316">
        <v>17</v>
      </c>
      <c r="R1285" s="327">
        <v>300000</v>
      </c>
      <c r="S1285" s="327" t="s">
        <v>347</v>
      </c>
      <c r="T1285" s="328" t="s">
        <v>347</v>
      </c>
      <c r="U1285" s="328" t="s">
        <v>347</v>
      </c>
      <c r="V1285" s="328" t="s">
        <v>347</v>
      </c>
      <c r="W1285" s="329" t="s">
        <v>347</v>
      </c>
      <c r="X1285" s="329" t="s">
        <v>347</v>
      </c>
      <c r="Y1285" s="325"/>
      <c r="Z1285" s="325"/>
      <c r="AA1285" s="325"/>
      <c r="AB1285" s="325"/>
      <c r="AC1285" s="325"/>
      <c r="AD1285" s="325"/>
      <c r="AE1285" s="325"/>
      <c r="AF1285" s="325"/>
      <c r="AG1285" s="325">
        <v>0</v>
      </c>
      <c r="AH1285" s="325" t="s">
        <v>6833</v>
      </c>
      <c r="AI1285" s="325" t="s">
        <v>6833</v>
      </c>
      <c r="AJ1285" s="328">
        <v>300000</v>
      </c>
      <c r="AK1285" s="330">
        <v>0</v>
      </c>
    </row>
    <row r="1286" spans="1:37" s="309" customFormat="1" ht="20.100000000000001" customHeight="1">
      <c r="A1286" s="314">
        <v>8067</v>
      </c>
      <c r="B1286" s="315">
        <v>702150013</v>
      </c>
      <c r="C1286" s="345"/>
      <c r="D1286" s="315" t="s">
        <v>6995</v>
      </c>
      <c r="E1286" s="316" t="s">
        <v>3358</v>
      </c>
      <c r="F1286" s="319" t="s">
        <v>6180</v>
      </c>
      <c r="G1286" s="320" t="s">
        <v>3359</v>
      </c>
      <c r="H1286" s="316" t="s">
        <v>2865</v>
      </c>
      <c r="I1286" s="316" t="s">
        <v>3360</v>
      </c>
      <c r="J1286" s="316" t="s">
        <v>3178</v>
      </c>
      <c r="K1286" s="340" t="s">
        <v>3179</v>
      </c>
      <c r="L1286" s="334" t="s">
        <v>6181</v>
      </c>
      <c r="M1286" s="319"/>
      <c r="N1286" s="322"/>
      <c r="O1286" s="322"/>
      <c r="P1286" s="324">
        <v>2</v>
      </c>
      <c r="Q1286" s="316">
        <v>46</v>
      </c>
      <c r="R1286" s="327">
        <v>400000</v>
      </c>
      <c r="S1286" s="327" t="s">
        <v>347</v>
      </c>
      <c r="T1286" s="328" t="s">
        <v>347</v>
      </c>
      <c r="U1286" s="328" t="s">
        <v>347</v>
      </c>
      <c r="V1286" s="328" t="s">
        <v>347</v>
      </c>
      <c r="W1286" s="329" t="s">
        <v>347</v>
      </c>
      <c r="X1286" s="329" t="s">
        <v>347</v>
      </c>
      <c r="Y1286" s="329"/>
      <c r="Z1286" s="325"/>
      <c r="AA1286" s="329"/>
      <c r="AB1286" s="329"/>
      <c r="AC1286" s="329"/>
      <c r="AD1286" s="329"/>
      <c r="AE1286" s="329"/>
      <c r="AF1286" s="329"/>
      <c r="AG1286" s="325">
        <v>0</v>
      </c>
      <c r="AH1286" s="325" t="s">
        <v>6833</v>
      </c>
      <c r="AI1286" s="325" t="s">
        <v>6833</v>
      </c>
      <c r="AJ1286" s="328">
        <v>400000</v>
      </c>
      <c r="AK1286" s="330">
        <v>0</v>
      </c>
    </row>
    <row r="1287" spans="1:37" s="309" customFormat="1" ht="20.100000000000001" customHeight="1">
      <c r="A1287" s="314">
        <v>8068</v>
      </c>
      <c r="B1287" s="315">
        <v>702020007</v>
      </c>
      <c r="C1287" s="347"/>
      <c r="D1287" s="315" t="s">
        <v>6995</v>
      </c>
      <c r="E1287" s="331" t="s">
        <v>3361</v>
      </c>
      <c r="F1287" s="332" t="s">
        <v>6182</v>
      </c>
      <c r="G1287" s="333" t="s">
        <v>3362</v>
      </c>
      <c r="H1287" s="331" t="s">
        <v>2040</v>
      </c>
      <c r="I1287" s="331" t="s">
        <v>3363</v>
      </c>
      <c r="J1287" s="331" t="s">
        <v>3364</v>
      </c>
      <c r="K1287" s="340" t="s">
        <v>2944</v>
      </c>
      <c r="L1287" s="334" t="s">
        <v>3362</v>
      </c>
      <c r="M1287" s="348"/>
      <c r="N1287" s="322"/>
      <c r="O1287" s="322"/>
      <c r="P1287" s="324">
        <v>1</v>
      </c>
      <c r="Q1287" s="316">
        <v>9</v>
      </c>
      <c r="R1287" s="327">
        <v>300000</v>
      </c>
      <c r="S1287" s="327" t="s">
        <v>347</v>
      </c>
      <c r="T1287" s="328" t="s">
        <v>347</v>
      </c>
      <c r="U1287" s="328" t="s">
        <v>347</v>
      </c>
      <c r="V1287" s="328" t="s">
        <v>347</v>
      </c>
      <c r="W1287" s="329" t="s">
        <v>347</v>
      </c>
      <c r="X1287" s="329" t="s">
        <v>347</v>
      </c>
      <c r="Y1287" s="329"/>
      <c r="Z1287" s="325"/>
      <c r="AA1287" s="329"/>
      <c r="AB1287" s="329"/>
      <c r="AC1287" s="329"/>
      <c r="AD1287" s="329"/>
      <c r="AE1287" s="329"/>
      <c r="AF1287" s="329"/>
      <c r="AG1287" s="325">
        <v>0</v>
      </c>
      <c r="AH1287" s="325" t="s">
        <v>6833</v>
      </c>
      <c r="AI1287" s="325" t="s">
        <v>6833</v>
      </c>
      <c r="AJ1287" s="328">
        <v>300000</v>
      </c>
      <c r="AK1287" s="330">
        <v>0</v>
      </c>
    </row>
    <row r="1288" spans="1:37" s="309" customFormat="1" ht="20.100000000000001" customHeight="1">
      <c r="A1288" s="314">
        <v>8069</v>
      </c>
      <c r="B1288" s="315">
        <v>702150025</v>
      </c>
      <c r="C1288" s="345"/>
      <c r="D1288" s="315" t="s">
        <v>6991</v>
      </c>
      <c r="E1288" s="316" t="s">
        <v>3365</v>
      </c>
      <c r="F1288" s="319" t="s">
        <v>6183</v>
      </c>
      <c r="G1288" s="320" t="s">
        <v>3366</v>
      </c>
      <c r="H1288" s="316" t="s">
        <v>344</v>
      </c>
      <c r="I1288" s="316" t="s">
        <v>3367</v>
      </c>
      <c r="J1288" s="316" t="s">
        <v>7032</v>
      </c>
      <c r="K1288" s="340" t="s">
        <v>3183</v>
      </c>
      <c r="L1288" s="334" t="s">
        <v>3366</v>
      </c>
      <c r="M1288" s="334"/>
      <c r="N1288" s="338"/>
      <c r="O1288" s="334"/>
      <c r="P1288" s="324">
        <v>1</v>
      </c>
      <c r="Q1288" s="316">
        <v>12</v>
      </c>
      <c r="R1288" s="327">
        <v>300000</v>
      </c>
      <c r="S1288" s="327" t="s">
        <v>347</v>
      </c>
      <c r="T1288" s="328" t="s">
        <v>347</v>
      </c>
      <c r="U1288" s="328" t="s">
        <v>347</v>
      </c>
      <c r="V1288" s="328" t="s">
        <v>347</v>
      </c>
      <c r="W1288" s="329" t="s">
        <v>347</v>
      </c>
      <c r="X1288" s="329" t="s">
        <v>347</v>
      </c>
      <c r="Y1288" s="329"/>
      <c r="Z1288" s="325"/>
      <c r="AA1288" s="329"/>
      <c r="AB1288" s="329"/>
      <c r="AC1288" s="329"/>
      <c r="AD1288" s="329"/>
      <c r="AE1288" s="329"/>
      <c r="AF1288" s="329"/>
      <c r="AG1288" s="325">
        <v>0</v>
      </c>
      <c r="AH1288" s="325" t="s">
        <v>6833</v>
      </c>
      <c r="AI1288" s="325" t="s">
        <v>6833</v>
      </c>
      <c r="AJ1288" s="328">
        <v>300000</v>
      </c>
      <c r="AK1288" s="330">
        <v>0</v>
      </c>
    </row>
    <row r="1289" spans="1:37" s="309" customFormat="1" ht="20.100000000000001" customHeight="1">
      <c r="A1289" s="314">
        <v>8070</v>
      </c>
      <c r="B1289" s="315">
        <v>702010028</v>
      </c>
      <c r="C1289" s="347"/>
      <c r="D1289" s="315" t="s">
        <v>6991</v>
      </c>
      <c r="E1289" s="331" t="s">
        <v>3368</v>
      </c>
      <c r="F1289" s="332" t="s">
        <v>6184</v>
      </c>
      <c r="G1289" s="333" t="s">
        <v>3369</v>
      </c>
      <c r="H1289" s="331" t="s">
        <v>344</v>
      </c>
      <c r="I1289" s="331" t="s">
        <v>3370</v>
      </c>
      <c r="J1289" s="331" t="s">
        <v>7033</v>
      </c>
      <c r="K1289" s="340" t="s">
        <v>6185</v>
      </c>
      <c r="L1289" s="334" t="s">
        <v>6186</v>
      </c>
      <c r="M1289" s="348"/>
      <c r="N1289" s="322"/>
      <c r="O1289" s="322"/>
      <c r="P1289" s="324">
        <v>2</v>
      </c>
      <c r="Q1289" s="316">
        <v>32</v>
      </c>
      <c r="R1289" s="327">
        <v>400000</v>
      </c>
      <c r="S1289" s="327" t="s">
        <v>347</v>
      </c>
      <c r="T1289" s="328" t="s">
        <v>347</v>
      </c>
      <c r="U1289" s="328" t="s">
        <v>347</v>
      </c>
      <c r="V1289" s="328" t="s">
        <v>347</v>
      </c>
      <c r="W1289" s="329" t="s">
        <v>347</v>
      </c>
      <c r="X1289" s="329" t="s">
        <v>347</v>
      </c>
      <c r="Y1289" s="325"/>
      <c r="Z1289" s="325"/>
      <c r="AA1289" s="325"/>
      <c r="AB1289" s="325"/>
      <c r="AC1289" s="325"/>
      <c r="AD1289" s="325"/>
      <c r="AE1289" s="325"/>
      <c r="AF1289" s="325"/>
      <c r="AG1289" s="325">
        <v>0</v>
      </c>
      <c r="AH1289" s="325" t="s">
        <v>6833</v>
      </c>
      <c r="AI1289" s="325" t="s">
        <v>6833</v>
      </c>
      <c r="AJ1289" s="328">
        <v>400000</v>
      </c>
      <c r="AK1289" s="330">
        <v>0</v>
      </c>
    </row>
    <row r="1290" spans="1:37" s="309" customFormat="1" ht="20.100000000000001" customHeight="1">
      <c r="A1290" s="314">
        <v>8071</v>
      </c>
      <c r="B1290" s="315">
        <v>702100015</v>
      </c>
      <c r="C1290" s="347"/>
      <c r="D1290" s="315" t="s">
        <v>6995</v>
      </c>
      <c r="E1290" s="331" t="s">
        <v>3368</v>
      </c>
      <c r="F1290" s="349" t="s">
        <v>6187</v>
      </c>
      <c r="G1290" s="331" t="s">
        <v>3371</v>
      </c>
      <c r="H1290" s="331" t="s">
        <v>344</v>
      </c>
      <c r="I1290" s="331" t="s">
        <v>3370</v>
      </c>
      <c r="J1290" s="331" t="s">
        <v>3074</v>
      </c>
      <c r="K1290" s="340" t="s">
        <v>3075</v>
      </c>
      <c r="L1290" s="334" t="s">
        <v>3371</v>
      </c>
      <c r="M1290" s="334"/>
      <c r="N1290" s="338"/>
      <c r="O1290" s="334"/>
      <c r="P1290" s="324">
        <v>2</v>
      </c>
      <c r="Q1290" s="316">
        <v>44</v>
      </c>
      <c r="R1290" s="327">
        <v>400000</v>
      </c>
      <c r="S1290" s="327" t="s">
        <v>347</v>
      </c>
      <c r="T1290" s="328" t="s">
        <v>347</v>
      </c>
      <c r="U1290" s="328" t="s">
        <v>347</v>
      </c>
      <c r="V1290" s="328" t="s">
        <v>347</v>
      </c>
      <c r="W1290" s="329" t="s">
        <v>347</v>
      </c>
      <c r="X1290" s="329" t="s">
        <v>347</v>
      </c>
      <c r="Y1290" s="325"/>
      <c r="Z1290" s="325"/>
      <c r="AA1290" s="325"/>
      <c r="AB1290" s="325"/>
      <c r="AC1290" s="325"/>
      <c r="AD1290" s="325"/>
      <c r="AE1290" s="325"/>
      <c r="AF1290" s="325"/>
      <c r="AG1290" s="325">
        <v>0</v>
      </c>
      <c r="AH1290" s="325" t="s">
        <v>6833</v>
      </c>
      <c r="AI1290" s="325" t="s">
        <v>6833</v>
      </c>
      <c r="AJ1290" s="328">
        <v>400000</v>
      </c>
      <c r="AK1290" s="330">
        <v>0</v>
      </c>
    </row>
    <row r="1291" spans="1:37" s="309" customFormat="1" ht="20.100000000000001" customHeight="1">
      <c r="A1291" s="314">
        <v>8072</v>
      </c>
      <c r="B1291" s="315">
        <v>702150009</v>
      </c>
      <c r="C1291" s="345"/>
      <c r="D1291" s="315" t="s">
        <v>6995</v>
      </c>
      <c r="E1291" s="316" t="s">
        <v>3368</v>
      </c>
      <c r="F1291" s="319" t="s">
        <v>6188</v>
      </c>
      <c r="G1291" s="320" t="s">
        <v>3413</v>
      </c>
      <c r="H1291" s="316" t="s">
        <v>344</v>
      </c>
      <c r="I1291" s="316" t="s">
        <v>3370</v>
      </c>
      <c r="J1291" s="316" t="s">
        <v>3175</v>
      </c>
      <c r="K1291" s="340" t="s">
        <v>6188</v>
      </c>
      <c r="L1291" s="334" t="s">
        <v>3413</v>
      </c>
      <c r="M1291" s="319"/>
      <c r="N1291" s="322"/>
      <c r="O1291" s="322"/>
      <c r="P1291" s="324">
        <v>1</v>
      </c>
      <c r="Q1291" s="316">
        <v>5</v>
      </c>
      <c r="R1291" s="327">
        <v>300000</v>
      </c>
      <c r="S1291" s="327" t="s">
        <v>347</v>
      </c>
      <c r="T1291" s="328" t="s">
        <v>347</v>
      </c>
      <c r="U1291" s="328" t="s">
        <v>347</v>
      </c>
      <c r="V1291" s="328" t="s">
        <v>347</v>
      </c>
      <c r="W1291" s="329" t="s">
        <v>347</v>
      </c>
      <c r="X1291" s="329" t="s">
        <v>347</v>
      </c>
      <c r="Y1291" s="329"/>
      <c r="Z1291" s="325"/>
      <c r="AA1291" s="329"/>
      <c r="AB1291" s="329"/>
      <c r="AC1291" s="329"/>
      <c r="AD1291" s="329"/>
      <c r="AE1291" s="329"/>
      <c r="AF1291" s="329"/>
      <c r="AG1291" s="325">
        <v>0</v>
      </c>
      <c r="AH1291" s="325" t="s">
        <v>6833</v>
      </c>
      <c r="AI1291" s="325" t="s">
        <v>6833</v>
      </c>
      <c r="AJ1291" s="328">
        <v>300000</v>
      </c>
      <c r="AK1291" s="330">
        <v>0</v>
      </c>
    </row>
    <row r="1292" spans="1:37" s="309" customFormat="1" ht="20.100000000000001" customHeight="1">
      <c r="A1292" s="314">
        <v>8073</v>
      </c>
      <c r="B1292" s="315">
        <v>702080021</v>
      </c>
      <c r="C1292" s="345"/>
      <c r="D1292" s="315" t="s">
        <v>6991</v>
      </c>
      <c r="E1292" s="316" t="s">
        <v>3372</v>
      </c>
      <c r="F1292" s="319" t="s">
        <v>6189</v>
      </c>
      <c r="G1292" s="320" t="s">
        <v>3373</v>
      </c>
      <c r="H1292" s="316" t="s">
        <v>344</v>
      </c>
      <c r="I1292" s="316" t="s">
        <v>3374</v>
      </c>
      <c r="J1292" s="316" t="s">
        <v>7034</v>
      </c>
      <c r="K1292" s="340" t="s">
        <v>3057</v>
      </c>
      <c r="L1292" s="334" t="s">
        <v>6190</v>
      </c>
      <c r="M1292" s="334"/>
      <c r="N1292" s="338"/>
      <c r="O1292" s="334"/>
      <c r="P1292" s="324">
        <v>2</v>
      </c>
      <c r="Q1292" s="316">
        <v>44</v>
      </c>
      <c r="R1292" s="327">
        <v>400000</v>
      </c>
      <c r="S1292" s="327" t="s">
        <v>347</v>
      </c>
      <c r="T1292" s="328" t="s">
        <v>347</v>
      </c>
      <c r="U1292" s="328" t="s">
        <v>347</v>
      </c>
      <c r="V1292" s="328" t="s">
        <v>347</v>
      </c>
      <c r="W1292" s="329" t="s">
        <v>347</v>
      </c>
      <c r="X1292" s="329" t="s">
        <v>347</v>
      </c>
      <c r="Y1292" s="329"/>
      <c r="Z1292" s="325"/>
      <c r="AA1292" s="329"/>
      <c r="AB1292" s="329"/>
      <c r="AC1292" s="329"/>
      <c r="AD1292" s="329"/>
      <c r="AE1292" s="329"/>
      <c r="AF1292" s="329"/>
      <c r="AG1292" s="325">
        <v>0</v>
      </c>
      <c r="AH1292" s="325" t="s">
        <v>6833</v>
      </c>
      <c r="AI1292" s="325" t="s">
        <v>6833</v>
      </c>
      <c r="AJ1292" s="328">
        <v>400000</v>
      </c>
      <c r="AK1292" s="330">
        <v>0</v>
      </c>
    </row>
    <row r="1293" spans="1:37" s="309" customFormat="1" ht="20.100000000000001" customHeight="1">
      <c r="A1293" s="314">
        <v>8074</v>
      </c>
      <c r="B1293" s="315">
        <v>702120012</v>
      </c>
      <c r="C1293" s="347"/>
      <c r="D1293" s="315" t="s">
        <v>6995</v>
      </c>
      <c r="E1293" s="331" t="s">
        <v>3372</v>
      </c>
      <c r="F1293" s="332" t="s">
        <v>6191</v>
      </c>
      <c r="G1293" s="333" t="s">
        <v>3375</v>
      </c>
      <c r="H1293" s="331" t="s">
        <v>344</v>
      </c>
      <c r="I1293" s="331" t="s">
        <v>3374</v>
      </c>
      <c r="J1293" s="331" t="s">
        <v>3376</v>
      </c>
      <c r="K1293" s="340" t="s">
        <v>3106</v>
      </c>
      <c r="L1293" s="334" t="s">
        <v>6192</v>
      </c>
      <c r="M1293" s="334"/>
      <c r="N1293" s="337"/>
      <c r="O1293" s="342"/>
      <c r="P1293" s="324">
        <v>2</v>
      </c>
      <c r="Q1293" s="316">
        <v>25</v>
      </c>
      <c r="R1293" s="327">
        <v>400000</v>
      </c>
      <c r="S1293" s="327" t="s">
        <v>347</v>
      </c>
      <c r="T1293" s="328" t="s">
        <v>347</v>
      </c>
      <c r="U1293" s="328" t="s">
        <v>347</v>
      </c>
      <c r="V1293" s="328" t="s">
        <v>347</v>
      </c>
      <c r="W1293" s="329" t="s">
        <v>347</v>
      </c>
      <c r="X1293" s="329" t="s">
        <v>347</v>
      </c>
      <c r="Y1293" s="325"/>
      <c r="Z1293" s="325"/>
      <c r="AA1293" s="325"/>
      <c r="AB1293" s="325"/>
      <c r="AC1293" s="325"/>
      <c r="AD1293" s="325"/>
      <c r="AE1293" s="325"/>
      <c r="AF1293" s="325"/>
      <c r="AG1293" s="325">
        <v>0</v>
      </c>
      <c r="AH1293" s="325" t="s">
        <v>6833</v>
      </c>
      <c r="AI1293" s="325" t="s">
        <v>6833</v>
      </c>
      <c r="AJ1293" s="328">
        <v>400000</v>
      </c>
      <c r="AK1293" s="330">
        <v>0</v>
      </c>
    </row>
    <row r="1294" spans="1:37" s="309" customFormat="1" ht="20.100000000000001" customHeight="1">
      <c r="A1294" s="314">
        <v>8075</v>
      </c>
      <c r="B1294" s="315">
        <v>702100009</v>
      </c>
      <c r="C1294" s="347"/>
      <c r="D1294" s="315" t="s">
        <v>6995</v>
      </c>
      <c r="E1294" s="331" t="s">
        <v>3377</v>
      </c>
      <c r="F1294" s="332" t="s">
        <v>6193</v>
      </c>
      <c r="G1294" s="333" t="s">
        <v>3378</v>
      </c>
      <c r="H1294" s="331" t="s">
        <v>344</v>
      </c>
      <c r="I1294" s="331" t="s">
        <v>3379</v>
      </c>
      <c r="J1294" s="331" t="s">
        <v>3380</v>
      </c>
      <c r="K1294" s="340" t="s">
        <v>3071</v>
      </c>
      <c r="L1294" s="334" t="s">
        <v>6194</v>
      </c>
      <c r="M1294" s="319"/>
      <c r="N1294" s="323"/>
      <c r="O1294" s="322"/>
      <c r="P1294" s="324">
        <v>2</v>
      </c>
      <c r="Q1294" s="316">
        <v>22</v>
      </c>
      <c r="R1294" s="327">
        <v>400000</v>
      </c>
      <c r="S1294" s="327" t="s">
        <v>347</v>
      </c>
      <c r="T1294" s="328" t="s">
        <v>347</v>
      </c>
      <c r="U1294" s="328" t="s">
        <v>347</v>
      </c>
      <c r="V1294" s="328" t="s">
        <v>347</v>
      </c>
      <c r="W1294" s="329" t="s">
        <v>347</v>
      </c>
      <c r="X1294" s="329" t="s">
        <v>347</v>
      </c>
      <c r="Y1294" s="329"/>
      <c r="Z1294" s="325"/>
      <c r="AA1294" s="329"/>
      <c r="AB1294" s="329"/>
      <c r="AC1294" s="329"/>
      <c r="AD1294" s="329"/>
      <c r="AE1294" s="329"/>
      <c r="AF1294" s="329"/>
      <c r="AG1294" s="325">
        <v>0</v>
      </c>
      <c r="AH1294" s="325" t="s">
        <v>6833</v>
      </c>
      <c r="AI1294" s="325" t="s">
        <v>6833</v>
      </c>
      <c r="AJ1294" s="328">
        <v>400000</v>
      </c>
      <c r="AK1294" s="330">
        <v>0</v>
      </c>
    </row>
    <row r="1295" spans="1:37" s="309" customFormat="1" ht="20.100000000000001" customHeight="1">
      <c r="A1295" s="314">
        <v>8076</v>
      </c>
      <c r="B1295" s="315">
        <v>702150028</v>
      </c>
      <c r="C1295" s="345"/>
      <c r="D1295" s="315" t="s">
        <v>6995</v>
      </c>
      <c r="E1295" s="316" t="s">
        <v>6195</v>
      </c>
      <c r="F1295" s="319" t="s">
        <v>6196</v>
      </c>
      <c r="G1295" s="320" t="s">
        <v>6197</v>
      </c>
      <c r="H1295" s="316" t="s">
        <v>344</v>
      </c>
      <c r="I1295" s="316" t="s">
        <v>3383</v>
      </c>
      <c r="J1295" s="316" t="s">
        <v>3185</v>
      </c>
      <c r="K1295" s="340" t="s">
        <v>6196</v>
      </c>
      <c r="L1295" s="334" t="s">
        <v>6198</v>
      </c>
      <c r="M1295" s="348"/>
      <c r="N1295" s="322"/>
      <c r="O1295" s="322"/>
      <c r="P1295" s="324">
        <v>1</v>
      </c>
      <c r="Q1295" s="316">
        <v>5</v>
      </c>
      <c r="R1295" s="327">
        <v>300000</v>
      </c>
      <c r="S1295" s="327" t="s">
        <v>347</v>
      </c>
      <c r="T1295" s="328" t="s">
        <v>347</v>
      </c>
      <c r="U1295" s="328" t="s">
        <v>347</v>
      </c>
      <c r="V1295" s="328" t="s">
        <v>347</v>
      </c>
      <c r="W1295" s="329" t="s">
        <v>347</v>
      </c>
      <c r="X1295" s="329" t="s">
        <v>347</v>
      </c>
      <c r="Y1295" s="325"/>
      <c r="Z1295" s="325"/>
      <c r="AA1295" s="325"/>
      <c r="AB1295" s="325"/>
      <c r="AC1295" s="325"/>
      <c r="AD1295" s="325"/>
      <c r="AE1295" s="325"/>
      <c r="AF1295" s="325"/>
      <c r="AG1295" s="325">
        <v>0</v>
      </c>
      <c r="AH1295" s="325" t="s">
        <v>6833</v>
      </c>
      <c r="AI1295" s="325" t="s">
        <v>6833</v>
      </c>
      <c r="AJ1295" s="328">
        <v>300000</v>
      </c>
      <c r="AK1295" s="330">
        <v>0</v>
      </c>
    </row>
    <row r="1296" spans="1:37" s="309" customFormat="1" ht="20.100000000000001" customHeight="1">
      <c r="A1296" s="314">
        <v>8077</v>
      </c>
      <c r="B1296" s="315">
        <v>702090002</v>
      </c>
      <c r="C1296" s="345"/>
      <c r="D1296" s="315" t="s">
        <v>6995</v>
      </c>
      <c r="E1296" s="316" t="s">
        <v>3381</v>
      </c>
      <c r="F1296" s="319" t="s">
        <v>6199</v>
      </c>
      <c r="G1296" s="320" t="s">
        <v>3382</v>
      </c>
      <c r="H1296" s="316" t="s">
        <v>344</v>
      </c>
      <c r="I1296" s="316" t="s">
        <v>3383</v>
      </c>
      <c r="J1296" s="316" t="s">
        <v>3061</v>
      </c>
      <c r="K1296" s="340" t="s">
        <v>6200</v>
      </c>
      <c r="L1296" s="334" t="s">
        <v>6201</v>
      </c>
      <c r="M1296" s="348"/>
      <c r="N1296" s="322"/>
      <c r="O1296" s="322"/>
      <c r="P1296" s="324">
        <v>1</v>
      </c>
      <c r="Q1296" s="316">
        <v>19</v>
      </c>
      <c r="R1296" s="327">
        <v>300000</v>
      </c>
      <c r="S1296" s="327" t="s">
        <v>347</v>
      </c>
      <c r="T1296" s="328" t="s">
        <v>347</v>
      </c>
      <c r="U1296" s="328" t="s">
        <v>347</v>
      </c>
      <c r="V1296" s="328" t="s">
        <v>347</v>
      </c>
      <c r="W1296" s="329" t="s">
        <v>347</v>
      </c>
      <c r="X1296" s="329" t="s">
        <v>347</v>
      </c>
      <c r="Y1296" s="325"/>
      <c r="Z1296" s="325"/>
      <c r="AA1296" s="325"/>
      <c r="AB1296" s="325"/>
      <c r="AC1296" s="325"/>
      <c r="AD1296" s="325"/>
      <c r="AE1296" s="325"/>
      <c r="AF1296" s="325"/>
      <c r="AG1296" s="325">
        <v>0</v>
      </c>
      <c r="AH1296" s="325" t="s">
        <v>6833</v>
      </c>
      <c r="AI1296" s="325" t="s">
        <v>6833</v>
      </c>
      <c r="AJ1296" s="328">
        <v>300000</v>
      </c>
      <c r="AK1296" s="330">
        <v>0</v>
      </c>
    </row>
    <row r="1297" spans="1:37" s="309" customFormat="1" ht="20.100000000000001" customHeight="1">
      <c r="A1297" s="314">
        <v>8078</v>
      </c>
      <c r="B1297" s="315">
        <v>702130010</v>
      </c>
      <c r="C1297" s="345"/>
      <c r="D1297" s="315" t="s">
        <v>6995</v>
      </c>
      <c r="E1297" s="316" t="s">
        <v>3384</v>
      </c>
      <c r="F1297" s="340" t="s">
        <v>6202</v>
      </c>
      <c r="G1297" s="316" t="s">
        <v>3385</v>
      </c>
      <c r="H1297" s="316" t="s">
        <v>3386</v>
      </c>
      <c r="I1297" s="316" t="s">
        <v>3387</v>
      </c>
      <c r="J1297" s="316" t="s">
        <v>3122</v>
      </c>
      <c r="K1297" s="340" t="s">
        <v>3123</v>
      </c>
      <c r="L1297" s="334" t="s">
        <v>6203</v>
      </c>
      <c r="M1297" s="334"/>
      <c r="N1297" s="338"/>
      <c r="O1297" s="334"/>
      <c r="P1297" s="324">
        <v>1</v>
      </c>
      <c r="Q1297" s="316">
        <v>11</v>
      </c>
      <c r="R1297" s="327">
        <v>300000</v>
      </c>
      <c r="S1297" s="327" t="s">
        <v>347</v>
      </c>
      <c r="T1297" s="328" t="s">
        <v>347</v>
      </c>
      <c r="U1297" s="328" t="s">
        <v>347</v>
      </c>
      <c r="V1297" s="328" t="s">
        <v>347</v>
      </c>
      <c r="W1297" s="329" t="s">
        <v>347</v>
      </c>
      <c r="X1297" s="329" t="s">
        <v>347</v>
      </c>
      <c r="Y1297" s="316"/>
      <c r="Z1297" s="325"/>
      <c r="AA1297" s="316"/>
      <c r="AB1297" s="316"/>
      <c r="AC1297" s="316"/>
      <c r="AD1297" s="316"/>
      <c r="AE1297" s="316"/>
      <c r="AF1297" s="316"/>
      <c r="AG1297" s="325">
        <v>0</v>
      </c>
      <c r="AH1297" s="325" t="s">
        <v>6833</v>
      </c>
      <c r="AI1297" s="325" t="s">
        <v>6833</v>
      </c>
      <c r="AJ1297" s="328">
        <v>300000</v>
      </c>
      <c r="AK1297" s="330">
        <v>0</v>
      </c>
    </row>
    <row r="1298" spans="1:37" s="309" customFormat="1" ht="20.100000000000001" customHeight="1">
      <c r="A1298" s="314">
        <v>8079</v>
      </c>
      <c r="B1298" s="315">
        <v>702120006</v>
      </c>
      <c r="C1298" s="347"/>
      <c r="D1298" s="315" t="s">
        <v>6995</v>
      </c>
      <c r="E1298" s="331" t="s">
        <v>3388</v>
      </c>
      <c r="F1298" s="332" t="s">
        <v>6204</v>
      </c>
      <c r="G1298" s="333" t="s">
        <v>3389</v>
      </c>
      <c r="H1298" s="331" t="s">
        <v>344</v>
      </c>
      <c r="I1298" s="331" t="s">
        <v>3390</v>
      </c>
      <c r="J1298" s="331" t="s">
        <v>3391</v>
      </c>
      <c r="K1298" s="340" t="s">
        <v>2898</v>
      </c>
      <c r="L1298" s="334" t="s">
        <v>6205</v>
      </c>
      <c r="M1298" s="348"/>
      <c r="N1298" s="322"/>
      <c r="O1298" s="322"/>
      <c r="P1298" s="324">
        <v>2</v>
      </c>
      <c r="Q1298" s="316">
        <v>55</v>
      </c>
      <c r="R1298" s="327">
        <v>400000</v>
      </c>
      <c r="S1298" s="327" t="s">
        <v>347</v>
      </c>
      <c r="T1298" s="328" t="s">
        <v>347</v>
      </c>
      <c r="U1298" s="328" t="s">
        <v>347</v>
      </c>
      <c r="V1298" s="328" t="s">
        <v>347</v>
      </c>
      <c r="W1298" s="329" t="s">
        <v>347</v>
      </c>
      <c r="X1298" s="329" t="s">
        <v>347</v>
      </c>
      <c r="Y1298" s="325"/>
      <c r="Z1298" s="325"/>
      <c r="AA1298" s="325"/>
      <c r="AB1298" s="325"/>
      <c r="AC1298" s="325"/>
      <c r="AD1298" s="325"/>
      <c r="AE1298" s="325"/>
      <c r="AF1298" s="325"/>
      <c r="AG1298" s="325">
        <v>0</v>
      </c>
      <c r="AH1298" s="325" t="s">
        <v>6833</v>
      </c>
      <c r="AI1298" s="325" t="s">
        <v>6833</v>
      </c>
      <c r="AJ1298" s="328">
        <v>400000</v>
      </c>
      <c r="AK1298" s="330">
        <v>0</v>
      </c>
    </row>
    <row r="1299" spans="1:37" s="309" customFormat="1" ht="20.100000000000001" customHeight="1">
      <c r="A1299" s="314">
        <v>8080</v>
      </c>
      <c r="B1299" s="315">
        <v>702130008</v>
      </c>
      <c r="C1299" s="347"/>
      <c r="D1299" s="315" t="s">
        <v>6995</v>
      </c>
      <c r="E1299" s="331" t="s">
        <v>3392</v>
      </c>
      <c r="F1299" s="332" t="s">
        <v>6207</v>
      </c>
      <c r="G1299" s="333" t="s">
        <v>3393</v>
      </c>
      <c r="H1299" s="331" t="s">
        <v>344</v>
      </c>
      <c r="I1299" s="331" t="s">
        <v>3394</v>
      </c>
      <c r="J1299" s="331" t="s">
        <v>6206</v>
      </c>
      <c r="K1299" s="340" t="s">
        <v>6208</v>
      </c>
      <c r="L1299" s="334" t="s">
        <v>6209</v>
      </c>
      <c r="M1299" s="348"/>
      <c r="N1299" s="322"/>
      <c r="O1299" s="322"/>
      <c r="P1299" s="324">
        <v>2</v>
      </c>
      <c r="Q1299" s="316">
        <v>23</v>
      </c>
      <c r="R1299" s="327">
        <v>400000</v>
      </c>
      <c r="S1299" s="327" t="s">
        <v>347</v>
      </c>
      <c r="T1299" s="328" t="s">
        <v>347</v>
      </c>
      <c r="U1299" s="328" t="s">
        <v>347</v>
      </c>
      <c r="V1299" s="328" t="s">
        <v>347</v>
      </c>
      <c r="W1299" s="329" t="s">
        <v>347</v>
      </c>
      <c r="X1299" s="329" t="s">
        <v>347</v>
      </c>
      <c r="Y1299" s="329"/>
      <c r="Z1299" s="325"/>
      <c r="AA1299" s="329"/>
      <c r="AB1299" s="329"/>
      <c r="AC1299" s="329"/>
      <c r="AD1299" s="329"/>
      <c r="AE1299" s="329"/>
      <c r="AF1299" s="329"/>
      <c r="AG1299" s="325">
        <v>0</v>
      </c>
      <c r="AH1299" s="325" t="s">
        <v>6833</v>
      </c>
      <c r="AI1299" s="325" t="s">
        <v>6833</v>
      </c>
      <c r="AJ1299" s="328">
        <v>400000</v>
      </c>
      <c r="AK1299" s="330">
        <v>0</v>
      </c>
    </row>
    <row r="1300" spans="1:37" s="309" customFormat="1" ht="20.100000000000001" customHeight="1">
      <c r="A1300" s="314">
        <v>8081</v>
      </c>
      <c r="B1300" s="315">
        <v>702180002</v>
      </c>
      <c r="C1300" s="345"/>
      <c r="D1300" s="315" t="s">
        <v>6995</v>
      </c>
      <c r="E1300" s="316" t="s">
        <v>3395</v>
      </c>
      <c r="F1300" s="319" t="s">
        <v>6210</v>
      </c>
      <c r="G1300" s="320" t="s">
        <v>3396</v>
      </c>
      <c r="H1300" s="316" t="s">
        <v>2865</v>
      </c>
      <c r="I1300" s="316" t="s">
        <v>3397</v>
      </c>
      <c r="J1300" s="316" t="s">
        <v>3398</v>
      </c>
      <c r="K1300" s="340" t="s">
        <v>3188</v>
      </c>
      <c r="L1300" s="334" t="s">
        <v>6211</v>
      </c>
      <c r="M1300" s="348"/>
      <c r="N1300" s="322"/>
      <c r="O1300" s="322"/>
      <c r="P1300" s="324">
        <v>1</v>
      </c>
      <c r="Q1300" s="316">
        <v>16</v>
      </c>
      <c r="R1300" s="327">
        <v>300000</v>
      </c>
      <c r="S1300" s="327" t="s">
        <v>347</v>
      </c>
      <c r="T1300" s="328" t="s">
        <v>347</v>
      </c>
      <c r="U1300" s="328" t="s">
        <v>347</v>
      </c>
      <c r="V1300" s="328" t="s">
        <v>347</v>
      </c>
      <c r="W1300" s="329" t="s">
        <v>347</v>
      </c>
      <c r="X1300" s="329" t="s">
        <v>347</v>
      </c>
      <c r="Y1300" s="329"/>
      <c r="Z1300" s="325"/>
      <c r="AA1300" s="329"/>
      <c r="AB1300" s="329"/>
      <c r="AC1300" s="329"/>
      <c r="AD1300" s="329"/>
      <c r="AE1300" s="329"/>
      <c r="AF1300" s="329"/>
      <c r="AG1300" s="325">
        <v>0</v>
      </c>
      <c r="AH1300" s="325" t="s">
        <v>6833</v>
      </c>
      <c r="AI1300" s="325" t="s">
        <v>6833</v>
      </c>
      <c r="AJ1300" s="328">
        <v>300000</v>
      </c>
      <c r="AK1300" s="330">
        <v>0</v>
      </c>
    </row>
    <row r="1301" spans="1:37" s="309" customFormat="1" ht="20.100000000000001" customHeight="1">
      <c r="A1301" s="314">
        <v>8082</v>
      </c>
      <c r="B1301" s="315">
        <v>702110014</v>
      </c>
      <c r="C1301" s="347"/>
      <c r="D1301" s="315" t="s">
        <v>6995</v>
      </c>
      <c r="E1301" s="331" t="s">
        <v>3399</v>
      </c>
      <c r="F1301" s="332" t="s">
        <v>6212</v>
      </c>
      <c r="G1301" s="333" t="s">
        <v>3400</v>
      </c>
      <c r="H1301" s="331" t="s">
        <v>344</v>
      </c>
      <c r="I1301" s="331" t="s">
        <v>3401</v>
      </c>
      <c r="J1301" s="331" t="s">
        <v>3402</v>
      </c>
      <c r="K1301" s="340" t="s">
        <v>3081</v>
      </c>
      <c r="L1301" s="334" t="s">
        <v>6213</v>
      </c>
      <c r="M1301" s="319"/>
      <c r="N1301" s="322"/>
      <c r="O1301" s="322"/>
      <c r="P1301" s="324">
        <v>1</v>
      </c>
      <c r="Q1301" s="316">
        <v>10</v>
      </c>
      <c r="R1301" s="327">
        <v>300000</v>
      </c>
      <c r="S1301" s="327" t="s">
        <v>347</v>
      </c>
      <c r="T1301" s="328" t="s">
        <v>347</v>
      </c>
      <c r="U1301" s="328" t="s">
        <v>347</v>
      </c>
      <c r="V1301" s="328" t="s">
        <v>347</v>
      </c>
      <c r="W1301" s="329" t="s">
        <v>347</v>
      </c>
      <c r="X1301" s="329" t="s">
        <v>347</v>
      </c>
      <c r="Y1301" s="329"/>
      <c r="Z1301" s="325"/>
      <c r="AA1301" s="329"/>
      <c r="AB1301" s="329"/>
      <c r="AC1301" s="329"/>
      <c r="AD1301" s="329"/>
      <c r="AE1301" s="329"/>
      <c r="AF1301" s="329"/>
      <c r="AG1301" s="325">
        <v>0</v>
      </c>
      <c r="AH1301" s="325" t="s">
        <v>6833</v>
      </c>
      <c r="AI1301" s="325" t="s">
        <v>6833</v>
      </c>
      <c r="AJ1301" s="328">
        <v>300000</v>
      </c>
      <c r="AK1301" s="330">
        <v>0</v>
      </c>
    </row>
    <row r="1302" spans="1:37" s="309" customFormat="1" ht="20.100000000000001" customHeight="1">
      <c r="A1302" s="314">
        <v>8083</v>
      </c>
      <c r="B1302" s="315">
        <v>702070007</v>
      </c>
      <c r="C1302" s="347"/>
      <c r="D1302" s="315" t="s">
        <v>6995</v>
      </c>
      <c r="E1302" s="331" t="s">
        <v>3405</v>
      </c>
      <c r="F1302" s="332" t="s">
        <v>3041</v>
      </c>
      <c r="G1302" s="333" t="s">
        <v>3406</v>
      </c>
      <c r="H1302" s="331" t="s">
        <v>3407</v>
      </c>
      <c r="I1302" s="331" t="s">
        <v>3408</v>
      </c>
      <c r="J1302" s="331" t="s">
        <v>3040</v>
      </c>
      <c r="K1302" s="340" t="s">
        <v>3041</v>
      </c>
      <c r="L1302" s="334" t="s">
        <v>3406</v>
      </c>
      <c r="M1302" s="348"/>
      <c r="N1302" s="322"/>
      <c r="O1302" s="322"/>
      <c r="P1302" s="324">
        <v>1</v>
      </c>
      <c r="Q1302" s="316">
        <v>16</v>
      </c>
      <c r="R1302" s="327">
        <v>300000</v>
      </c>
      <c r="S1302" s="327" t="s">
        <v>347</v>
      </c>
      <c r="T1302" s="328" t="s">
        <v>347</v>
      </c>
      <c r="U1302" s="328" t="s">
        <v>347</v>
      </c>
      <c r="V1302" s="328" t="s">
        <v>347</v>
      </c>
      <c r="W1302" s="329" t="s">
        <v>347</v>
      </c>
      <c r="X1302" s="329" t="s">
        <v>347</v>
      </c>
      <c r="Y1302" s="325"/>
      <c r="Z1302" s="325"/>
      <c r="AA1302" s="325"/>
      <c r="AB1302" s="325"/>
      <c r="AC1302" s="325"/>
      <c r="AD1302" s="325"/>
      <c r="AE1302" s="325"/>
      <c r="AF1302" s="325"/>
      <c r="AG1302" s="325">
        <v>0</v>
      </c>
      <c r="AH1302" s="325" t="s">
        <v>6833</v>
      </c>
      <c r="AI1302" s="325" t="s">
        <v>6833</v>
      </c>
      <c r="AJ1302" s="328">
        <v>300000</v>
      </c>
      <c r="AK1302" s="330">
        <v>0</v>
      </c>
    </row>
    <row r="1303" spans="1:37" s="309" customFormat="1" ht="20.100000000000001" customHeight="1">
      <c r="A1303" s="314">
        <v>8084</v>
      </c>
      <c r="B1303" s="315">
        <v>702130007</v>
      </c>
      <c r="C1303" s="347"/>
      <c r="D1303" s="315" t="s">
        <v>6995</v>
      </c>
      <c r="E1303" s="331" t="s">
        <v>3409</v>
      </c>
      <c r="F1303" s="332" t="s">
        <v>6214</v>
      </c>
      <c r="G1303" s="333" t="s">
        <v>3410</v>
      </c>
      <c r="H1303" s="331" t="s">
        <v>344</v>
      </c>
      <c r="I1303" s="331" t="s">
        <v>3411</v>
      </c>
      <c r="J1303" s="331" t="s">
        <v>3412</v>
      </c>
      <c r="K1303" s="340" t="s">
        <v>3120</v>
      </c>
      <c r="L1303" s="334" t="s">
        <v>6215</v>
      </c>
      <c r="M1303" s="348"/>
      <c r="N1303" s="322"/>
      <c r="O1303" s="322"/>
      <c r="P1303" s="324">
        <v>1</v>
      </c>
      <c r="Q1303" s="316">
        <v>10</v>
      </c>
      <c r="R1303" s="327">
        <v>300000</v>
      </c>
      <c r="S1303" s="327" t="s">
        <v>347</v>
      </c>
      <c r="T1303" s="328" t="s">
        <v>347</v>
      </c>
      <c r="U1303" s="328" t="s">
        <v>347</v>
      </c>
      <c r="V1303" s="328" t="s">
        <v>347</v>
      </c>
      <c r="W1303" s="329" t="s">
        <v>347</v>
      </c>
      <c r="X1303" s="329" t="s">
        <v>347</v>
      </c>
      <c r="Y1303" s="325"/>
      <c r="Z1303" s="325"/>
      <c r="AA1303" s="325"/>
      <c r="AB1303" s="325"/>
      <c r="AC1303" s="325"/>
      <c r="AD1303" s="325"/>
      <c r="AE1303" s="325"/>
      <c r="AF1303" s="325"/>
      <c r="AG1303" s="325">
        <v>0</v>
      </c>
      <c r="AH1303" s="325" t="s">
        <v>6833</v>
      </c>
      <c r="AI1303" s="325" t="s">
        <v>6833</v>
      </c>
      <c r="AJ1303" s="328">
        <v>300000</v>
      </c>
      <c r="AK1303" s="330">
        <v>0</v>
      </c>
    </row>
    <row r="1304" spans="1:37" s="309" customFormat="1" ht="20.100000000000001" customHeight="1">
      <c r="A1304" s="314">
        <v>8085</v>
      </c>
      <c r="B1304" s="315">
        <v>702100010</v>
      </c>
      <c r="C1304" s="347"/>
      <c r="D1304" s="315" t="s">
        <v>6995</v>
      </c>
      <c r="E1304" s="331" t="s">
        <v>6216</v>
      </c>
      <c r="F1304" s="332" t="s">
        <v>6139</v>
      </c>
      <c r="G1304" s="333" t="s">
        <v>3403</v>
      </c>
      <c r="H1304" s="331" t="s">
        <v>344</v>
      </c>
      <c r="I1304" s="331" t="s">
        <v>3370</v>
      </c>
      <c r="J1304" s="331" t="s">
        <v>3404</v>
      </c>
      <c r="K1304" s="340" t="s">
        <v>3069</v>
      </c>
      <c r="L1304" s="334" t="s">
        <v>3403</v>
      </c>
      <c r="M1304" s="334"/>
      <c r="N1304" s="316"/>
      <c r="O1304" s="334"/>
      <c r="P1304" s="324">
        <v>2</v>
      </c>
      <c r="Q1304" s="316">
        <v>23</v>
      </c>
      <c r="R1304" s="327">
        <v>400000</v>
      </c>
      <c r="S1304" s="327" t="s">
        <v>347</v>
      </c>
      <c r="T1304" s="328" t="s">
        <v>347</v>
      </c>
      <c r="U1304" s="328" t="s">
        <v>347</v>
      </c>
      <c r="V1304" s="328" t="s">
        <v>347</v>
      </c>
      <c r="W1304" s="329" t="s">
        <v>347</v>
      </c>
      <c r="X1304" s="329" t="s">
        <v>347</v>
      </c>
      <c r="Y1304" s="329"/>
      <c r="Z1304" s="325"/>
      <c r="AA1304" s="329"/>
      <c r="AB1304" s="329"/>
      <c r="AC1304" s="329"/>
      <c r="AD1304" s="329"/>
      <c r="AE1304" s="329"/>
      <c r="AF1304" s="329"/>
      <c r="AG1304" s="325">
        <v>0</v>
      </c>
      <c r="AH1304" s="325" t="s">
        <v>6833</v>
      </c>
      <c r="AI1304" s="325" t="s">
        <v>6833</v>
      </c>
      <c r="AJ1304" s="328">
        <v>400000</v>
      </c>
      <c r="AK1304" s="330">
        <v>0</v>
      </c>
    </row>
    <row r="1305" spans="1:37" s="309" customFormat="1" ht="20.100000000000001" customHeight="1">
      <c r="A1305" s="314">
        <v>8086</v>
      </c>
      <c r="B1305" s="315">
        <v>702120014</v>
      </c>
      <c r="C1305" s="347"/>
      <c r="D1305" s="315" t="s">
        <v>6995</v>
      </c>
      <c r="E1305" s="331" t="s">
        <v>3414</v>
      </c>
      <c r="F1305" s="332" t="s">
        <v>6218</v>
      </c>
      <c r="G1305" s="333" t="s">
        <v>3415</v>
      </c>
      <c r="H1305" s="331" t="s">
        <v>344</v>
      </c>
      <c r="I1305" s="331" t="s">
        <v>3416</v>
      </c>
      <c r="J1305" s="331" t="s">
        <v>6217</v>
      </c>
      <c r="K1305" s="340" t="s">
        <v>3108</v>
      </c>
      <c r="L1305" s="334" t="s">
        <v>3415</v>
      </c>
      <c r="M1305" s="334"/>
      <c r="N1305" s="334"/>
      <c r="O1305" s="334"/>
      <c r="P1305" s="324">
        <v>1</v>
      </c>
      <c r="Q1305" s="316">
        <v>7</v>
      </c>
      <c r="R1305" s="327">
        <v>300000</v>
      </c>
      <c r="S1305" s="327" t="s">
        <v>347</v>
      </c>
      <c r="T1305" s="328" t="s">
        <v>347</v>
      </c>
      <c r="U1305" s="328" t="s">
        <v>347</v>
      </c>
      <c r="V1305" s="328" t="s">
        <v>347</v>
      </c>
      <c r="W1305" s="329" t="s">
        <v>347</v>
      </c>
      <c r="X1305" s="329" t="s">
        <v>347</v>
      </c>
      <c r="Y1305" s="329"/>
      <c r="Z1305" s="325"/>
      <c r="AA1305" s="329"/>
      <c r="AB1305" s="329"/>
      <c r="AC1305" s="329"/>
      <c r="AD1305" s="329"/>
      <c r="AE1305" s="329"/>
      <c r="AF1305" s="329"/>
      <c r="AG1305" s="325">
        <v>0</v>
      </c>
      <c r="AH1305" s="325" t="s">
        <v>6833</v>
      </c>
      <c r="AI1305" s="325" t="s">
        <v>6833</v>
      </c>
      <c r="AJ1305" s="328">
        <v>300000</v>
      </c>
      <c r="AK1305" s="330">
        <v>0</v>
      </c>
    </row>
    <row r="1306" spans="1:37" s="309" customFormat="1" ht="20.100000000000001" customHeight="1">
      <c r="A1306" s="314">
        <v>8087</v>
      </c>
      <c r="B1306" s="315">
        <v>702120008</v>
      </c>
      <c r="C1306" s="347"/>
      <c r="D1306" s="315" t="s">
        <v>6995</v>
      </c>
      <c r="E1306" s="331" t="s">
        <v>3417</v>
      </c>
      <c r="F1306" s="332" t="s">
        <v>6143</v>
      </c>
      <c r="G1306" s="333" t="s">
        <v>3418</v>
      </c>
      <c r="H1306" s="331" t="s">
        <v>344</v>
      </c>
      <c r="I1306" s="331" t="s">
        <v>3419</v>
      </c>
      <c r="J1306" s="331" t="s">
        <v>3104</v>
      </c>
      <c r="K1306" s="340" t="s">
        <v>3101</v>
      </c>
      <c r="L1306" s="334" t="s">
        <v>6219</v>
      </c>
      <c r="M1306" s="348"/>
      <c r="N1306" s="322"/>
      <c r="O1306" s="322"/>
      <c r="P1306" s="324">
        <v>2</v>
      </c>
      <c r="Q1306" s="316">
        <v>42</v>
      </c>
      <c r="R1306" s="327">
        <v>400000</v>
      </c>
      <c r="S1306" s="327" t="s">
        <v>347</v>
      </c>
      <c r="T1306" s="328" t="s">
        <v>347</v>
      </c>
      <c r="U1306" s="328" t="s">
        <v>347</v>
      </c>
      <c r="V1306" s="328" t="s">
        <v>347</v>
      </c>
      <c r="W1306" s="329" t="s">
        <v>347</v>
      </c>
      <c r="X1306" s="329" t="s">
        <v>347</v>
      </c>
      <c r="Y1306" s="325"/>
      <c r="Z1306" s="325"/>
      <c r="AA1306" s="325"/>
      <c r="AB1306" s="325"/>
      <c r="AC1306" s="325"/>
      <c r="AD1306" s="325"/>
      <c r="AE1306" s="325"/>
      <c r="AF1306" s="325"/>
      <c r="AG1306" s="325">
        <v>0</v>
      </c>
      <c r="AH1306" s="325" t="s">
        <v>6833</v>
      </c>
      <c r="AI1306" s="325" t="s">
        <v>6833</v>
      </c>
      <c r="AJ1306" s="328">
        <v>400000</v>
      </c>
      <c r="AK1306" s="330">
        <v>0</v>
      </c>
    </row>
    <row r="1307" spans="1:37" s="309" customFormat="1" ht="20.100000000000001" customHeight="1">
      <c r="A1307" s="314">
        <v>8088</v>
      </c>
      <c r="B1307" s="315">
        <v>702110009</v>
      </c>
      <c r="C1307" s="397"/>
      <c r="D1307" s="315" t="s">
        <v>6995</v>
      </c>
      <c r="E1307" s="316" t="s">
        <v>3420</v>
      </c>
      <c r="F1307" s="319" t="s">
        <v>6220</v>
      </c>
      <c r="G1307" s="320" t="s">
        <v>3421</v>
      </c>
      <c r="H1307" s="316" t="s">
        <v>344</v>
      </c>
      <c r="I1307" s="316" t="s">
        <v>3422</v>
      </c>
      <c r="J1307" s="323" t="s">
        <v>3423</v>
      </c>
      <c r="K1307" s="340" t="s">
        <v>6221</v>
      </c>
      <c r="L1307" s="334" t="s">
        <v>6222</v>
      </c>
      <c r="M1307" s="322"/>
      <c r="N1307" s="346"/>
      <c r="O1307" s="322"/>
      <c r="P1307" s="324">
        <v>1</v>
      </c>
      <c r="Q1307" s="316">
        <v>12</v>
      </c>
      <c r="R1307" s="327">
        <v>300000</v>
      </c>
      <c r="S1307" s="327" t="s">
        <v>347</v>
      </c>
      <c r="T1307" s="328" t="s">
        <v>347</v>
      </c>
      <c r="U1307" s="328" t="s">
        <v>347</v>
      </c>
      <c r="V1307" s="328" t="s">
        <v>347</v>
      </c>
      <c r="W1307" s="329" t="s">
        <v>347</v>
      </c>
      <c r="X1307" s="329" t="s">
        <v>347</v>
      </c>
      <c r="Y1307" s="325"/>
      <c r="Z1307" s="325"/>
      <c r="AA1307" s="325"/>
      <c r="AB1307" s="325"/>
      <c r="AC1307" s="325"/>
      <c r="AD1307" s="325"/>
      <c r="AE1307" s="325"/>
      <c r="AF1307" s="325"/>
      <c r="AG1307" s="325">
        <v>0</v>
      </c>
      <c r="AH1307" s="325" t="s">
        <v>6833</v>
      </c>
      <c r="AI1307" s="325" t="s">
        <v>6833</v>
      </c>
      <c r="AJ1307" s="328">
        <v>300000</v>
      </c>
      <c r="AK1307" s="330">
        <v>0</v>
      </c>
    </row>
    <row r="1308" spans="1:37" s="309" customFormat="1" ht="20.100000000000001" customHeight="1">
      <c r="A1308" s="314">
        <v>8089</v>
      </c>
      <c r="B1308" s="315">
        <v>702060004</v>
      </c>
      <c r="C1308" s="345"/>
      <c r="D1308" s="315" t="s">
        <v>6995</v>
      </c>
      <c r="E1308" s="316" t="s">
        <v>3424</v>
      </c>
      <c r="F1308" s="340" t="s">
        <v>6223</v>
      </c>
      <c r="G1308" s="316" t="s">
        <v>3425</v>
      </c>
      <c r="H1308" s="316" t="s">
        <v>344</v>
      </c>
      <c r="I1308" s="316" t="s">
        <v>1771</v>
      </c>
      <c r="J1308" s="316" t="s">
        <v>3426</v>
      </c>
      <c r="K1308" s="340" t="s">
        <v>3025</v>
      </c>
      <c r="L1308" s="334" t="s">
        <v>6224</v>
      </c>
      <c r="M1308" s="334"/>
      <c r="N1308" s="338"/>
      <c r="O1308" s="334"/>
      <c r="P1308" s="324">
        <v>1</v>
      </c>
      <c r="Q1308" s="316">
        <v>8</v>
      </c>
      <c r="R1308" s="327">
        <v>300000</v>
      </c>
      <c r="S1308" s="327" t="s">
        <v>347</v>
      </c>
      <c r="T1308" s="328" t="s">
        <v>347</v>
      </c>
      <c r="U1308" s="328" t="s">
        <v>347</v>
      </c>
      <c r="V1308" s="328" t="s">
        <v>347</v>
      </c>
      <c r="W1308" s="329" t="s">
        <v>347</v>
      </c>
      <c r="X1308" s="329" t="s">
        <v>347</v>
      </c>
      <c r="Y1308" s="316"/>
      <c r="Z1308" s="325"/>
      <c r="AA1308" s="316"/>
      <c r="AB1308" s="316"/>
      <c r="AC1308" s="316"/>
      <c r="AD1308" s="316"/>
      <c r="AE1308" s="316"/>
      <c r="AF1308" s="316"/>
      <c r="AG1308" s="325">
        <v>0</v>
      </c>
      <c r="AH1308" s="325" t="s">
        <v>6833</v>
      </c>
      <c r="AI1308" s="325" t="s">
        <v>6833</v>
      </c>
      <c r="AJ1308" s="328">
        <v>300000</v>
      </c>
      <c r="AK1308" s="330">
        <v>0</v>
      </c>
    </row>
    <row r="1309" spans="1:37" s="309" customFormat="1" ht="20.100000000000001" customHeight="1">
      <c r="A1309" s="314">
        <v>8090</v>
      </c>
      <c r="B1309" s="315">
        <v>702180003</v>
      </c>
      <c r="C1309" s="345"/>
      <c r="D1309" s="315" t="s">
        <v>6995</v>
      </c>
      <c r="E1309" s="316" t="s">
        <v>3427</v>
      </c>
      <c r="F1309" s="319" t="s">
        <v>6225</v>
      </c>
      <c r="G1309" s="320" t="s">
        <v>3428</v>
      </c>
      <c r="H1309" s="316" t="s">
        <v>2865</v>
      </c>
      <c r="I1309" s="316" t="s">
        <v>3429</v>
      </c>
      <c r="J1309" s="316" t="s">
        <v>3430</v>
      </c>
      <c r="K1309" s="340" t="s">
        <v>3189</v>
      </c>
      <c r="L1309" s="334" t="s">
        <v>6226</v>
      </c>
      <c r="M1309" s="334"/>
      <c r="N1309" s="316"/>
      <c r="O1309" s="334"/>
      <c r="P1309" s="324">
        <v>1</v>
      </c>
      <c r="Q1309" s="316">
        <v>15</v>
      </c>
      <c r="R1309" s="327">
        <v>300000</v>
      </c>
      <c r="S1309" s="327" t="s">
        <v>347</v>
      </c>
      <c r="T1309" s="328" t="s">
        <v>347</v>
      </c>
      <c r="U1309" s="328" t="s">
        <v>347</v>
      </c>
      <c r="V1309" s="328" t="s">
        <v>347</v>
      </c>
      <c r="W1309" s="329" t="s">
        <v>347</v>
      </c>
      <c r="X1309" s="329" t="s">
        <v>347</v>
      </c>
      <c r="Y1309" s="325"/>
      <c r="Z1309" s="325"/>
      <c r="AA1309" s="325"/>
      <c r="AB1309" s="325"/>
      <c r="AC1309" s="325"/>
      <c r="AD1309" s="325"/>
      <c r="AE1309" s="325"/>
      <c r="AF1309" s="325"/>
      <c r="AG1309" s="325">
        <v>0</v>
      </c>
      <c r="AH1309" s="325" t="s">
        <v>6833</v>
      </c>
      <c r="AI1309" s="325" t="s">
        <v>6833</v>
      </c>
      <c r="AJ1309" s="328">
        <v>300000</v>
      </c>
      <c r="AK1309" s="330">
        <v>0</v>
      </c>
    </row>
    <row r="1310" spans="1:37" s="309" customFormat="1" ht="20.100000000000001" customHeight="1">
      <c r="A1310" s="314">
        <v>8091</v>
      </c>
      <c r="B1310" s="315">
        <v>702070008</v>
      </c>
      <c r="C1310" s="345"/>
      <c r="D1310" s="315" t="s">
        <v>6995</v>
      </c>
      <c r="E1310" s="316" t="s">
        <v>3431</v>
      </c>
      <c r="F1310" s="340" t="s">
        <v>6228</v>
      </c>
      <c r="G1310" s="316" t="s">
        <v>3432</v>
      </c>
      <c r="H1310" s="316" t="s">
        <v>344</v>
      </c>
      <c r="I1310" s="316" t="s">
        <v>3394</v>
      </c>
      <c r="J1310" s="316" t="s">
        <v>6227</v>
      </c>
      <c r="K1310" s="340" t="s">
        <v>3033</v>
      </c>
      <c r="L1310" s="334" t="s">
        <v>6229</v>
      </c>
      <c r="M1310" s="334"/>
      <c r="N1310" s="338"/>
      <c r="O1310" s="334"/>
      <c r="P1310" s="324">
        <v>1</v>
      </c>
      <c r="Q1310" s="316">
        <v>10</v>
      </c>
      <c r="R1310" s="327">
        <v>300000</v>
      </c>
      <c r="S1310" s="327" t="s">
        <v>347</v>
      </c>
      <c r="T1310" s="328" t="s">
        <v>347</v>
      </c>
      <c r="U1310" s="328" t="s">
        <v>347</v>
      </c>
      <c r="V1310" s="328" t="s">
        <v>347</v>
      </c>
      <c r="W1310" s="329" t="s">
        <v>347</v>
      </c>
      <c r="X1310" s="329" t="s">
        <v>347</v>
      </c>
      <c r="Y1310" s="316"/>
      <c r="Z1310" s="325"/>
      <c r="AA1310" s="316"/>
      <c r="AB1310" s="316"/>
      <c r="AC1310" s="316"/>
      <c r="AD1310" s="316"/>
      <c r="AE1310" s="316"/>
      <c r="AF1310" s="316"/>
      <c r="AG1310" s="325">
        <v>0</v>
      </c>
      <c r="AH1310" s="325" t="s">
        <v>6833</v>
      </c>
      <c r="AI1310" s="325" t="s">
        <v>6833</v>
      </c>
      <c r="AJ1310" s="328">
        <v>300000</v>
      </c>
      <c r="AK1310" s="330">
        <v>0</v>
      </c>
    </row>
    <row r="1311" spans="1:37" s="309" customFormat="1" ht="20.100000000000001" customHeight="1">
      <c r="A1311" s="314">
        <v>8092</v>
      </c>
      <c r="B1311" s="315">
        <v>702150011</v>
      </c>
      <c r="C1311" s="345"/>
      <c r="D1311" s="315" t="s">
        <v>6995</v>
      </c>
      <c r="E1311" s="316" t="s">
        <v>3433</v>
      </c>
      <c r="F1311" s="319" t="s">
        <v>6230</v>
      </c>
      <c r="G1311" s="320" t="s">
        <v>3434</v>
      </c>
      <c r="H1311" s="316" t="s">
        <v>344</v>
      </c>
      <c r="I1311" s="316" t="s">
        <v>3394</v>
      </c>
      <c r="J1311" s="316" t="s">
        <v>3176</v>
      </c>
      <c r="K1311" s="340" t="s">
        <v>3177</v>
      </c>
      <c r="L1311" s="334" t="s">
        <v>6231</v>
      </c>
      <c r="M1311" s="348"/>
      <c r="N1311" s="322"/>
      <c r="O1311" s="322"/>
      <c r="P1311" s="324">
        <v>2</v>
      </c>
      <c r="Q1311" s="316">
        <v>32</v>
      </c>
      <c r="R1311" s="327">
        <v>400000</v>
      </c>
      <c r="S1311" s="327" t="s">
        <v>347</v>
      </c>
      <c r="T1311" s="328" t="s">
        <v>347</v>
      </c>
      <c r="U1311" s="328" t="s">
        <v>347</v>
      </c>
      <c r="V1311" s="328" t="s">
        <v>347</v>
      </c>
      <c r="W1311" s="329" t="s">
        <v>347</v>
      </c>
      <c r="X1311" s="329" t="s">
        <v>347</v>
      </c>
      <c r="Y1311" s="329"/>
      <c r="Z1311" s="325"/>
      <c r="AA1311" s="329"/>
      <c r="AB1311" s="329"/>
      <c r="AC1311" s="329"/>
      <c r="AD1311" s="329"/>
      <c r="AE1311" s="329"/>
      <c r="AF1311" s="329"/>
      <c r="AG1311" s="325">
        <v>0</v>
      </c>
      <c r="AH1311" s="325" t="s">
        <v>6833</v>
      </c>
      <c r="AI1311" s="325" t="s">
        <v>6833</v>
      </c>
      <c r="AJ1311" s="328">
        <v>400000</v>
      </c>
      <c r="AK1311" s="330">
        <v>0</v>
      </c>
    </row>
    <row r="1312" spans="1:37" s="309" customFormat="1" ht="20.100000000000001" customHeight="1">
      <c r="A1312" s="314">
        <v>8093</v>
      </c>
      <c r="B1312" s="315">
        <v>702120007</v>
      </c>
      <c r="C1312" s="347"/>
      <c r="D1312" s="315" t="s">
        <v>6995</v>
      </c>
      <c r="E1312" s="331" t="s">
        <v>3435</v>
      </c>
      <c r="F1312" s="332" t="s">
        <v>6232</v>
      </c>
      <c r="G1312" s="333" t="s">
        <v>3436</v>
      </c>
      <c r="H1312" s="331" t="s">
        <v>344</v>
      </c>
      <c r="I1312" s="331" t="s">
        <v>3394</v>
      </c>
      <c r="J1312" s="331" t="s">
        <v>3102</v>
      </c>
      <c r="K1312" s="340" t="s">
        <v>6233</v>
      </c>
      <c r="L1312" s="334" t="s">
        <v>6234</v>
      </c>
      <c r="M1312" s="334"/>
      <c r="N1312" s="338"/>
      <c r="O1312" s="334"/>
      <c r="P1312" s="324">
        <v>2</v>
      </c>
      <c r="Q1312" s="316">
        <v>42</v>
      </c>
      <c r="R1312" s="327">
        <v>400000</v>
      </c>
      <c r="S1312" s="327" t="s">
        <v>347</v>
      </c>
      <c r="T1312" s="328" t="s">
        <v>347</v>
      </c>
      <c r="U1312" s="328" t="s">
        <v>347</v>
      </c>
      <c r="V1312" s="328" t="s">
        <v>347</v>
      </c>
      <c r="W1312" s="329" t="s">
        <v>347</v>
      </c>
      <c r="X1312" s="329" t="s">
        <v>347</v>
      </c>
      <c r="Y1312" s="325"/>
      <c r="Z1312" s="325"/>
      <c r="AA1312" s="325"/>
      <c r="AB1312" s="325"/>
      <c r="AC1312" s="325"/>
      <c r="AD1312" s="325"/>
      <c r="AE1312" s="325"/>
      <c r="AF1312" s="325"/>
      <c r="AG1312" s="325">
        <v>0</v>
      </c>
      <c r="AH1312" s="325" t="s">
        <v>6833</v>
      </c>
      <c r="AI1312" s="325" t="s">
        <v>6833</v>
      </c>
      <c r="AJ1312" s="328">
        <v>400000</v>
      </c>
      <c r="AK1312" s="330">
        <v>0</v>
      </c>
    </row>
    <row r="1313" spans="1:37" s="309" customFormat="1" ht="20.100000000000001" customHeight="1">
      <c r="A1313" s="314">
        <v>8094</v>
      </c>
      <c r="B1313" s="315">
        <v>702130012</v>
      </c>
      <c r="C1313" s="347"/>
      <c r="D1313" s="315" t="s">
        <v>6995</v>
      </c>
      <c r="E1313" s="331" t="s">
        <v>3437</v>
      </c>
      <c r="F1313" s="332" t="s">
        <v>6235</v>
      </c>
      <c r="G1313" s="333" t="s">
        <v>3438</v>
      </c>
      <c r="H1313" s="331" t="s">
        <v>344</v>
      </c>
      <c r="I1313" s="331" t="s">
        <v>3394</v>
      </c>
      <c r="J1313" s="331" t="s">
        <v>3125</v>
      </c>
      <c r="K1313" s="340" t="s">
        <v>6208</v>
      </c>
      <c r="L1313" s="334" t="s">
        <v>6236</v>
      </c>
      <c r="M1313" s="319"/>
      <c r="N1313" s="322"/>
      <c r="O1313" s="322"/>
      <c r="P1313" s="324">
        <v>2</v>
      </c>
      <c r="Q1313" s="316">
        <v>25</v>
      </c>
      <c r="R1313" s="327">
        <v>400000</v>
      </c>
      <c r="S1313" s="327" t="s">
        <v>347</v>
      </c>
      <c r="T1313" s="328" t="s">
        <v>347</v>
      </c>
      <c r="U1313" s="328" t="s">
        <v>347</v>
      </c>
      <c r="V1313" s="328" t="s">
        <v>347</v>
      </c>
      <c r="W1313" s="329" t="s">
        <v>347</v>
      </c>
      <c r="X1313" s="329" t="s">
        <v>347</v>
      </c>
      <c r="Y1313" s="329"/>
      <c r="Z1313" s="325"/>
      <c r="AA1313" s="329"/>
      <c r="AB1313" s="329"/>
      <c r="AC1313" s="329"/>
      <c r="AD1313" s="329"/>
      <c r="AE1313" s="329"/>
      <c r="AF1313" s="329"/>
      <c r="AG1313" s="325">
        <v>0</v>
      </c>
      <c r="AH1313" s="325" t="s">
        <v>6833</v>
      </c>
      <c r="AI1313" s="325" t="s">
        <v>6833</v>
      </c>
      <c r="AJ1313" s="328">
        <v>400000</v>
      </c>
      <c r="AK1313" s="330">
        <v>0</v>
      </c>
    </row>
    <row r="1314" spans="1:37" s="309" customFormat="1" ht="20.100000000000001" customHeight="1">
      <c r="A1314" s="314">
        <v>8095</v>
      </c>
      <c r="B1314" s="315">
        <v>702130009</v>
      </c>
      <c r="C1314" s="347"/>
      <c r="D1314" s="315" t="s">
        <v>6995</v>
      </c>
      <c r="E1314" s="331" t="s">
        <v>3439</v>
      </c>
      <c r="F1314" s="332" t="s">
        <v>6237</v>
      </c>
      <c r="G1314" s="333" t="s">
        <v>3440</v>
      </c>
      <c r="H1314" s="331" t="s">
        <v>344</v>
      </c>
      <c r="I1314" s="331" t="s">
        <v>3441</v>
      </c>
      <c r="J1314" s="331" t="s">
        <v>3442</v>
      </c>
      <c r="K1314" s="340" t="s">
        <v>3121</v>
      </c>
      <c r="L1314" s="334" t="s">
        <v>3440</v>
      </c>
      <c r="M1314" s="348"/>
      <c r="N1314" s="322"/>
      <c r="O1314" s="322"/>
      <c r="P1314" s="324">
        <v>2</v>
      </c>
      <c r="Q1314" s="316">
        <v>21</v>
      </c>
      <c r="R1314" s="327">
        <v>400000</v>
      </c>
      <c r="S1314" s="327" t="s">
        <v>347</v>
      </c>
      <c r="T1314" s="328" t="s">
        <v>347</v>
      </c>
      <c r="U1314" s="328" t="s">
        <v>347</v>
      </c>
      <c r="V1314" s="328" t="s">
        <v>347</v>
      </c>
      <c r="W1314" s="329" t="s">
        <v>347</v>
      </c>
      <c r="X1314" s="329" t="s">
        <v>347</v>
      </c>
      <c r="Y1314" s="329"/>
      <c r="Z1314" s="325"/>
      <c r="AA1314" s="329"/>
      <c r="AB1314" s="329"/>
      <c r="AC1314" s="329"/>
      <c r="AD1314" s="329"/>
      <c r="AE1314" s="329"/>
      <c r="AF1314" s="329"/>
      <c r="AG1314" s="325">
        <v>0</v>
      </c>
      <c r="AH1314" s="325" t="s">
        <v>6833</v>
      </c>
      <c r="AI1314" s="325" t="s">
        <v>6833</v>
      </c>
      <c r="AJ1314" s="328">
        <v>400000</v>
      </c>
      <c r="AK1314" s="330">
        <v>0</v>
      </c>
    </row>
    <row r="1315" spans="1:37" s="309" customFormat="1" ht="20.100000000000001" customHeight="1">
      <c r="A1315" s="314">
        <v>8096</v>
      </c>
      <c r="B1315" s="315">
        <v>702140033</v>
      </c>
      <c r="C1315" s="347"/>
      <c r="D1315" s="315" t="s">
        <v>6995</v>
      </c>
      <c r="E1315" s="331" t="s">
        <v>3443</v>
      </c>
      <c r="F1315" s="332" t="s">
        <v>6238</v>
      </c>
      <c r="G1315" s="333" t="s">
        <v>3444</v>
      </c>
      <c r="H1315" s="331" t="s">
        <v>344</v>
      </c>
      <c r="I1315" s="331" t="s">
        <v>3445</v>
      </c>
      <c r="J1315" s="331" t="s">
        <v>3446</v>
      </c>
      <c r="K1315" s="340" t="s">
        <v>3156</v>
      </c>
      <c r="L1315" s="334" t="s">
        <v>6239</v>
      </c>
      <c r="M1315" s="348"/>
      <c r="N1315" s="322"/>
      <c r="O1315" s="322"/>
      <c r="P1315" s="324">
        <v>2</v>
      </c>
      <c r="Q1315" s="316">
        <v>22</v>
      </c>
      <c r="R1315" s="327">
        <v>400000</v>
      </c>
      <c r="S1315" s="327" t="s">
        <v>347</v>
      </c>
      <c r="T1315" s="328" t="s">
        <v>347</v>
      </c>
      <c r="U1315" s="328" t="s">
        <v>347</v>
      </c>
      <c r="V1315" s="328" t="s">
        <v>347</v>
      </c>
      <c r="W1315" s="329" t="s">
        <v>347</v>
      </c>
      <c r="X1315" s="329" t="s">
        <v>347</v>
      </c>
      <c r="Y1315" s="325"/>
      <c r="Z1315" s="325"/>
      <c r="AA1315" s="325"/>
      <c r="AB1315" s="325"/>
      <c r="AC1315" s="325"/>
      <c r="AD1315" s="325"/>
      <c r="AE1315" s="325"/>
      <c r="AF1315" s="325"/>
      <c r="AG1315" s="325">
        <v>0</v>
      </c>
      <c r="AH1315" s="325" t="s">
        <v>6833</v>
      </c>
      <c r="AI1315" s="325" t="s">
        <v>6833</v>
      </c>
      <c r="AJ1315" s="328">
        <v>400000</v>
      </c>
      <c r="AK1315" s="330">
        <v>0</v>
      </c>
    </row>
    <row r="1316" spans="1:37" s="309" customFormat="1" ht="20.100000000000001" customHeight="1">
      <c r="A1316" s="314">
        <v>8097</v>
      </c>
      <c r="B1316" s="315">
        <v>702070004</v>
      </c>
      <c r="C1316" s="347"/>
      <c r="D1316" s="315" t="s">
        <v>6995</v>
      </c>
      <c r="E1316" s="331" t="s">
        <v>3447</v>
      </c>
      <c r="F1316" s="332" t="s">
        <v>6228</v>
      </c>
      <c r="G1316" s="333" t="s">
        <v>3448</v>
      </c>
      <c r="H1316" s="331" t="s">
        <v>1958</v>
      </c>
      <c r="I1316" s="331" t="s">
        <v>3449</v>
      </c>
      <c r="J1316" s="331" t="s">
        <v>3450</v>
      </c>
      <c r="K1316" s="340" t="s">
        <v>3033</v>
      </c>
      <c r="L1316" s="334" t="s">
        <v>3448</v>
      </c>
      <c r="M1316" s="334"/>
      <c r="N1316" s="338"/>
      <c r="O1316" s="334"/>
      <c r="P1316" s="324">
        <v>1</v>
      </c>
      <c r="Q1316" s="316">
        <v>10</v>
      </c>
      <c r="R1316" s="327">
        <v>300000</v>
      </c>
      <c r="S1316" s="327" t="s">
        <v>347</v>
      </c>
      <c r="T1316" s="328" t="s">
        <v>347</v>
      </c>
      <c r="U1316" s="328" t="s">
        <v>347</v>
      </c>
      <c r="V1316" s="328" t="s">
        <v>347</v>
      </c>
      <c r="W1316" s="329" t="s">
        <v>347</v>
      </c>
      <c r="X1316" s="329" t="s">
        <v>347</v>
      </c>
      <c r="Y1316" s="325"/>
      <c r="Z1316" s="325"/>
      <c r="AA1316" s="325"/>
      <c r="AB1316" s="325"/>
      <c r="AC1316" s="325"/>
      <c r="AD1316" s="325"/>
      <c r="AE1316" s="325"/>
      <c r="AF1316" s="325"/>
      <c r="AG1316" s="325">
        <v>0</v>
      </c>
      <c r="AH1316" s="325" t="s">
        <v>6833</v>
      </c>
      <c r="AI1316" s="325" t="s">
        <v>6833</v>
      </c>
      <c r="AJ1316" s="328">
        <v>300000</v>
      </c>
      <c r="AK1316" s="330">
        <v>0</v>
      </c>
    </row>
    <row r="1317" spans="1:37" s="309" customFormat="1" ht="20.100000000000001" customHeight="1">
      <c r="A1317" s="314">
        <v>8098</v>
      </c>
      <c r="B1317" s="315">
        <v>702040026</v>
      </c>
      <c r="C1317" s="347"/>
      <c r="D1317" s="315" t="s">
        <v>6995</v>
      </c>
      <c r="E1317" s="331" t="s">
        <v>2996</v>
      </c>
      <c r="F1317" s="332" t="s">
        <v>6240</v>
      </c>
      <c r="G1317" s="333" t="s">
        <v>3451</v>
      </c>
      <c r="H1317" s="331" t="s">
        <v>344</v>
      </c>
      <c r="I1317" s="331" t="s">
        <v>3452</v>
      </c>
      <c r="J1317" s="331" t="s">
        <v>2997</v>
      </c>
      <c r="K1317" s="340" t="s">
        <v>2988</v>
      </c>
      <c r="L1317" s="334" t="s">
        <v>6241</v>
      </c>
      <c r="M1317" s="319"/>
      <c r="N1317" s="323"/>
      <c r="O1317" s="322"/>
      <c r="P1317" s="324">
        <v>1</v>
      </c>
      <c r="Q1317" s="316">
        <v>15</v>
      </c>
      <c r="R1317" s="327">
        <v>300000</v>
      </c>
      <c r="S1317" s="327" t="s">
        <v>347</v>
      </c>
      <c r="T1317" s="328">
        <v>300000</v>
      </c>
      <c r="U1317" s="328" t="s">
        <v>347</v>
      </c>
      <c r="V1317" s="328" t="s">
        <v>347</v>
      </c>
      <c r="W1317" s="329" t="s">
        <v>347</v>
      </c>
      <c r="X1317" s="329" t="s">
        <v>377</v>
      </c>
      <c r="Y1317" s="329"/>
      <c r="Z1317" s="325"/>
      <c r="AA1317" s="329"/>
      <c r="AB1317" s="329"/>
      <c r="AC1317" s="329"/>
      <c r="AD1317" s="329"/>
      <c r="AE1317" s="329"/>
      <c r="AF1317" s="329"/>
      <c r="AG1317" s="325">
        <v>0</v>
      </c>
      <c r="AH1317" s="325" t="s">
        <v>377</v>
      </c>
      <c r="AI1317" s="325" t="s">
        <v>6833</v>
      </c>
      <c r="AJ1317" s="328">
        <v>600000</v>
      </c>
      <c r="AK1317" s="330">
        <v>1000000</v>
      </c>
    </row>
    <row r="1318" spans="1:37" s="309" customFormat="1" ht="20.100000000000001" customHeight="1">
      <c r="A1318" s="314">
        <v>8099</v>
      </c>
      <c r="B1318" s="315">
        <v>702030006</v>
      </c>
      <c r="C1318" s="347"/>
      <c r="D1318" s="315" t="s">
        <v>6995</v>
      </c>
      <c r="E1318" s="331" t="s">
        <v>3453</v>
      </c>
      <c r="F1318" s="332" t="s">
        <v>6243</v>
      </c>
      <c r="G1318" s="333" t="s">
        <v>3454</v>
      </c>
      <c r="H1318" s="331" t="s">
        <v>2865</v>
      </c>
      <c r="I1318" s="331" t="s">
        <v>3455</v>
      </c>
      <c r="J1318" s="331" t="s">
        <v>6242</v>
      </c>
      <c r="K1318" s="340" t="s">
        <v>2968</v>
      </c>
      <c r="L1318" s="334" t="s">
        <v>6244</v>
      </c>
      <c r="M1318" s="348"/>
      <c r="N1318" s="322"/>
      <c r="O1318" s="322"/>
      <c r="P1318" s="324">
        <v>2</v>
      </c>
      <c r="Q1318" s="316">
        <v>25</v>
      </c>
      <c r="R1318" s="327">
        <v>400000</v>
      </c>
      <c r="S1318" s="327" t="s">
        <v>347</v>
      </c>
      <c r="T1318" s="328" t="s">
        <v>347</v>
      </c>
      <c r="U1318" s="328" t="s">
        <v>347</v>
      </c>
      <c r="V1318" s="328" t="s">
        <v>347</v>
      </c>
      <c r="W1318" s="329" t="s">
        <v>347</v>
      </c>
      <c r="X1318" s="329" t="s">
        <v>347</v>
      </c>
      <c r="Y1318" s="329"/>
      <c r="Z1318" s="325"/>
      <c r="AA1318" s="329"/>
      <c r="AB1318" s="329"/>
      <c r="AC1318" s="329"/>
      <c r="AD1318" s="329"/>
      <c r="AE1318" s="329"/>
      <c r="AF1318" s="329"/>
      <c r="AG1318" s="325">
        <v>0</v>
      </c>
      <c r="AH1318" s="325" t="s">
        <v>6833</v>
      </c>
      <c r="AI1318" s="325" t="s">
        <v>6833</v>
      </c>
      <c r="AJ1318" s="328">
        <v>400000</v>
      </c>
      <c r="AK1318" s="330">
        <v>0</v>
      </c>
    </row>
    <row r="1319" spans="1:37" s="309" customFormat="1" ht="20.100000000000001" customHeight="1">
      <c r="A1319" s="314">
        <v>8100</v>
      </c>
      <c r="B1319" s="315">
        <v>702060014</v>
      </c>
      <c r="C1319" s="347"/>
      <c r="D1319" s="315" t="s">
        <v>6991</v>
      </c>
      <c r="E1319" s="331" t="s">
        <v>3456</v>
      </c>
      <c r="F1319" s="332" t="s">
        <v>6245</v>
      </c>
      <c r="G1319" s="333" t="s">
        <v>3457</v>
      </c>
      <c r="H1319" s="331" t="s">
        <v>510</v>
      </c>
      <c r="I1319" s="331" t="s">
        <v>2759</v>
      </c>
      <c r="J1319" s="331" t="s">
        <v>7035</v>
      </c>
      <c r="K1319" s="340" t="s">
        <v>2841</v>
      </c>
      <c r="L1319" s="334" t="s">
        <v>6246</v>
      </c>
      <c r="M1319" s="334"/>
      <c r="N1319" s="316"/>
      <c r="O1319" s="334"/>
      <c r="P1319" s="324">
        <v>1</v>
      </c>
      <c r="Q1319" s="316">
        <v>12</v>
      </c>
      <c r="R1319" s="327">
        <v>300000</v>
      </c>
      <c r="S1319" s="327" t="s">
        <v>347</v>
      </c>
      <c r="T1319" s="328" t="s">
        <v>347</v>
      </c>
      <c r="U1319" s="328" t="s">
        <v>347</v>
      </c>
      <c r="V1319" s="328" t="s">
        <v>347</v>
      </c>
      <c r="W1319" s="329" t="s">
        <v>347</v>
      </c>
      <c r="X1319" s="329" t="s">
        <v>347</v>
      </c>
      <c r="Y1319" s="329"/>
      <c r="Z1319" s="325"/>
      <c r="AA1319" s="329"/>
      <c r="AB1319" s="329"/>
      <c r="AC1319" s="329"/>
      <c r="AD1319" s="329"/>
      <c r="AE1319" s="329"/>
      <c r="AF1319" s="329"/>
      <c r="AG1319" s="325">
        <v>0</v>
      </c>
      <c r="AH1319" s="325" t="s">
        <v>6833</v>
      </c>
      <c r="AI1319" s="325" t="s">
        <v>6833</v>
      </c>
      <c r="AJ1319" s="328">
        <v>300000</v>
      </c>
      <c r="AK1319" s="330">
        <v>0</v>
      </c>
    </row>
    <row r="1320" spans="1:37" s="309" customFormat="1" ht="20.100000000000001" customHeight="1">
      <c r="A1320" s="314">
        <v>8101</v>
      </c>
      <c r="B1320" s="315">
        <v>702060024</v>
      </c>
      <c r="C1320" s="367"/>
      <c r="D1320" s="315" t="s">
        <v>6995</v>
      </c>
      <c r="E1320" s="316" t="s">
        <v>3456</v>
      </c>
      <c r="F1320" s="340" t="s">
        <v>6245</v>
      </c>
      <c r="G1320" s="316" t="s">
        <v>3457</v>
      </c>
      <c r="H1320" s="316" t="s">
        <v>510</v>
      </c>
      <c r="I1320" s="316" t="s">
        <v>2759</v>
      </c>
      <c r="J1320" s="322" t="s">
        <v>6247</v>
      </c>
      <c r="K1320" s="340" t="s">
        <v>2841</v>
      </c>
      <c r="L1320" s="334" t="s">
        <v>6248</v>
      </c>
      <c r="M1320" s="322"/>
      <c r="N1320" s="346"/>
      <c r="O1320" s="322"/>
      <c r="P1320" s="324">
        <v>1</v>
      </c>
      <c r="Q1320" s="316">
        <v>8</v>
      </c>
      <c r="R1320" s="327">
        <v>300000</v>
      </c>
      <c r="S1320" s="327" t="s">
        <v>347</v>
      </c>
      <c r="T1320" s="328">
        <v>300000</v>
      </c>
      <c r="U1320" s="328" t="s">
        <v>347</v>
      </c>
      <c r="V1320" s="328" t="s">
        <v>347</v>
      </c>
      <c r="W1320" s="329" t="s">
        <v>347</v>
      </c>
      <c r="X1320" s="329" t="s">
        <v>377</v>
      </c>
      <c r="Y1320" s="316"/>
      <c r="Z1320" s="325"/>
      <c r="AA1320" s="316"/>
      <c r="AB1320" s="316"/>
      <c r="AC1320" s="316"/>
      <c r="AD1320" s="316"/>
      <c r="AE1320" s="316"/>
      <c r="AF1320" s="316"/>
      <c r="AG1320" s="325">
        <v>0</v>
      </c>
      <c r="AH1320" s="325" t="s">
        <v>377</v>
      </c>
      <c r="AI1320" s="325" t="s">
        <v>6833</v>
      </c>
      <c r="AJ1320" s="328">
        <v>600000</v>
      </c>
      <c r="AK1320" s="330">
        <v>1000000</v>
      </c>
    </row>
    <row r="1321" spans="1:37" s="309" customFormat="1" ht="20.100000000000001" customHeight="1">
      <c r="A1321" s="314">
        <v>8102</v>
      </c>
      <c r="B1321" s="315">
        <v>702010032</v>
      </c>
      <c r="C1321" s="347"/>
      <c r="D1321" s="315" t="s">
        <v>6991</v>
      </c>
      <c r="E1321" s="331" t="s">
        <v>3458</v>
      </c>
      <c r="F1321" s="332" t="s">
        <v>6249</v>
      </c>
      <c r="G1321" s="333" t="s">
        <v>3459</v>
      </c>
      <c r="H1321" s="331" t="s">
        <v>510</v>
      </c>
      <c r="I1321" s="331" t="s">
        <v>515</v>
      </c>
      <c r="J1321" s="331" t="s">
        <v>7036</v>
      </c>
      <c r="K1321" s="340" t="s">
        <v>2936</v>
      </c>
      <c r="L1321" s="334" t="s">
        <v>6250</v>
      </c>
      <c r="M1321" s="348"/>
      <c r="N1321" s="322"/>
      <c r="O1321" s="322"/>
      <c r="P1321" s="324">
        <v>2</v>
      </c>
      <c r="Q1321" s="316">
        <v>40</v>
      </c>
      <c r="R1321" s="327">
        <v>400000</v>
      </c>
      <c r="S1321" s="327" t="s">
        <v>347</v>
      </c>
      <c r="T1321" s="328" t="s">
        <v>347</v>
      </c>
      <c r="U1321" s="328">
        <v>300000</v>
      </c>
      <c r="V1321" s="328" t="s">
        <v>347</v>
      </c>
      <c r="W1321" s="329" t="s">
        <v>347</v>
      </c>
      <c r="X1321" s="329" t="s">
        <v>347</v>
      </c>
      <c r="Y1321" s="325"/>
      <c r="Z1321" s="325"/>
      <c r="AA1321" s="325"/>
      <c r="AB1321" s="325"/>
      <c r="AC1321" s="325" t="s">
        <v>377</v>
      </c>
      <c r="AD1321" s="325"/>
      <c r="AE1321" s="325"/>
      <c r="AF1321" s="325"/>
      <c r="AG1321" s="325">
        <v>0</v>
      </c>
      <c r="AH1321" s="325" t="s">
        <v>377</v>
      </c>
      <c r="AI1321" s="325" t="s">
        <v>6833</v>
      </c>
      <c r="AJ1321" s="328">
        <v>700000</v>
      </c>
      <c r="AK1321" s="330">
        <v>1000000</v>
      </c>
    </row>
    <row r="1322" spans="1:37" s="309" customFormat="1" ht="20.100000000000001" customHeight="1">
      <c r="A1322" s="314">
        <v>8103</v>
      </c>
      <c r="B1322" s="315">
        <v>702080015</v>
      </c>
      <c r="C1322" s="347"/>
      <c r="D1322" s="315" t="s">
        <v>6991</v>
      </c>
      <c r="E1322" s="331" t="s">
        <v>3460</v>
      </c>
      <c r="F1322" s="332" t="s">
        <v>6251</v>
      </c>
      <c r="G1322" s="333" t="s">
        <v>3461</v>
      </c>
      <c r="H1322" s="331" t="s">
        <v>510</v>
      </c>
      <c r="I1322" s="331" t="s">
        <v>2755</v>
      </c>
      <c r="J1322" s="331" t="s">
        <v>7037</v>
      </c>
      <c r="K1322" s="340" t="s">
        <v>3053</v>
      </c>
      <c r="L1322" s="334" t="s">
        <v>3461</v>
      </c>
      <c r="M1322" s="348"/>
      <c r="N1322" s="322"/>
      <c r="O1322" s="322"/>
      <c r="P1322" s="324">
        <v>1</v>
      </c>
      <c r="Q1322" s="316">
        <v>19</v>
      </c>
      <c r="R1322" s="327">
        <v>300000</v>
      </c>
      <c r="S1322" s="327" t="s">
        <v>347</v>
      </c>
      <c r="T1322" s="328" t="s">
        <v>347</v>
      </c>
      <c r="U1322" s="328" t="s">
        <v>347</v>
      </c>
      <c r="V1322" s="328" t="s">
        <v>347</v>
      </c>
      <c r="W1322" s="329" t="s">
        <v>347</v>
      </c>
      <c r="X1322" s="329" t="s">
        <v>347</v>
      </c>
      <c r="Y1322" s="329"/>
      <c r="Z1322" s="325"/>
      <c r="AA1322" s="329"/>
      <c r="AB1322" s="329"/>
      <c r="AC1322" s="329"/>
      <c r="AD1322" s="329"/>
      <c r="AE1322" s="329"/>
      <c r="AF1322" s="329"/>
      <c r="AG1322" s="325">
        <v>0</v>
      </c>
      <c r="AH1322" s="325" t="s">
        <v>6833</v>
      </c>
      <c r="AI1322" s="325" t="s">
        <v>6833</v>
      </c>
      <c r="AJ1322" s="328">
        <v>300000</v>
      </c>
      <c r="AK1322" s="330">
        <v>0</v>
      </c>
    </row>
    <row r="1323" spans="1:37" s="309" customFormat="1" ht="20.100000000000001" customHeight="1">
      <c r="A1323" s="314">
        <v>8104</v>
      </c>
      <c r="B1323" s="315">
        <v>702080024</v>
      </c>
      <c r="C1323" s="345"/>
      <c r="D1323" s="315" t="s">
        <v>6995</v>
      </c>
      <c r="E1323" s="316" t="s">
        <v>3460</v>
      </c>
      <c r="F1323" s="319" t="s">
        <v>6252</v>
      </c>
      <c r="G1323" s="320" t="s">
        <v>3462</v>
      </c>
      <c r="H1323" s="316" t="s">
        <v>510</v>
      </c>
      <c r="I1323" s="316" t="s">
        <v>2755</v>
      </c>
      <c r="J1323" s="316" t="s">
        <v>3058</v>
      </c>
      <c r="K1323" s="340" t="s">
        <v>3050</v>
      </c>
      <c r="L1323" s="334" t="s">
        <v>6253</v>
      </c>
      <c r="M1323" s="348"/>
      <c r="N1323" s="322"/>
      <c r="O1323" s="322"/>
      <c r="P1323" s="324">
        <v>1</v>
      </c>
      <c r="Q1323" s="316">
        <v>9</v>
      </c>
      <c r="R1323" s="327">
        <v>300000</v>
      </c>
      <c r="S1323" s="327" t="s">
        <v>347</v>
      </c>
      <c r="T1323" s="328">
        <v>300000</v>
      </c>
      <c r="U1323" s="328" t="s">
        <v>347</v>
      </c>
      <c r="V1323" s="328" t="s">
        <v>347</v>
      </c>
      <c r="W1323" s="329" t="s">
        <v>347</v>
      </c>
      <c r="X1323" s="329" t="s">
        <v>377</v>
      </c>
      <c r="Y1323" s="325"/>
      <c r="Z1323" s="325"/>
      <c r="AA1323" s="325"/>
      <c r="AB1323" s="325"/>
      <c r="AC1323" s="325"/>
      <c r="AD1323" s="325"/>
      <c r="AE1323" s="325"/>
      <c r="AF1323" s="325"/>
      <c r="AG1323" s="325">
        <v>0</v>
      </c>
      <c r="AH1323" s="325" t="s">
        <v>377</v>
      </c>
      <c r="AI1323" s="325" t="s">
        <v>6833</v>
      </c>
      <c r="AJ1323" s="328">
        <v>600000</v>
      </c>
      <c r="AK1323" s="330">
        <v>1000000</v>
      </c>
    </row>
    <row r="1324" spans="1:37" s="309" customFormat="1" ht="20.100000000000001" customHeight="1">
      <c r="A1324" s="314">
        <v>8105</v>
      </c>
      <c r="B1324" s="315">
        <v>702130038</v>
      </c>
      <c r="C1324" s="347"/>
      <c r="D1324" s="315" t="s">
        <v>6995</v>
      </c>
      <c r="E1324" s="331" t="s">
        <v>3463</v>
      </c>
      <c r="F1324" s="332" t="s">
        <v>6254</v>
      </c>
      <c r="G1324" s="333" t="s">
        <v>3464</v>
      </c>
      <c r="H1324" s="331" t="s">
        <v>510</v>
      </c>
      <c r="I1324" s="331" t="s">
        <v>3465</v>
      </c>
      <c r="J1324" s="331" t="s">
        <v>3138</v>
      </c>
      <c r="K1324" s="340" t="s">
        <v>3129</v>
      </c>
      <c r="L1324" s="334" t="s">
        <v>6255</v>
      </c>
      <c r="M1324" s="334"/>
      <c r="N1324" s="338"/>
      <c r="O1324" s="334"/>
      <c r="P1324" s="324">
        <v>1</v>
      </c>
      <c r="Q1324" s="316">
        <v>10</v>
      </c>
      <c r="R1324" s="327">
        <v>300000</v>
      </c>
      <c r="S1324" s="327" t="s">
        <v>347</v>
      </c>
      <c r="T1324" s="328" t="s">
        <v>347</v>
      </c>
      <c r="U1324" s="328" t="s">
        <v>347</v>
      </c>
      <c r="V1324" s="328" t="s">
        <v>347</v>
      </c>
      <c r="W1324" s="329" t="s">
        <v>347</v>
      </c>
      <c r="X1324" s="329" t="s">
        <v>347</v>
      </c>
      <c r="Y1324" s="329"/>
      <c r="Z1324" s="325"/>
      <c r="AA1324" s="329"/>
      <c r="AB1324" s="329"/>
      <c r="AC1324" s="329"/>
      <c r="AD1324" s="329"/>
      <c r="AE1324" s="329"/>
      <c r="AF1324" s="329"/>
      <c r="AG1324" s="325">
        <v>0</v>
      </c>
      <c r="AH1324" s="325" t="s">
        <v>6833</v>
      </c>
      <c r="AI1324" s="325" t="s">
        <v>6833</v>
      </c>
      <c r="AJ1324" s="328">
        <v>300000</v>
      </c>
      <c r="AK1324" s="330">
        <v>0</v>
      </c>
    </row>
    <row r="1325" spans="1:37" s="309" customFormat="1" ht="20.100000000000001" customHeight="1">
      <c r="A1325" s="314">
        <v>8106</v>
      </c>
      <c r="B1325" s="315">
        <v>702110048</v>
      </c>
      <c r="C1325" s="347"/>
      <c r="D1325" s="315" t="s">
        <v>6995</v>
      </c>
      <c r="E1325" s="331" t="s">
        <v>6256</v>
      </c>
      <c r="F1325" s="332" t="s">
        <v>6133</v>
      </c>
      <c r="G1325" s="333" t="s">
        <v>6259</v>
      </c>
      <c r="H1325" s="331" t="s">
        <v>510</v>
      </c>
      <c r="I1325" s="331" t="s">
        <v>6257</v>
      </c>
      <c r="J1325" s="331" t="s">
        <v>6258</v>
      </c>
      <c r="K1325" s="340" t="s">
        <v>6133</v>
      </c>
      <c r="L1325" s="334" t="s">
        <v>6259</v>
      </c>
      <c r="M1325" s="319"/>
      <c r="N1325" s="322"/>
      <c r="O1325" s="322"/>
      <c r="P1325" s="324">
        <v>1</v>
      </c>
      <c r="Q1325" s="316">
        <v>6</v>
      </c>
      <c r="R1325" s="327">
        <v>300000</v>
      </c>
      <c r="S1325" s="327" t="s">
        <v>347</v>
      </c>
      <c r="T1325" s="328" t="s">
        <v>347</v>
      </c>
      <c r="U1325" s="328" t="s">
        <v>347</v>
      </c>
      <c r="V1325" s="328" t="s">
        <v>347</v>
      </c>
      <c r="W1325" s="329" t="s">
        <v>347</v>
      </c>
      <c r="X1325" s="329" t="s">
        <v>347</v>
      </c>
      <c r="Y1325" s="329"/>
      <c r="Z1325" s="325"/>
      <c r="AA1325" s="329"/>
      <c r="AB1325" s="329"/>
      <c r="AC1325" s="329"/>
      <c r="AD1325" s="329"/>
      <c r="AE1325" s="329"/>
      <c r="AF1325" s="329"/>
      <c r="AG1325" s="325">
        <v>0</v>
      </c>
      <c r="AH1325" s="325" t="s">
        <v>6833</v>
      </c>
      <c r="AI1325" s="325" t="s">
        <v>6833</v>
      </c>
      <c r="AJ1325" s="328">
        <v>300000</v>
      </c>
      <c r="AK1325" s="330">
        <v>0</v>
      </c>
    </row>
    <row r="1326" spans="1:37" s="309" customFormat="1" ht="20.100000000000001" customHeight="1">
      <c r="A1326" s="314">
        <v>8107</v>
      </c>
      <c r="B1326" s="315">
        <v>702120029</v>
      </c>
      <c r="C1326" s="347"/>
      <c r="D1326" s="315" t="s">
        <v>6995</v>
      </c>
      <c r="E1326" s="331" t="s">
        <v>3466</v>
      </c>
      <c r="F1326" s="332" t="s">
        <v>6143</v>
      </c>
      <c r="G1326" s="333" t="s">
        <v>3467</v>
      </c>
      <c r="H1326" s="331" t="s">
        <v>1969</v>
      </c>
      <c r="I1326" s="331" t="s">
        <v>3468</v>
      </c>
      <c r="J1326" s="331" t="s">
        <v>3469</v>
      </c>
      <c r="K1326" s="340" t="s">
        <v>3101</v>
      </c>
      <c r="L1326" s="334" t="s">
        <v>3467</v>
      </c>
      <c r="M1326" s="348"/>
      <c r="N1326" s="322"/>
      <c r="O1326" s="322"/>
      <c r="P1326" s="324">
        <v>1</v>
      </c>
      <c r="Q1326" s="316">
        <v>15</v>
      </c>
      <c r="R1326" s="327">
        <v>300000</v>
      </c>
      <c r="S1326" s="327" t="s">
        <v>347</v>
      </c>
      <c r="T1326" s="328" t="s">
        <v>347</v>
      </c>
      <c r="U1326" s="328" t="s">
        <v>347</v>
      </c>
      <c r="V1326" s="328" t="s">
        <v>347</v>
      </c>
      <c r="W1326" s="329" t="s">
        <v>347</v>
      </c>
      <c r="X1326" s="329" t="s">
        <v>347</v>
      </c>
      <c r="Y1326" s="329"/>
      <c r="Z1326" s="325"/>
      <c r="AA1326" s="329"/>
      <c r="AB1326" s="329"/>
      <c r="AC1326" s="329"/>
      <c r="AD1326" s="329"/>
      <c r="AE1326" s="329"/>
      <c r="AF1326" s="329"/>
      <c r="AG1326" s="325">
        <v>0</v>
      </c>
      <c r="AH1326" s="325" t="s">
        <v>6833</v>
      </c>
      <c r="AI1326" s="325" t="s">
        <v>6833</v>
      </c>
      <c r="AJ1326" s="328">
        <v>300000</v>
      </c>
      <c r="AK1326" s="330">
        <v>0</v>
      </c>
    </row>
    <row r="1327" spans="1:37" s="309" customFormat="1" ht="20.100000000000001" customHeight="1">
      <c r="A1327" s="314">
        <v>8108</v>
      </c>
      <c r="B1327" s="315">
        <v>702020029</v>
      </c>
      <c r="C1327" s="347"/>
      <c r="D1327" s="315" t="s">
        <v>6995</v>
      </c>
      <c r="E1327" s="331" t="s">
        <v>3470</v>
      </c>
      <c r="F1327" s="332" t="s">
        <v>2961</v>
      </c>
      <c r="G1327" s="333" t="s">
        <v>3471</v>
      </c>
      <c r="H1327" s="331" t="s">
        <v>3472</v>
      </c>
      <c r="I1327" s="331" t="s">
        <v>3473</v>
      </c>
      <c r="J1327" s="331" t="s">
        <v>2960</v>
      </c>
      <c r="K1327" s="340" t="s">
        <v>6260</v>
      </c>
      <c r="L1327" s="334" t="s">
        <v>6261</v>
      </c>
      <c r="M1327" s="334"/>
      <c r="N1327" s="334"/>
      <c r="O1327" s="334"/>
      <c r="P1327" s="324">
        <v>2</v>
      </c>
      <c r="Q1327" s="316">
        <v>45</v>
      </c>
      <c r="R1327" s="327">
        <v>400000</v>
      </c>
      <c r="S1327" s="327" t="s">
        <v>347</v>
      </c>
      <c r="T1327" s="328" t="s">
        <v>347</v>
      </c>
      <c r="U1327" s="328" t="s">
        <v>347</v>
      </c>
      <c r="V1327" s="328" t="s">
        <v>347</v>
      </c>
      <c r="W1327" s="329" t="s">
        <v>347</v>
      </c>
      <c r="X1327" s="329" t="s">
        <v>347</v>
      </c>
      <c r="Y1327" s="325"/>
      <c r="Z1327" s="325"/>
      <c r="AA1327" s="325"/>
      <c r="AB1327" s="325"/>
      <c r="AC1327" s="325"/>
      <c r="AD1327" s="325"/>
      <c r="AE1327" s="325"/>
      <c r="AF1327" s="325"/>
      <c r="AG1327" s="325">
        <v>0</v>
      </c>
      <c r="AH1327" s="325" t="s">
        <v>6833</v>
      </c>
      <c r="AI1327" s="325" t="s">
        <v>6833</v>
      </c>
      <c r="AJ1327" s="328">
        <v>400000</v>
      </c>
      <c r="AK1327" s="330">
        <v>0</v>
      </c>
    </row>
    <row r="1328" spans="1:37" s="309" customFormat="1" ht="20.100000000000001" customHeight="1">
      <c r="A1328" s="314">
        <v>8109</v>
      </c>
      <c r="B1328" s="315">
        <v>702090003</v>
      </c>
      <c r="C1328" s="347"/>
      <c r="D1328" s="315" t="s">
        <v>6995</v>
      </c>
      <c r="E1328" s="331" t="s">
        <v>3470</v>
      </c>
      <c r="F1328" s="332" t="s">
        <v>6262</v>
      </c>
      <c r="G1328" s="333" t="s">
        <v>3471</v>
      </c>
      <c r="H1328" s="331" t="s">
        <v>3472</v>
      </c>
      <c r="I1328" s="331" t="s">
        <v>3473</v>
      </c>
      <c r="J1328" s="331" t="s">
        <v>3062</v>
      </c>
      <c r="K1328" s="340" t="s">
        <v>3008</v>
      </c>
      <c r="L1328" s="334" t="s">
        <v>6263</v>
      </c>
      <c r="M1328" s="348"/>
      <c r="N1328" s="322"/>
      <c r="O1328" s="322"/>
      <c r="P1328" s="324">
        <v>2</v>
      </c>
      <c r="Q1328" s="316">
        <v>20</v>
      </c>
      <c r="R1328" s="327">
        <v>400000</v>
      </c>
      <c r="S1328" s="327" t="s">
        <v>347</v>
      </c>
      <c r="T1328" s="328" t="s">
        <v>347</v>
      </c>
      <c r="U1328" s="328" t="s">
        <v>347</v>
      </c>
      <c r="V1328" s="328" t="s">
        <v>347</v>
      </c>
      <c r="W1328" s="329" t="s">
        <v>347</v>
      </c>
      <c r="X1328" s="329" t="s">
        <v>347</v>
      </c>
      <c r="Y1328" s="329"/>
      <c r="Z1328" s="325"/>
      <c r="AA1328" s="329"/>
      <c r="AB1328" s="329"/>
      <c r="AC1328" s="329"/>
      <c r="AD1328" s="329"/>
      <c r="AE1328" s="329"/>
      <c r="AF1328" s="329"/>
      <c r="AG1328" s="325">
        <v>0</v>
      </c>
      <c r="AH1328" s="325" t="s">
        <v>6833</v>
      </c>
      <c r="AI1328" s="325" t="s">
        <v>6833</v>
      </c>
      <c r="AJ1328" s="328">
        <v>400000</v>
      </c>
      <c r="AK1328" s="330">
        <v>0</v>
      </c>
    </row>
    <row r="1329" spans="1:37" s="309" customFormat="1" ht="20.100000000000001" customHeight="1">
      <c r="A1329" s="314">
        <v>8110</v>
      </c>
      <c r="B1329" s="315">
        <v>702040005</v>
      </c>
      <c r="C1329" s="347"/>
      <c r="D1329" s="315" t="s">
        <v>6995</v>
      </c>
      <c r="E1329" s="331" t="s">
        <v>2985</v>
      </c>
      <c r="F1329" s="332" t="s">
        <v>6265</v>
      </c>
      <c r="G1329" s="333" t="s">
        <v>3474</v>
      </c>
      <c r="H1329" s="331" t="s">
        <v>2865</v>
      </c>
      <c r="I1329" s="331" t="s">
        <v>6264</v>
      </c>
      <c r="J1329" s="331" t="s">
        <v>3475</v>
      </c>
      <c r="K1329" s="340" t="s">
        <v>2986</v>
      </c>
      <c r="L1329" s="334" t="s">
        <v>6266</v>
      </c>
      <c r="M1329" s="334"/>
      <c r="N1329" s="338"/>
      <c r="O1329" s="334"/>
      <c r="P1329" s="324">
        <v>2</v>
      </c>
      <c r="Q1329" s="316">
        <v>31</v>
      </c>
      <c r="R1329" s="327">
        <v>400000</v>
      </c>
      <c r="S1329" s="327" t="s">
        <v>347</v>
      </c>
      <c r="T1329" s="328" t="s">
        <v>347</v>
      </c>
      <c r="U1329" s="328" t="s">
        <v>347</v>
      </c>
      <c r="V1329" s="328" t="s">
        <v>347</v>
      </c>
      <c r="W1329" s="329" t="s">
        <v>347</v>
      </c>
      <c r="X1329" s="329" t="s">
        <v>347</v>
      </c>
      <c r="Y1329" s="325"/>
      <c r="Z1329" s="325"/>
      <c r="AA1329" s="325"/>
      <c r="AB1329" s="325"/>
      <c r="AC1329" s="325"/>
      <c r="AD1329" s="325"/>
      <c r="AE1329" s="325"/>
      <c r="AF1329" s="325"/>
      <c r="AG1329" s="325">
        <v>0</v>
      </c>
      <c r="AH1329" s="325" t="s">
        <v>6833</v>
      </c>
      <c r="AI1329" s="325" t="s">
        <v>6833</v>
      </c>
      <c r="AJ1329" s="328">
        <v>400000</v>
      </c>
      <c r="AK1329" s="330">
        <v>0</v>
      </c>
    </row>
    <row r="1330" spans="1:37" s="309" customFormat="1" ht="20.100000000000001" customHeight="1">
      <c r="A1330" s="314">
        <v>8111</v>
      </c>
      <c r="B1330" s="315">
        <v>702090009</v>
      </c>
      <c r="C1330" s="347"/>
      <c r="D1330" s="315" t="s">
        <v>6991</v>
      </c>
      <c r="E1330" s="331" t="s">
        <v>3476</v>
      </c>
      <c r="F1330" s="332" t="s">
        <v>6177</v>
      </c>
      <c r="G1330" s="333" t="s">
        <v>3477</v>
      </c>
      <c r="H1330" s="331" t="s">
        <v>510</v>
      </c>
      <c r="I1330" s="331" t="s">
        <v>3478</v>
      </c>
      <c r="J1330" s="331" t="s">
        <v>7038</v>
      </c>
      <c r="K1330" s="340" t="s">
        <v>2852</v>
      </c>
      <c r="L1330" s="334" t="s">
        <v>3477</v>
      </c>
      <c r="M1330" s="348"/>
      <c r="N1330" s="322"/>
      <c r="O1330" s="322"/>
      <c r="P1330" s="324">
        <v>1</v>
      </c>
      <c r="Q1330" s="316">
        <v>11</v>
      </c>
      <c r="R1330" s="327">
        <v>300000</v>
      </c>
      <c r="S1330" s="327" t="s">
        <v>347</v>
      </c>
      <c r="T1330" s="328" t="s">
        <v>347</v>
      </c>
      <c r="U1330" s="328" t="s">
        <v>347</v>
      </c>
      <c r="V1330" s="328" t="s">
        <v>347</v>
      </c>
      <c r="W1330" s="329" t="s">
        <v>347</v>
      </c>
      <c r="X1330" s="329" t="s">
        <v>347</v>
      </c>
      <c r="Y1330" s="329"/>
      <c r="Z1330" s="325"/>
      <c r="AA1330" s="329"/>
      <c r="AB1330" s="329"/>
      <c r="AC1330" s="329"/>
      <c r="AD1330" s="329"/>
      <c r="AE1330" s="329"/>
      <c r="AF1330" s="329"/>
      <c r="AG1330" s="325">
        <v>0</v>
      </c>
      <c r="AH1330" s="325" t="s">
        <v>6833</v>
      </c>
      <c r="AI1330" s="325" t="s">
        <v>6833</v>
      </c>
      <c r="AJ1330" s="328">
        <v>300000</v>
      </c>
      <c r="AK1330" s="330">
        <v>0</v>
      </c>
    </row>
    <row r="1331" spans="1:37" s="309" customFormat="1" ht="20.100000000000001" customHeight="1">
      <c r="A1331" s="314">
        <v>8112</v>
      </c>
      <c r="B1331" s="315">
        <v>702160007</v>
      </c>
      <c r="C1331" s="345"/>
      <c r="D1331" s="315" t="s">
        <v>6991</v>
      </c>
      <c r="E1331" s="316" t="s">
        <v>3479</v>
      </c>
      <c r="F1331" s="319" t="s">
        <v>6267</v>
      </c>
      <c r="G1331" s="320" t="s">
        <v>3480</v>
      </c>
      <c r="H1331" s="316" t="s">
        <v>344</v>
      </c>
      <c r="I1331" s="316" t="s">
        <v>3481</v>
      </c>
      <c r="J1331" s="316" t="s">
        <v>7039</v>
      </c>
      <c r="K1331" s="340" t="s">
        <v>3169</v>
      </c>
      <c r="L1331" s="334" t="s">
        <v>6268</v>
      </c>
      <c r="M1331" s="348"/>
      <c r="N1331" s="322"/>
      <c r="O1331" s="322"/>
      <c r="P1331" s="324">
        <v>1</v>
      </c>
      <c r="Q1331" s="316">
        <v>19</v>
      </c>
      <c r="R1331" s="327">
        <v>300000</v>
      </c>
      <c r="S1331" s="327" t="s">
        <v>347</v>
      </c>
      <c r="T1331" s="328" t="s">
        <v>347</v>
      </c>
      <c r="U1331" s="328" t="s">
        <v>347</v>
      </c>
      <c r="V1331" s="328" t="s">
        <v>347</v>
      </c>
      <c r="W1331" s="329" t="s">
        <v>347</v>
      </c>
      <c r="X1331" s="329" t="s">
        <v>347</v>
      </c>
      <c r="Y1331" s="325"/>
      <c r="Z1331" s="325"/>
      <c r="AA1331" s="325"/>
      <c r="AB1331" s="325"/>
      <c r="AC1331" s="325"/>
      <c r="AD1331" s="325"/>
      <c r="AE1331" s="325"/>
      <c r="AF1331" s="325"/>
      <c r="AG1331" s="325">
        <v>0</v>
      </c>
      <c r="AH1331" s="325" t="s">
        <v>6833</v>
      </c>
      <c r="AI1331" s="325" t="s">
        <v>6833</v>
      </c>
      <c r="AJ1331" s="328">
        <v>300000</v>
      </c>
      <c r="AK1331" s="330">
        <v>0</v>
      </c>
    </row>
    <row r="1332" spans="1:37" s="309" customFormat="1" ht="20.100000000000001" customHeight="1">
      <c r="A1332" s="314">
        <v>8113</v>
      </c>
      <c r="B1332" s="315">
        <v>702150038</v>
      </c>
      <c r="C1332" s="345"/>
      <c r="D1332" s="315" t="s">
        <v>6991</v>
      </c>
      <c r="E1332" s="316" t="s">
        <v>6269</v>
      </c>
      <c r="F1332" s="319" t="s">
        <v>6271</v>
      </c>
      <c r="G1332" s="320" t="s">
        <v>6272</v>
      </c>
      <c r="H1332" s="316" t="s">
        <v>344</v>
      </c>
      <c r="I1332" s="316" t="s">
        <v>6270</v>
      </c>
      <c r="J1332" s="316" t="s">
        <v>7040</v>
      </c>
      <c r="K1332" s="340" t="s">
        <v>6271</v>
      </c>
      <c r="L1332" s="334" t="s">
        <v>6273</v>
      </c>
      <c r="M1332" s="348"/>
      <c r="N1332" s="322"/>
      <c r="O1332" s="322"/>
      <c r="P1332" s="324">
        <v>1</v>
      </c>
      <c r="Q1332" s="316">
        <v>17</v>
      </c>
      <c r="R1332" s="327">
        <v>300000</v>
      </c>
      <c r="S1332" s="327" t="s">
        <v>347</v>
      </c>
      <c r="T1332" s="328" t="s">
        <v>347</v>
      </c>
      <c r="U1332" s="328" t="s">
        <v>347</v>
      </c>
      <c r="V1332" s="328" t="s">
        <v>347</v>
      </c>
      <c r="W1332" s="329" t="s">
        <v>347</v>
      </c>
      <c r="X1332" s="329" t="s">
        <v>347</v>
      </c>
      <c r="Y1332" s="329"/>
      <c r="Z1332" s="325"/>
      <c r="AA1332" s="329"/>
      <c r="AB1332" s="329"/>
      <c r="AC1332" s="329"/>
      <c r="AD1332" s="329"/>
      <c r="AE1332" s="329"/>
      <c r="AF1332" s="329"/>
      <c r="AG1332" s="325">
        <v>0</v>
      </c>
      <c r="AH1332" s="325" t="s">
        <v>6833</v>
      </c>
      <c r="AI1332" s="325" t="s">
        <v>6833</v>
      </c>
      <c r="AJ1332" s="328">
        <v>300000</v>
      </c>
      <c r="AK1332" s="330">
        <v>0</v>
      </c>
    </row>
    <row r="1333" spans="1:37" s="309" customFormat="1" ht="20.100000000000001" customHeight="1">
      <c r="A1333" s="314">
        <v>8114</v>
      </c>
      <c r="B1333" s="315">
        <v>702130003</v>
      </c>
      <c r="C1333" s="347"/>
      <c r="D1333" s="315" t="s">
        <v>6995</v>
      </c>
      <c r="E1333" s="331" t="s">
        <v>3482</v>
      </c>
      <c r="F1333" s="332" t="s">
        <v>6274</v>
      </c>
      <c r="G1333" s="333" t="s">
        <v>3484</v>
      </c>
      <c r="H1333" s="331" t="s">
        <v>1958</v>
      </c>
      <c r="I1333" s="331" t="s">
        <v>3483</v>
      </c>
      <c r="J1333" s="331" t="s">
        <v>3114</v>
      </c>
      <c r="K1333" s="340" t="s">
        <v>3115</v>
      </c>
      <c r="L1333" s="334" t="s">
        <v>6275</v>
      </c>
      <c r="M1333" s="334"/>
      <c r="N1333" s="338"/>
      <c r="O1333" s="334"/>
      <c r="P1333" s="324">
        <v>2</v>
      </c>
      <c r="Q1333" s="316">
        <v>35</v>
      </c>
      <c r="R1333" s="327">
        <v>400000</v>
      </c>
      <c r="S1333" s="327" t="s">
        <v>347</v>
      </c>
      <c r="T1333" s="328" t="s">
        <v>347</v>
      </c>
      <c r="U1333" s="328" t="s">
        <v>347</v>
      </c>
      <c r="V1333" s="328" t="s">
        <v>347</v>
      </c>
      <c r="W1333" s="329" t="s">
        <v>347</v>
      </c>
      <c r="X1333" s="329" t="s">
        <v>347</v>
      </c>
      <c r="Y1333" s="329"/>
      <c r="Z1333" s="325"/>
      <c r="AA1333" s="329"/>
      <c r="AB1333" s="329"/>
      <c r="AC1333" s="329"/>
      <c r="AD1333" s="329"/>
      <c r="AE1333" s="329"/>
      <c r="AF1333" s="329"/>
      <c r="AG1333" s="325">
        <v>0</v>
      </c>
      <c r="AH1333" s="325" t="s">
        <v>6833</v>
      </c>
      <c r="AI1333" s="325" t="s">
        <v>6833</v>
      </c>
      <c r="AJ1333" s="328">
        <v>400000</v>
      </c>
      <c r="AK1333" s="330">
        <v>0</v>
      </c>
    </row>
    <row r="1334" spans="1:37" s="309" customFormat="1" ht="20.100000000000001" customHeight="1">
      <c r="A1334" s="314">
        <v>8115</v>
      </c>
      <c r="B1334" s="315">
        <v>702130033</v>
      </c>
      <c r="C1334" s="347"/>
      <c r="D1334" s="315" t="s">
        <v>6991</v>
      </c>
      <c r="E1334" s="331" t="s">
        <v>3482</v>
      </c>
      <c r="F1334" s="332" t="s">
        <v>6274</v>
      </c>
      <c r="G1334" s="333" t="s">
        <v>3484</v>
      </c>
      <c r="H1334" s="331" t="s">
        <v>344</v>
      </c>
      <c r="I1334" s="331" t="s">
        <v>3485</v>
      </c>
      <c r="J1334" s="331" t="s">
        <v>7041</v>
      </c>
      <c r="K1334" s="340" t="s">
        <v>6276</v>
      </c>
      <c r="L1334" s="334" t="s">
        <v>6277</v>
      </c>
      <c r="M1334" s="319"/>
      <c r="N1334" s="316"/>
      <c r="O1334" s="316"/>
      <c r="P1334" s="324">
        <v>3</v>
      </c>
      <c r="Q1334" s="316">
        <v>120</v>
      </c>
      <c r="R1334" s="327">
        <v>500000</v>
      </c>
      <c r="S1334" s="327" t="s">
        <v>347</v>
      </c>
      <c r="T1334" s="328" t="s">
        <v>347</v>
      </c>
      <c r="U1334" s="328" t="s">
        <v>347</v>
      </c>
      <c r="V1334" s="328" t="s">
        <v>347</v>
      </c>
      <c r="W1334" s="329" t="s">
        <v>347</v>
      </c>
      <c r="X1334" s="329" t="s">
        <v>347</v>
      </c>
      <c r="Y1334" s="329"/>
      <c r="Z1334" s="325"/>
      <c r="AA1334" s="329"/>
      <c r="AB1334" s="329"/>
      <c r="AC1334" s="329"/>
      <c r="AD1334" s="329"/>
      <c r="AE1334" s="329"/>
      <c r="AF1334" s="329"/>
      <c r="AG1334" s="325">
        <v>0</v>
      </c>
      <c r="AH1334" s="325" t="s">
        <v>6833</v>
      </c>
      <c r="AI1334" s="325" t="s">
        <v>6833</v>
      </c>
      <c r="AJ1334" s="328">
        <v>500000</v>
      </c>
      <c r="AK1334" s="330">
        <v>0</v>
      </c>
    </row>
    <row r="1335" spans="1:37" s="309" customFormat="1" ht="20.100000000000001" customHeight="1">
      <c r="A1335" s="314">
        <v>8116</v>
      </c>
      <c r="B1335" s="315">
        <v>702050014</v>
      </c>
      <c r="C1335" s="347"/>
      <c r="D1335" s="315" t="s">
        <v>6991</v>
      </c>
      <c r="E1335" s="331" t="s">
        <v>3486</v>
      </c>
      <c r="F1335" s="332" t="s">
        <v>6278</v>
      </c>
      <c r="G1335" s="333" t="s">
        <v>3487</v>
      </c>
      <c r="H1335" s="331" t="s">
        <v>344</v>
      </c>
      <c r="I1335" s="331" t="s">
        <v>5419</v>
      </c>
      <c r="J1335" s="331" t="s">
        <v>7042</v>
      </c>
      <c r="K1335" s="340" t="s">
        <v>6279</v>
      </c>
      <c r="L1335" s="334" t="s">
        <v>6280</v>
      </c>
      <c r="M1335" s="342"/>
      <c r="N1335" s="323"/>
      <c r="O1335" s="322"/>
      <c r="P1335" s="324">
        <v>1</v>
      </c>
      <c r="Q1335" s="316">
        <v>12</v>
      </c>
      <c r="R1335" s="327">
        <v>300000</v>
      </c>
      <c r="S1335" s="327" t="s">
        <v>347</v>
      </c>
      <c r="T1335" s="328" t="s">
        <v>347</v>
      </c>
      <c r="U1335" s="328" t="s">
        <v>347</v>
      </c>
      <c r="V1335" s="328" t="s">
        <v>347</v>
      </c>
      <c r="W1335" s="329" t="s">
        <v>347</v>
      </c>
      <c r="X1335" s="329" t="s">
        <v>347</v>
      </c>
      <c r="Y1335" s="325"/>
      <c r="Z1335" s="325"/>
      <c r="AA1335" s="325"/>
      <c r="AB1335" s="325"/>
      <c r="AC1335" s="325"/>
      <c r="AD1335" s="325"/>
      <c r="AE1335" s="325"/>
      <c r="AF1335" s="325"/>
      <c r="AG1335" s="325">
        <v>0</v>
      </c>
      <c r="AH1335" s="325" t="s">
        <v>6833</v>
      </c>
      <c r="AI1335" s="325" t="s">
        <v>6833</v>
      </c>
      <c r="AJ1335" s="328">
        <v>300000</v>
      </c>
      <c r="AK1335" s="330">
        <v>0</v>
      </c>
    </row>
    <row r="1336" spans="1:37" s="309" customFormat="1" ht="20.100000000000001" customHeight="1">
      <c r="A1336" s="314">
        <v>8117</v>
      </c>
      <c r="B1336" s="315">
        <v>702080007</v>
      </c>
      <c r="C1336" s="345"/>
      <c r="D1336" s="315" t="s">
        <v>6995</v>
      </c>
      <c r="E1336" s="316" t="s">
        <v>3488</v>
      </c>
      <c r="F1336" s="319" t="s">
        <v>6281</v>
      </c>
      <c r="G1336" s="320" t="s">
        <v>3489</v>
      </c>
      <c r="H1336" s="316" t="s">
        <v>344</v>
      </c>
      <c r="I1336" s="316" t="s">
        <v>3490</v>
      </c>
      <c r="J1336" s="316" t="s">
        <v>3047</v>
      </c>
      <c r="K1336" s="340" t="s">
        <v>3048</v>
      </c>
      <c r="L1336" s="334" t="s">
        <v>3489</v>
      </c>
      <c r="M1336" s="334"/>
      <c r="N1336" s="338"/>
      <c r="O1336" s="334"/>
      <c r="P1336" s="324">
        <v>2</v>
      </c>
      <c r="Q1336" s="316">
        <v>30</v>
      </c>
      <c r="R1336" s="327">
        <v>400000</v>
      </c>
      <c r="S1336" s="327" t="s">
        <v>347</v>
      </c>
      <c r="T1336" s="328" t="s">
        <v>347</v>
      </c>
      <c r="U1336" s="328" t="s">
        <v>347</v>
      </c>
      <c r="V1336" s="328" t="s">
        <v>347</v>
      </c>
      <c r="W1336" s="329" t="s">
        <v>347</v>
      </c>
      <c r="X1336" s="329" t="s">
        <v>347</v>
      </c>
      <c r="Y1336" s="329"/>
      <c r="Z1336" s="325"/>
      <c r="AA1336" s="329"/>
      <c r="AB1336" s="329"/>
      <c r="AC1336" s="329"/>
      <c r="AD1336" s="329"/>
      <c r="AE1336" s="329"/>
      <c r="AF1336" s="329"/>
      <c r="AG1336" s="325">
        <v>0</v>
      </c>
      <c r="AH1336" s="325" t="s">
        <v>6833</v>
      </c>
      <c r="AI1336" s="325" t="s">
        <v>6833</v>
      </c>
      <c r="AJ1336" s="328">
        <v>400000</v>
      </c>
      <c r="AK1336" s="330">
        <v>0</v>
      </c>
    </row>
    <row r="1337" spans="1:37" s="309" customFormat="1" ht="20.100000000000001" customHeight="1">
      <c r="A1337" s="314">
        <v>8118</v>
      </c>
      <c r="B1337" s="315">
        <v>702140052</v>
      </c>
      <c r="C1337" s="347"/>
      <c r="D1337" s="315" t="s">
        <v>6991</v>
      </c>
      <c r="E1337" s="331" t="s">
        <v>3491</v>
      </c>
      <c r="F1337" s="332" t="s">
        <v>6282</v>
      </c>
      <c r="G1337" s="333" t="s">
        <v>3492</v>
      </c>
      <c r="H1337" s="331" t="s">
        <v>344</v>
      </c>
      <c r="I1337" s="331" t="s">
        <v>3493</v>
      </c>
      <c r="J1337" s="331" t="s">
        <v>7043</v>
      </c>
      <c r="K1337" s="340" t="s">
        <v>6056</v>
      </c>
      <c r="L1337" s="334" t="s">
        <v>6283</v>
      </c>
      <c r="M1337" s="334"/>
      <c r="N1337" s="316"/>
      <c r="O1337" s="316"/>
      <c r="P1337" s="324">
        <v>1</v>
      </c>
      <c r="Q1337" s="316">
        <v>6</v>
      </c>
      <c r="R1337" s="327">
        <v>300000</v>
      </c>
      <c r="S1337" s="327" t="s">
        <v>347</v>
      </c>
      <c r="T1337" s="328" t="s">
        <v>347</v>
      </c>
      <c r="U1337" s="328" t="s">
        <v>347</v>
      </c>
      <c r="V1337" s="328" t="s">
        <v>347</v>
      </c>
      <c r="W1337" s="329" t="s">
        <v>347</v>
      </c>
      <c r="X1337" s="329" t="s">
        <v>347</v>
      </c>
      <c r="Y1337" s="329"/>
      <c r="Z1337" s="325"/>
      <c r="AA1337" s="329"/>
      <c r="AB1337" s="329"/>
      <c r="AC1337" s="329"/>
      <c r="AD1337" s="329"/>
      <c r="AE1337" s="329"/>
      <c r="AF1337" s="329"/>
      <c r="AG1337" s="325">
        <v>0</v>
      </c>
      <c r="AH1337" s="325" t="s">
        <v>6833</v>
      </c>
      <c r="AI1337" s="325" t="s">
        <v>6833</v>
      </c>
      <c r="AJ1337" s="328">
        <v>300000</v>
      </c>
      <c r="AK1337" s="330">
        <v>0</v>
      </c>
    </row>
    <row r="1338" spans="1:37" s="309" customFormat="1" ht="20.100000000000001" customHeight="1">
      <c r="A1338" s="314">
        <v>8119</v>
      </c>
      <c r="B1338" s="315">
        <v>702100016</v>
      </c>
      <c r="C1338" s="347"/>
      <c r="D1338" s="315" t="s">
        <v>6991</v>
      </c>
      <c r="E1338" s="331" t="s">
        <v>3494</v>
      </c>
      <c r="F1338" s="332" t="s">
        <v>6284</v>
      </c>
      <c r="G1338" s="333" t="s">
        <v>3495</v>
      </c>
      <c r="H1338" s="331" t="s">
        <v>344</v>
      </c>
      <c r="I1338" s="331" t="s">
        <v>3496</v>
      </c>
      <c r="J1338" s="331" t="s">
        <v>7044</v>
      </c>
      <c r="K1338" s="340" t="s">
        <v>3070</v>
      </c>
      <c r="L1338" s="334" t="s">
        <v>6285</v>
      </c>
      <c r="M1338" s="334"/>
      <c r="N1338" s="338"/>
      <c r="O1338" s="334"/>
      <c r="P1338" s="324">
        <v>1</v>
      </c>
      <c r="Q1338" s="316">
        <v>12</v>
      </c>
      <c r="R1338" s="327">
        <v>300000</v>
      </c>
      <c r="S1338" s="327" t="s">
        <v>347</v>
      </c>
      <c r="T1338" s="328" t="s">
        <v>347</v>
      </c>
      <c r="U1338" s="328" t="s">
        <v>347</v>
      </c>
      <c r="V1338" s="328" t="s">
        <v>347</v>
      </c>
      <c r="W1338" s="329" t="s">
        <v>347</v>
      </c>
      <c r="X1338" s="329" t="s">
        <v>347</v>
      </c>
      <c r="Y1338" s="325"/>
      <c r="Z1338" s="325"/>
      <c r="AA1338" s="325"/>
      <c r="AB1338" s="325"/>
      <c r="AC1338" s="325"/>
      <c r="AD1338" s="325"/>
      <c r="AE1338" s="325"/>
      <c r="AF1338" s="325"/>
      <c r="AG1338" s="325">
        <v>0</v>
      </c>
      <c r="AH1338" s="325" t="s">
        <v>6833</v>
      </c>
      <c r="AI1338" s="325" t="s">
        <v>6833</v>
      </c>
      <c r="AJ1338" s="328">
        <v>300000</v>
      </c>
      <c r="AK1338" s="330">
        <v>0</v>
      </c>
    </row>
    <row r="1339" spans="1:37" s="309" customFormat="1" ht="20.100000000000001" customHeight="1">
      <c r="A1339" s="314">
        <v>8120</v>
      </c>
      <c r="B1339" s="315">
        <v>702110033</v>
      </c>
      <c r="C1339" s="347"/>
      <c r="D1339" s="315" t="s">
        <v>6991</v>
      </c>
      <c r="E1339" s="331" t="s">
        <v>3497</v>
      </c>
      <c r="F1339" s="332" t="s">
        <v>6286</v>
      </c>
      <c r="G1339" s="333" t="s">
        <v>3498</v>
      </c>
      <c r="H1339" s="331" t="s">
        <v>355</v>
      </c>
      <c r="I1339" s="331" t="s">
        <v>3499</v>
      </c>
      <c r="J1339" s="331" t="s">
        <v>7045</v>
      </c>
      <c r="K1339" s="340" t="s">
        <v>3097</v>
      </c>
      <c r="L1339" s="334" t="s">
        <v>6287</v>
      </c>
      <c r="M1339" s="334"/>
      <c r="N1339" s="338"/>
      <c r="O1339" s="334"/>
      <c r="P1339" s="324">
        <v>1</v>
      </c>
      <c r="Q1339" s="316">
        <v>19</v>
      </c>
      <c r="R1339" s="327">
        <v>300000</v>
      </c>
      <c r="S1339" s="327" t="s">
        <v>347</v>
      </c>
      <c r="T1339" s="328" t="s">
        <v>347</v>
      </c>
      <c r="U1339" s="328" t="s">
        <v>347</v>
      </c>
      <c r="V1339" s="328" t="s">
        <v>347</v>
      </c>
      <c r="W1339" s="329" t="s">
        <v>347</v>
      </c>
      <c r="X1339" s="329" t="s">
        <v>347</v>
      </c>
      <c r="Y1339" s="329"/>
      <c r="Z1339" s="325"/>
      <c r="AA1339" s="329"/>
      <c r="AB1339" s="329"/>
      <c r="AC1339" s="329"/>
      <c r="AD1339" s="329"/>
      <c r="AE1339" s="329"/>
      <c r="AF1339" s="329"/>
      <c r="AG1339" s="325">
        <v>0</v>
      </c>
      <c r="AH1339" s="325" t="s">
        <v>6833</v>
      </c>
      <c r="AI1339" s="325" t="s">
        <v>6833</v>
      </c>
      <c r="AJ1339" s="328">
        <v>300000</v>
      </c>
      <c r="AK1339" s="330">
        <v>0</v>
      </c>
    </row>
    <row r="1340" spans="1:37" s="309" customFormat="1" ht="20.100000000000001" customHeight="1">
      <c r="A1340" s="314">
        <v>8121</v>
      </c>
      <c r="B1340" s="315">
        <v>702040019</v>
      </c>
      <c r="C1340" s="347"/>
      <c r="D1340" s="315" t="s">
        <v>6991</v>
      </c>
      <c r="E1340" s="331" t="s">
        <v>3500</v>
      </c>
      <c r="F1340" s="332" t="s">
        <v>6288</v>
      </c>
      <c r="G1340" s="333" t="s">
        <v>3501</v>
      </c>
      <c r="H1340" s="331" t="s">
        <v>355</v>
      </c>
      <c r="I1340" s="331" t="s">
        <v>3502</v>
      </c>
      <c r="J1340" s="331" t="s">
        <v>7046</v>
      </c>
      <c r="K1340" s="340" t="s">
        <v>2988</v>
      </c>
      <c r="L1340" s="334" t="s">
        <v>6289</v>
      </c>
      <c r="M1340" s="334"/>
      <c r="N1340" s="338"/>
      <c r="O1340" s="334"/>
      <c r="P1340" s="324">
        <v>2</v>
      </c>
      <c r="Q1340" s="316">
        <v>27</v>
      </c>
      <c r="R1340" s="327">
        <v>400000</v>
      </c>
      <c r="S1340" s="327" t="s">
        <v>347</v>
      </c>
      <c r="T1340" s="328" t="s">
        <v>347</v>
      </c>
      <c r="U1340" s="328" t="s">
        <v>347</v>
      </c>
      <c r="V1340" s="328" t="s">
        <v>347</v>
      </c>
      <c r="W1340" s="329" t="s">
        <v>347</v>
      </c>
      <c r="X1340" s="329" t="s">
        <v>347</v>
      </c>
      <c r="Y1340" s="325"/>
      <c r="Z1340" s="325"/>
      <c r="AA1340" s="325"/>
      <c r="AB1340" s="325"/>
      <c r="AC1340" s="325"/>
      <c r="AD1340" s="325"/>
      <c r="AE1340" s="325"/>
      <c r="AF1340" s="325"/>
      <c r="AG1340" s="325">
        <v>0</v>
      </c>
      <c r="AH1340" s="325" t="s">
        <v>6833</v>
      </c>
      <c r="AI1340" s="325" t="s">
        <v>6833</v>
      </c>
      <c r="AJ1340" s="328">
        <v>400000</v>
      </c>
      <c r="AK1340" s="330">
        <v>0</v>
      </c>
    </row>
    <row r="1341" spans="1:37" s="309" customFormat="1" ht="20.100000000000001" customHeight="1">
      <c r="A1341" s="314">
        <v>8122</v>
      </c>
      <c r="B1341" s="315">
        <v>702140056</v>
      </c>
      <c r="C1341" s="347"/>
      <c r="D1341" s="315" t="s">
        <v>6995</v>
      </c>
      <c r="E1341" s="331" t="s">
        <v>3503</v>
      </c>
      <c r="F1341" s="332" t="s">
        <v>6290</v>
      </c>
      <c r="G1341" s="333" t="s">
        <v>3504</v>
      </c>
      <c r="H1341" s="331" t="s">
        <v>355</v>
      </c>
      <c r="I1341" s="331" t="s">
        <v>3505</v>
      </c>
      <c r="J1341" s="331" t="s">
        <v>3506</v>
      </c>
      <c r="K1341" s="340" t="s">
        <v>6291</v>
      </c>
      <c r="L1341" s="334" t="s">
        <v>6292</v>
      </c>
      <c r="M1341" s="334"/>
      <c r="N1341" s="316"/>
      <c r="O1341" s="334"/>
      <c r="P1341" s="324">
        <v>2</v>
      </c>
      <c r="Q1341" s="316">
        <v>34</v>
      </c>
      <c r="R1341" s="327">
        <v>400000</v>
      </c>
      <c r="S1341" s="327" t="s">
        <v>347</v>
      </c>
      <c r="T1341" s="328" t="s">
        <v>347</v>
      </c>
      <c r="U1341" s="328" t="s">
        <v>347</v>
      </c>
      <c r="V1341" s="328" t="s">
        <v>347</v>
      </c>
      <c r="W1341" s="329" t="s">
        <v>347</v>
      </c>
      <c r="X1341" s="329" t="s">
        <v>347</v>
      </c>
      <c r="Y1341" s="329"/>
      <c r="Z1341" s="325"/>
      <c r="AA1341" s="329"/>
      <c r="AB1341" s="329"/>
      <c r="AC1341" s="329"/>
      <c r="AD1341" s="329"/>
      <c r="AE1341" s="329"/>
      <c r="AF1341" s="329"/>
      <c r="AG1341" s="325">
        <v>0</v>
      </c>
      <c r="AH1341" s="325" t="s">
        <v>6833</v>
      </c>
      <c r="AI1341" s="325" t="s">
        <v>6833</v>
      </c>
      <c r="AJ1341" s="328">
        <v>400000</v>
      </c>
      <c r="AK1341" s="330">
        <v>0</v>
      </c>
    </row>
    <row r="1342" spans="1:37" s="309" customFormat="1" ht="20.100000000000001" customHeight="1">
      <c r="A1342" s="314">
        <v>8123</v>
      </c>
      <c r="B1342" s="315">
        <v>702040017</v>
      </c>
      <c r="C1342" s="347"/>
      <c r="D1342" s="315" t="s">
        <v>6995</v>
      </c>
      <c r="E1342" s="331" t="s">
        <v>3507</v>
      </c>
      <c r="F1342" s="332" t="s">
        <v>6294</v>
      </c>
      <c r="G1342" s="333" t="s">
        <v>6295</v>
      </c>
      <c r="H1342" s="331" t="s">
        <v>344</v>
      </c>
      <c r="I1342" s="331" t="s">
        <v>3509</v>
      </c>
      <c r="J1342" s="331" t="s">
        <v>6293</v>
      </c>
      <c r="K1342" s="340" t="s">
        <v>2992</v>
      </c>
      <c r="L1342" s="334" t="s">
        <v>6296</v>
      </c>
      <c r="M1342" s="334"/>
      <c r="N1342" s="338"/>
      <c r="O1342" s="334"/>
      <c r="P1342" s="324">
        <v>3</v>
      </c>
      <c r="Q1342" s="316">
        <v>66</v>
      </c>
      <c r="R1342" s="327">
        <v>500000</v>
      </c>
      <c r="S1342" s="327" t="s">
        <v>347</v>
      </c>
      <c r="T1342" s="328" t="s">
        <v>347</v>
      </c>
      <c r="U1342" s="328" t="s">
        <v>347</v>
      </c>
      <c r="V1342" s="328" t="s">
        <v>347</v>
      </c>
      <c r="W1342" s="329" t="s">
        <v>347</v>
      </c>
      <c r="X1342" s="329" t="s">
        <v>347</v>
      </c>
      <c r="Y1342" s="329"/>
      <c r="Z1342" s="325"/>
      <c r="AA1342" s="329"/>
      <c r="AB1342" s="329"/>
      <c r="AC1342" s="329"/>
      <c r="AD1342" s="329"/>
      <c r="AE1342" s="329"/>
      <c r="AF1342" s="329"/>
      <c r="AG1342" s="325">
        <v>0</v>
      </c>
      <c r="AH1342" s="325" t="s">
        <v>6833</v>
      </c>
      <c r="AI1342" s="325" t="s">
        <v>6833</v>
      </c>
      <c r="AJ1342" s="328">
        <v>500000</v>
      </c>
      <c r="AK1342" s="330">
        <v>0</v>
      </c>
    </row>
    <row r="1343" spans="1:37" s="309" customFormat="1" ht="20.100000000000001" customHeight="1">
      <c r="A1343" s="314">
        <v>8124</v>
      </c>
      <c r="B1343" s="315">
        <v>702140039</v>
      </c>
      <c r="C1343" s="345"/>
      <c r="D1343" s="315" t="s">
        <v>6995</v>
      </c>
      <c r="E1343" s="316" t="s">
        <v>3510</v>
      </c>
      <c r="F1343" s="319" t="s">
        <v>6297</v>
      </c>
      <c r="G1343" s="320" t="s">
        <v>3511</v>
      </c>
      <c r="H1343" s="316" t="s">
        <v>355</v>
      </c>
      <c r="I1343" s="316" t="s">
        <v>3512</v>
      </c>
      <c r="J1343" s="316" t="s">
        <v>3513</v>
      </c>
      <c r="K1343" s="340" t="s">
        <v>3156</v>
      </c>
      <c r="L1343" s="334" t="s">
        <v>6298</v>
      </c>
      <c r="M1343" s="334"/>
      <c r="N1343" s="338"/>
      <c r="O1343" s="334"/>
      <c r="P1343" s="324">
        <v>3</v>
      </c>
      <c r="Q1343" s="316">
        <v>60</v>
      </c>
      <c r="R1343" s="327">
        <v>500000</v>
      </c>
      <c r="S1343" s="327" t="s">
        <v>347</v>
      </c>
      <c r="T1343" s="328" t="s">
        <v>347</v>
      </c>
      <c r="U1343" s="328" t="s">
        <v>347</v>
      </c>
      <c r="V1343" s="328" t="s">
        <v>347</v>
      </c>
      <c r="W1343" s="329" t="s">
        <v>347</v>
      </c>
      <c r="X1343" s="329" t="s">
        <v>347</v>
      </c>
      <c r="Y1343" s="325"/>
      <c r="Z1343" s="325"/>
      <c r="AA1343" s="325"/>
      <c r="AB1343" s="325"/>
      <c r="AC1343" s="325"/>
      <c r="AD1343" s="325"/>
      <c r="AE1343" s="325"/>
      <c r="AF1343" s="325"/>
      <c r="AG1343" s="325">
        <v>0</v>
      </c>
      <c r="AH1343" s="325" t="s">
        <v>6833</v>
      </c>
      <c r="AI1343" s="325" t="s">
        <v>6833</v>
      </c>
      <c r="AJ1343" s="328">
        <v>500000</v>
      </c>
      <c r="AK1343" s="330">
        <v>0</v>
      </c>
    </row>
    <row r="1344" spans="1:37" s="309" customFormat="1" ht="20.100000000000001" customHeight="1">
      <c r="A1344" s="314">
        <v>8125</v>
      </c>
      <c r="B1344" s="315">
        <v>702170010</v>
      </c>
      <c r="C1344" s="347"/>
      <c r="D1344" s="315" t="s">
        <v>6995</v>
      </c>
      <c r="E1344" s="331" t="s">
        <v>3514</v>
      </c>
      <c r="F1344" s="332" t="s">
        <v>6299</v>
      </c>
      <c r="G1344" s="333" t="s">
        <v>3515</v>
      </c>
      <c r="H1344" s="331" t="s">
        <v>355</v>
      </c>
      <c r="I1344" s="331" t="s">
        <v>2674</v>
      </c>
      <c r="J1344" s="331" t="s">
        <v>3165</v>
      </c>
      <c r="K1344" s="340" t="s">
        <v>3166</v>
      </c>
      <c r="L1344" s="334" t="s">
        <v>6300</v>
      </c>
      <c r="M1344" s="334"/>
      <c r="N1344" s="316"/>
      <c r="O1344" s="334"/>
      <c r="P1344" s="324">
        <v>1</v>
      </c>
      <c r="Q1344" s="316">
        <v>5</v>
      </c>
      <c r="R1344" s="327">
        <v>300000</v>
      </c>
      <c r="S1344" s="327" t="s">
        <v>347</v>
      </c>
      <c r="T1344" s="328" t="s">
        <v>347</v>
      </c>
      <c r="U1344" s="328" t="s">
        <v>347</v>
      </c>
      <c r="V1344" s="328" t="s">
        <v>347</v>
      </c>
      <c r="W1344" s="329" t="s">
        <v>347</v>
      </c>
      <c r="X1344" s="329" t="s">
        <v>347</v>
      </c>
      <c r="Y1344" s="329"/>
      <c r="Z1344" s="325"/>
      <c r="AA1344" s="329"/>
      <c r="AB1344" s="329"/>
      <c r="AC1344" s="329"/>
      <c r="AD1344" s="329"/>
      <c r="AE1344" s="329"/>
      <c r="AF1344" s="329"/>
      <c r="AG1344" s="325">
        <v>0</v>
      </c>
      <c r="AH1344" s="325" t="s">
        <v>6833</v>
      </c>
      <c r="AI1344" s="325" t="s">
        <v>6833</v>
      </c>
      <c r="AJ1344" s="328">
        <v>300000</v>
      </c>
      <c r="AK1344" s="330">
        <v>0</v>
      </c>
    </row>
    <row r="1345" spans="1:37" s="309" customFormat="1" ht="20.100000000000001" customHeight="1">
      <c r="A1345" s="314">
        <v>8126</v>
      </c>
      <c r="B1345" s="315">
        <v>702080018</v>
      </c>
      <c r="C1345" s="347"/>
      <c r="D1345" s="315" t="s">
        <v>6991</v>
      </c>
      <c r="E1345" s="331" t="s">
        <v>3519</v>
      </c>
      <c r="F1345" s="332" t="s">
        <v>6302</v>
      </c>
      <c r="G1345" s="333" t="s">
        <v>3520</v>
      </c>
      <c r="H1345" s="331" t="s">
        <v>355</v>
      </c>
      <c r="I1345" s="331" t="s">
        <v>6301</v>
      </c>
      <c r="J1345" s="331" t="s">
        <v>7047</v>
      </c>
      <c r="K1345" s="340" t="s">
        <v>6303</v>
      </c>
      <c r="L1345" s="334" t="s">
        <v>6304</v>
      </c>
      <c r="M1345" s="348"/>
      <c r="N1345" s="322"/>
      <c r="O1345" s="322"/>
      <c r="P1345" s="324">
        <v>1</v>
      </c>
      <c r="Q1345" s="316">
        <v>12</v>
      </c>
      <c r="R1345" s="327">
        <v>300000</v>
      </c>
      <c r="S1345" s="327" t="s">
        <v>347</v>
      </c>
      <c r="T1345" s="328" t="s">
        <v>347</v>
      </c>
      <c r="U1345" s="328">
        <v>300000</v>
      </c>
      <c r="V1345" s="328" t="s">
        <v>347</v>
      </c>
      <c r="W1345" s="329" t="s">
        <v>347</v>
      </c>
      <c r="X1345" s="329" t="s">
        <v>347</v>
      </c>
      <c r="Y1345" s="325"/>
      <c r="Z1345" s="325"/>
      <c r="AA1345" s="325"/>
      <c r="AB1345" s="325"/>
      <c r="AC1345" s="325" t="s">
        <v>377</v>
      </c>
      <c r="AD1345" s="325"/>
      <c r="AE1345" s="325"/>
      <c r="AF1345" s="325"/>
      <c r="AG1345" s="325">
        <v>0</v>
      </c>
      <c r="AH1345" s="325" t="s">
        <v>377</v>
      </c>
      <c r="AI1345" s="325" t="s">
        <v>6833</v>
      </c>
      <c r="AJ1345" s="328">
        <v>600000</v>
      </c>
      <c r="AK1345" s="330">
        <v>1000000</v>
      </c>
    </row>
    <row r="1346" spans="1:37" s="309" customFormat="1" ht="20.100000000000001" customHeight="1">
      <c r="A1346" s="314">
        <v>8127</v>
      </c>
      <c r="B1346" s="315">
        <v>702130022</v>
      </c>
      <c r="C1346" s="347"/>
      <c r="D1346" s="315" t="s">
        <v>6995</v>
      </c>
      <c r="E1346" s="331" t="s">
        <v>3130</v>
      </c>
      <c r="F1346" s="332" t="s">
        <v>6305</v>
      </c>
      <c r="G1346" s="333" t="s">
        <v>3521</v>
      </c>
      <c r="H1346" s="331" t="s">
        <v>3522</v>
      </c>
      <c r="I1346" s="331" t="s">
        <v>3523</v>
      </c>
      <c r="J1346" s="331" t="s">
        <v>3524</v>
      </c>
      <c r="K1346" s="340" t="s">
        <v>2839</v>
      </c>
      <c r="L1346" s="334" t="s">
        <v>6306</v>
      </c>
      <c r="M1346" s="334"/>
      <c r="N1346" s="338"/>
      <c r="O1346" s="334"/>
      <c r="P1346" s="324">
        <v>3</v>
      </c>
      <c r="Q1346" s="316">
        <v>98</v>
      </c>
      <c r="R1346" s="327">
        <v>500000</v>
      </c>
      <c r="S1346" s="327" t="s">
        <v>347</v>
      </c>
      <c r="T1346" s="328" t="s">
        <v>347</v>
      </c>
      <c r="U1346" s="328" t="s">
        <v>347</v>
      </c>
      <c r="V1346" s="328" t="s">
        <v>347</v>
      </c>
      <c r="W1346" s="329" t="s">
        <v>347</v>
      </c>
      <c r="X1346" s="329" t="s">
        <v>347</v>
      </c>
      <c r="Y1346" s="329"/>
      <c r="Z1346" s="325"/>
      <c r="AA1346" s="329"/>
      <c r="AB1346" s="329"/>
      <c r="AC1346" s="329"/>
      <c r="AD1346" s="329"/>
      <c r="AE1346" s="329"/>
      <c r="AF1346" s="329"/>
      <c r="AG1346" s="325">
        <v>0</v>
      </c>
      <c r="AH1346" s="325" t="s">
        <v>6833</v>
      </c>
      <c r="AI1346" s="325" t="s">
        <v>6833</v>
      </c>
      <c r="AJ1346" s="328">
        <v>500000</v>
      </c>
      <c r="AK1346" s="330">
        <v>0</v>
      </c>
    </row>
    <row r="1347" spans="1:37" s="309" customFormat="1" ht="20.100000000000001" customHeight="1">
      <c r="A1347" s="314">
        <v>8128</v>
      </c>
      <c r="B1347" s="315">
        <v>702080017</v>
      </c>
      <c r="C1347" s="345"/>
      <c r="D1347" s="315" t="s">
        <v>6995</v>
      </c>
      <c r="E1347" s="316" t="s">
        <v>3525</v>
      </c>
      <c r="F1347" s="319" t="s">
        <v>6307</v>
      </c>
      <c r="G1347" s="320" t="s">
        <v>3527</v>
      </c>
      <c r="H1347" s="316" t="s">
        <v>355</v>
      </c>
      <c r="I1347" s="316" t="s">
        <v>3528</v>
      </c>
      <c r="J1347" s="316" t="s">
        <v>3054</v>
      </c>
      <c r="K1347" s="340" t="s">
        <v>3526</v>
      </c>
      <c r="L1347" s="334" t="s">
        <v>3527</v>
      </c>
      <c r="M1347" s="348"/>
      <c r="N1347" s="322"/>
      <c r="O1347" s="322"/>
      <c r="P1347" s="324">
        <v>1</v>
      </c>
      <c r="Q1347" s="316">
        <v>13</v>
      </c>
      <c r="R1347" s="327">
        <v>300000</v>
      </c>
      <c r="S1347" s="327" t="s">
        <v>347</v>
      </c>
      <c r="T1347" s="328" t="s">
        <v>347</v>
      </c>
      <c r="U1347" s="328" t="s">
        <v>347</v>
      </c>
      <c r="V1347" s="328" t="s">
        <v>347</v>
      </c>
      <c r="W1347" s="329" t="s">
        <v>347</v>
      </c>
      <c r="X1347" s="329" t="s">
        <v>347</v>
      </c>
      <c r="Y1347" s="325"/>
      <c r="Z1347" s="325"/>
      <c r="AA1347" s="325"/>
      <c r="AB1347" s="325"/>
      <c r="AC1347" s="325"/>
      <c r="AD1347" s="325"/>
      <c r="AE1347" s="325"/>
      <c r="AF1347" s="325"/>
      <c r="AG1347" s="325">
        <v>0</v>
      </c>
      <c r="AH1347" s="325" t="s">
        <v>6833</v>
      </c>
      <c r="AI1347" s="325" t="s">
        <v>6833</v>
      </c>
      <c r="AJ1347" s="328">
        <v>300000</v>
      </c>
      <c r="AK1347" s="330">
        <v>0</v>
      </c>
    </row>
    <row r="1348" spans="1:37" s="309" customFormat="1" ht="20.100000000000001" customHeight="1">
      <c r="A1348" s="314">
        <v>8129</v>
      </c>
      <c r="B1348" s="315">
        <v>702050019</v>
      </c>
      <c r="C1348" s="347"/>
      <c r="D1348" s="315" t="s">
        <v>6991</v>
      </c>
      <c r="E1348" s="331" t="s">
        <v>3529</v>
      </c>
      <c r="F1348" s="332" t="s">
        <v>6308</v>
      </c>
      <c r="G1348" s="333" t="s">
        <v>3530</v>
      </c>
      <c r="H1348" s="331" t="s">
        <v>355</v>
      </c>
      <c r="I1348" s="331" t="s">
        <v>3531</v>
      </c>
      <c r="J1348" s="331" t="s">
        <v>7048</v>
      </c>
      <c r="K1348" s="340" t="s">
        <v>3017</v>
      </c>
      <c r="L1348" s="334" t="s">
        <v>6309</v>
      </c>
      <c r="M1348" s="348"/>
      <c r="N1348" s="323"/>
      <c r="O1348" s="322"/>
      <c r="P1348" s="324">
        <v>2</v>
      </c>
      <c r="Q1348" s="316">
        <v>20</v>
      </c>
      <c r="R1348" s="327">
        <v>400000</v>
      </c>
      <c r="S1348" s="327" t="s">
        <v>347</v>
      </c>
      <c r="T1348" s="328" t="s">
        <v>347</v>
      </c>
      <c r="U1348" s="328" t="s">
        <v>347</v>
      </c>
      <c r="V1348" s="328" t="s">
        <v>347</v>
      </c>
      <c r="W1348" s="329" t="s">
        <v>347</v>
      </c>
      <c r="X1348" s="329" t="s">
        <v>347</v>
      </c>
      <c r="Y1348" s="325"/>
      <c r="Z1348" s="325"/>
      <c r="AA1348" s="325"/>
      <c r="AB1348" s="325"/>
      <c r="AC1348" s="325"/>
      <c r="AD1348" s="325"/>
      <c r="AE1348" s="325"/>
      <c r="AF1348" s="325"/>
      <c r="AG1348" s="325">
        <v>0</v>
      </c>
      <c r="AH1348" s="325" t="s">
        <v>6833</v>
      </c>
      <c r="AI1348" s="325" t="s">
        <v>6833</v>
      </c>
      <c r="AJ1348" s="328">
        <v>400000</v>
      </c>
      <c r="AK1348" s="330">
        <v>0</v>
      </c>
    </row>
    <row r="1349" spans="1:37" s="309" customFormat="1" ht="20.100000000000001" customHeight="1">
      <c r="A1349" s="314">
        <v>8130</v>
      </c>
      <c r="B1349" s="315">
        <v>702030017</v>
      </c>
      <c r="C1349" s="347"/>
      <c r="D1349" s="315" t="s">
        <v>6991</v>
      </c>
      <c r="E1349" s="331" t="s">
        <v>3532</v>
      </c>
      <c r="F1349" s="332" t="s">
        <v>6310</v>
      </c>
      <c r="G1349" s="333" t="s">
        <v>3533</v>
      </c>
      <c r="H1349" s="331" t="s">
        <v>355</v>
      </c>
      <c r="I1349" s="331" t="s">
        <v>2694</v>
      </c>
      <c r="J1349" s="331" t="s">
        <v>7049</v>
      </c>
      <c r="K1349" s="340" t="s">
        <v>2977</v>
      </c>
      <c r="L1349" s="334" t="s">
        <v>3533</v>
      </c>
      <c r="M1349" s="334"/>
      <c r="N1349" s="316"/>
      <c r="O1349" s="334"/>
      <c r="P1349" s="324">
        <v>1</v>
      </c>
      <c r="Q1349" s="316">
        <v>12</v>
      </c>
      <c r="R1349" s="327">
        <v>300000</v>
      </c>
      <c r="S1349" s="327" t="s">
        <v>347</v>
      </c>
      <c r="T1349" s="328" t="s">
        <v>347</v>
      </c>
      <c r="U1349" s="328" t="s">
        <v>347</v>
      </c>
      <c r="V1349" s="328" t="s">
        <v>347</v>
      </c>
      <c r="W1349" s="329" t="s">
        <v>347</v>
      </c>
      <c r="X1349" s="329" t="s">
        <v>347</v>
      </c>
      <c r="Y1349" s="329"/>
      <c r="Z1349" s="325"/>
      <c r="AA1349" s="329"/>
      <c r="AB1349" s="329"/>
      <c r="AC1349" s="329"/>
      <c r="AD1349" s="329"/>
      <c r="AE1349" s="329"/>
      <c r="AF1349" s="329"/>
      <c r="AG1349" s="325">
        <v>0</v>
      </c>
      <c r="AH1349" s="325" t="s">
        <v>6833</v>
      </c>
      <c r="AI1349" s="325" t="s">
        <v>6833</v>
      </c>
      <c r="AJ1349" s="328">
        <v>300000</v>
      </c>
      <c r="AK1349" s="330">
        <v>0</v>
      </c>
    </row>
    <row r="1350" spans="1:37" s="309" customFormat="1" ht="20.100000000000001" customHeight="1">
      <c r="A1350" s="314">
        <v>8131</v>
      </c>
      <c r="B1350" s="315">
        <v>702060020</v>
      </c>
      <c r="C1350" s="347"/>
      <c r="D1350" s="315" t="s">
        <v>6995</v>
      </c>
      <c r="E1350" s="331" t="s">
        <v>3534</v>
      </c>
      <c r="F1350" s="332" t="s">
        <v>6311</v>
      </c>
      <c r="G1350" s="333" t="s">
        <v>3535</v>
      </c>
      <c r="H1350" s="331" t="s">
        <v>355</v>
      </c>
      <c r="I1350" s="331" t="s">
        <v>3536</v>
      </c>
      <c r="J1350" s="331" t="s">
        <v>3035</v>
      </c>
      <c r="K1350" s="340" t="s">
        <v>2863</v>
      </c>
      <c r="L1350" s="334" t="s">
        <v>3535</v>
      </c>
      <c r="M1350" s="334"/>
      <c r="N1350" s="338"/>
      <c r="O1350" s="334"/>
      <c r="P1350" s="324">
        <v>2</v>
      </c>
      <c r="Q1350" s="316">
        <v>32</v>
      </c>
      <c r="R1350" s="327">
        <v>400000</v>
      </c>
      <c r="S1350" s="327" t="s">
        <v>347</v>
      </c>
      <c r="T1350" s="328" t="s">
        <v>347</v>
      </c>
      <c r="U1350" s="328" t="s">
        <v>347</v>
      </c>
      <c r="V1350" s="328" t="s">
        <v>347</v>
      </c>
      <c r="W1350" s="329" t="s">
        <v>347</v>
      </c>
      <c r="X1350" s="329" t="s">
        <v>347</v>
      </c>
      <c r="Y1350" s="325"/>
      <c r="Z1350" s="325"/>
      <c r="AA1350" s="325"/>
      <c r="AB1350" s="325"/>
      <c r="AC1350" s="325"/>
      <c r="AD1350" s="325"/>
      <c r="AE1350" s="325"/>
      <c r="AF1350" s="325"/>
      <c r="AG1350" s="325">
        <v>0</v>
      </c>
      <c r="AH1350" s="325" t="s">
        <v>6833</v>
      </c>
      <c r="AI1350" s="325" t="s">
        <v>6833</v>
      </c>
      <c r="AJ1350" s="328">
        <v>400000</v>
      </c>
      <c r="AK1350" s="330">
        <v>0</v>
      </c>
    </row>
    <row r="1351" spans="1:37" s="309" customFormat="1" ht="20.100000000000001" customHeight="1">
      <c r="A1351" s="314">
        <v>8132</v>
      </c>
      <c r="B1351" s="315">
        <v>702040006</v>
      </c>
      <c r="C1351" s="369"/>
      <c r="D1351" s="315" t="s">
        <v>6995</v>
      </c>
      <c r="E1351" s="331" t="s">
        <v>3537</v>
      </c>
      <c r="F1351" s="332" t="s">
        <v>6312</v>
      </c>
      <c r="G1351" s="333" t="s">
        <v>3538</v>
      </c>
      <c r="H1351" s="331" t="s">
        <v>355</v>
      </c>
      <c r="I1351" s="331" t="s">
        <v>3539</v>
      </c>
      <c r="J1351" s="350" t="s">
        <v>2987</v>
      </c>
      <c r="K1351" s="340" t="s">
        <v>2978</v>
      </c>
      <c r="L1351" s="334" t="s">
        <v>3538</v>
      </c>
      <c r="M1351" s="322"/>
      <c r="N1351" s="322"/>
      <c r="O1351" s="322"/>
      <c r="P1351" s="324">
        <v>1</v>
      </c>
      <c r="Q1351" s="316">
        <v>15</v>
      </c>
      <c r="R1351" s="327">
        <v>300000</v>
      </c>
      <c r="S1351" s="327" t="s">
        <v>347</v>
      </c>
      <c r="T1351" s="328" t="s">
        <v>347</v>
      </c>
      <c r="U1351" s="328" t="s">
        <v>347</v>
      </c>
      <c r="V1351" s="328" t="s">
        <v>347</v>
      </c>
      <c r="W1351" s="329" t="s">
        <v>347</v>
      </c>
      <c r="X1351" s="329" t="s">
        <v>347</v>
      </c>
      <c r="Y1351" s="325"/>
      <c r="Z1351" s="325"/>
      <c r="AA1351" s="325"/>
      <c r="AB1351" s="325"/>
      <c r="AC1351" s="325"/>
      <c r="AD1351" s="325"/>
      <c r="AE1351" s="325"/>
      <c r="AF1351" s="325"/>
      <c r="AG1351" s="325">
        <v>0</v>
      </c>
      <c r="AH1351" s="325" t="s">
        <v>6833</v>
      </c>
      <c r="AI1351" s="325" t="s">
        <v>6833</v>
      </c>
      <c r="AJ1351" s="328">
        <v>300000</v>
      </c>
      <c r="AK1351" s="330">
        <v>0</v>
      </c>
    </row>
    <row r="1352" spans="1:37" s="309" customFormat="1" ht="20.100000000000001" customHeight="1">
      <c r="A1352" s="314">
        <v>8133</v>
      </c>
      <c r="B1352" s="315">
        <v>702140061</v>
      </c>
      <c r="C1352" s="347"/>
      <c r="D1352" s="315" t="s">
        <v>6995</v>
      </c>
      <c r="E1352" s="331" t="s">
        <v>6313</v>
      </c>
      <c r="F1352" s="332" t="s">
        <v>6316</v>
      </c>
      <c r="G1352" s="333" t="s">
        <v>6317</v>
      </c>
      <c r="H1352" s="331" t="s">
        <v>355</v>
      </c>
      <c r="I1352" s="331" t="s">
        <v>6314</v>
      </c>
      <c r="J1352" s="331" t="s">
        <v>6315</v>
      </c>
      <c r="K1352" s="340" t="s">
        <v>6318</v>
      </c>
      <c r="L1352" s="334" t="s">
        <v>6319</v>
      </c>
      <c r="M1352" s="348"/>
      <c r="N1352" s="322"/>
      <c r="O1352" s="362"/>
      <c r="P1352" s="324">
        <v>1</v>
      </c>
      <c r="Q1352" s="316">
        <v>10</v>
      </c>
      <c r="R1352" s="327">
        <v>300000</v>
      </c>
      <c r="S1352" s="327" t="s">
        <v>347</v>
      </c>
      <c r="T1352" s="328" t="s">
        <v>347</v>
      </c>
      <c r="U1352" s="328" t="s">
        <v>347</v>
      </c>
      <c r="V1352" s="328" t="s">
        <v>347</v>
      </c>
      <c r="W1352" s="329" t="s">
        <v>347</v>
      </c>
      <c r="X1352" s="329" t="s">
        <v>347</v>
      </c>
      <c r="Y1352" s="329"/>
      <c r="Z1352" s="325"/>
      <c r="AA1352" s="329"/>
      <c r="AB1352" s="329"/>
      <c r="AC1352" s="329"/>
      <c r="AD1352" s="329"/>
      <c r="AE1352" s="329"/>
      <c r="AF1352" s="329"/>
      <c r="AG1352" s="325">
        <v>0</v>
      </c>
      <c r="AH1352" s="325" t="s">
        <v>6833</v>
      </c>
      <c r="AI1352" s="325" t="s">
        <v>6833</v>
      </c>
      <c r="AJ1352" s="328">
        <v>300000</v>
      </c>
      <c r="AK1352" s="330">
        <v>0</v>
      </c>
    </row>
    <row r="1353" spans="1:37" s="309" customFormat="1" ht="20.100000000000001" customHeight="1">
      <c r="A1353" s="314">
        <v>8134</v>
      </c>
      <c r="B1353" s="315">
        <v>702040010</v>
      </c>
      <c r="C1353" s="347"/>
      <c r="D1353" s="315" t="s">
        <v>6995</v>
      </c>
      <c r="E1353" s="331" t="s">
        <v>3540</v>
      </c>
      <c r="F1353" s="332" t="s">
        <v>2986</v>
      </c>
      <c r="G1353" s="333" t="s">
        <v>6321</v>
      </c>
      <c r="H1353" s="331" t="s">
        <v>355</v>
      </c>
      <c r="I1353" s="331" t="s">
        <v>3541</v>
      </c>
      <c r="J1353" s="331" t="s">
        <v>6320</v>
      </c>
      <c r="K1353" s="340" t="s">
        <v>2988</v>
      </c>
      <c r="L1353" s="334" t="s">
        <v>6322</v>
      </c>
      <c r="M1353" s="319"/>
      <c r="N1353" s="322"/>
      <c r="O1353" s="322"/>
      <c r="P1353" s="324">
        <v>2</v>
      </c>
      <c r="Q1353" s="316">
        <v>24</v>
      </c>
      <c r="R1353" s="327">
        <v>400000</v>
      </c>
      <c r="S1353" s="327" t="s">
        <v>347</v>
      </c>
      <c r="T1353" s="328" t="s">
        <v>347</v>
      </c>
      <c r="U1353" s="328" t="s">
        <v>347</v>
      </c>
      <c r="V1353" s="328" t="s">
        <v>347</v>
      </c>
      <c r="W1353" s="329" t="s">
        <v>347</v>
      </c>
      <c r="X1353" s="329" t="s">
        <v>347</v>
      </c>
      <c r="Y1353" s="329"/>
      <c r="Z1353" s="325"/>
      <c r="AA1353" s="329"/>
      <c r="AB1353" s="329"/>
      <c r="AC1353" s="329"/>
      <c r="AD1353" s="329"/>
      <c r="AE1353" s="329"/>
      <c r="AF1353" s="329"/>
      <c r="AG1353" s="325">
        <v>0</v>
      </c>
      <c r="AH1353" s="325" t="s">
        <v>6833</v>
      </c>
      <c r="AI1353" s="325" t="s">
        <v>6833</v>
      </c>
      <c r="AJ1353" s="328">
        <v>400000</v>
      </c>
      <c r="AK1353" s="330">
        <v>0</v>
      </c>
    </row>
    <row r="1354" spans="1:37" s="309" customFormat="1" ht="20.100000000000001" customHeight="1">
      <c r="A1354" s="314">
        <v>8135</v>
      </c>
      <c r="B1354" s="315">
        <v>702010010</v>
      </c>
      <c r="C1354" s="401"/>
      <c r="D1354" s="315" t="s">
        <v>6995</v>
      </c>
      <c r="E1354" s="398" t="s">
        <v>3542</v>
      </c>
      <c r="F1354" s="402" t="s">
        <v>6323</v>
      </c>
      <c r="G1354" s="403" t="s">
        <v>3543</v>
      </c>
      <c r="H1354" s="350" t="s">
        <v>355</v>
      </c>
      <c r="I1354" s="399" t="s">
        <v>1011</v>
      </c>
      <c r="J1354" s="400" t="s">
        <v>2926</v>
      </c>
      <c r="K1354" s="340" t="s">
        <v>2879</v>
      </c>
      <c r="L1354" s="334" t="s">
        <v>3543</v>
      </c>
      <c r="M1354" s="404"/>
      <c r="N1354" s="341"/>
      <c r="O1354" s="341"/>
      <c r="P1354" s="324">
        <v>2</v>
      </c>
      <c r="Q1354" s="316">
        <v>57</v>
      </c>
      <c r="R1354" s="327">
        <v>400000</v>
      </c>
      <c r="S1354" s="327" t="s">
        <v>347</v>
      </c>
      <c r="T1354" s="328" t="s">
        <v>347</v>
      </c>
      <c r="U1354" s="328" t="s">
        <v>347</v>
      </c>
      <c r="V1354" s="328" t="s">
        <v>347</v>
      </c>
      <c r="W1354" s="329" t="s">
        <v>347</v>
      </c>
      <c r="X1354" s="329" t="s">
        <v>347</v>
      </c>
      <c r="Y1354" s="325"/>
      <c r="Z1354" s="325"/>
      <c r="AA1354" s="325"/>
      <c r="AB1354" s="325"/>
      <c r="AC1354" s="325"/>
      <c r="AD1354" s="325"/>
      <c r="AE1354" s="325"/>
      <c r="AF1354" s="325"/>
      <c r="AG1354" s="325">
        <v>0</v>
      </c>
      <c r="AH1354" s="325" t="s">
        <v>6833</v>
      </c>
      <c r="AI1354" s="325" t="s">
        <v>6833</v>
      </c>
      <c r="AJ1354" s="328">
        <v>400000</v>
      </c>
      <c r="AK1354" s="330">
        <v>0</v>
      </c>
    </row>
    <row r="1355" spans="1:37" s="309" customFormat="1" ht="20.100000000000001" customHeight="1">
      <c r="A1355" s="314">
        <v>8136</v>
      </c>
      <c r="B1355" s="315">
        <v>702050020</v>
      </c>
      <c r="C1355" s="347"/>
      <c r="D1355" s="315" t="s">
        <v>6991</v>
      </c>
      <c r="E1355" s="331" t="s">
        <v>6324</v>
      </c>
      <c r="F1355" s="332" t="s">
        <v>6326</v>
      </c>
      <c r="G1355" s="333" t="s">
        <v>6327</v>
      </c>
      <c r="H1355" s="331" t="s">
        <v>355</v>
      </c>
      <c r="I1355" s="331" t="s">
        <v>6325</v>
      </c>
      <c r="J1355" s="331" t="s">
        <v>691</v>
      </c>
      <c r="K1355" s="340" t="s">
        <v>6122</v>
      </c>
      <c r="L1355" s="334" t="s">
        <v>6328</v>
      </c>
      <c r="M1355" s="348"/>
      <c r="N1355" s="322"/>
      <c r="O1355" s="322"/>
      <c r="P1355" s="324">
        <v>1</v>
      </c>
      <c r="Q1355" s="316">
        <v>19</v>
      </c>
      <c r="R1355" s="327">
        <v>300000</v>
      </c>
      <c r="S1355" s="327" t="s">
        <v>347</v>
      </c>
      <c r="T1355" s="328" t="s">
        <v>347</v>
      </c>
      <c r="U1355" s="328" t="s">
        <v>347</v>
      </c>
      <c r="V1355" s="328" t="s">
        <v>347</v>
      </c>
      <c r="W1355" s="329" t="s">
        <v>347</v>
      </c>
      <c r="X1355" s="329" t="s">
        <v>347</v>
      </c>
      <c r="Y1355" s="325"/>
      <c r="Z1355" s="325"/>
      <c r="AA1355" s="325"/>
      <c r="AB1355" s="325"/>
      <c r="AC1355" s="325"/>
      <c r="AD1355" s="325"/>
      <c r="AE1355" s="325"/>
      <c r="AF1355" s="325"/>
      <c r="AG1355" s="325">
        <v>0</v>
      </c>
      <c r="AH1355" s="325" t="s">
        <v>6833</v>
      </c>
      <c r="AI1355" s="325" t="s">
        <v>6833</v>
      </c>
      <c r="AJ1355" s="328">
        <v>300000</v>
      </c>
      <c r="AK1355" s="330">
        <v>0</v>
      </c>
    </row>
    <row r="1356" spans="1:37" s="309" customFormat="1" ht="20.100000000000001" customHeight="1">
      <c r="A1356" s="314">
        <v>8137</v>
      </c>
      <c r="B1356" s="315">
        <v>702060002</v>
      </c>
      <c r="C1356" s="345"/>
      <c r="D1356" s="315" t="s">
        <v>6995</v>
      </c>
      <c r="E1356" s="316" t="s">
        <v>3544</v>
      </c>
      <c r="F1356" s="340" t="s">
        <v>6129</v>
      </c>
      <c r="G1356" s="316" t="s">
        <v>3545</v>
      </c>
      <c r="H1356" s="316" t="s">
        <v>355</v>
      </c>
      <c r="I1356" s="316" t="s">
        <v>2751</v>
      </c>
      <c r="J1356" s="316" t="s">
        <v>3023</v>
      </c>
      <c r="K1356" s="340" t="s">
        <v>2841</v>
      </c>
      <c r="L1356" s="334" t="s">
        <v>6329</v>
      </c>
      <c r="M1356" s="334"/>
      <c r="N1356" s="338"/>
      <c r="O1356" s="334"/>
      <c r="P1356" s="324">
        <v>1</v>
      </c>
      <c r="Q1356" s="316">
        <v>13</v>
      </c>
      <c r="R1356" s="327">
        <v>300000</v>
      </c>
      <c r="S1356" s="327" t="s">
        <v>347</v>
      </c>
      <c r="T1356" s="328" t="s">
        <v>347</v>
      </c>
      <c r="U1356" s="328" t="s">
        <v>347</v>
      </c>
      <c r="V1356" s="328" t="s">
        <v>347</v>
      </c>
      <c r="W1356" s="329" t="s">
        <v>347</v>
      </c>
      <c r="X1356" s="329" t="s">
        <v>347</v>
      </c>
      <c r="Y1356" s="316"/>
      <c r="Z1356" s="325"/>
      <c r="AA1356" s="316"/>
      <c r="AB1356" s="316"/>
      <c r="AC1356" s="316"/>
      <c r="AD1356" s="316"/>
      <c r="AE1356" s="316"/>
      <c r="AF1356" s="316"/>
      <c r="AG1356" s="325">
        <v>0</v>
      </c>
      <c r="AH1356" s="325" t="s">
        <v>6833</v>
      </c>
      <c r="AI1356" s="325" t="s">
        <v>6833</v>
      </c>
      <c r="AJ1356" s="328">
        <v>300000</v>
      </c>
      <c r="AK1356" s="330">
        <v>0</v>
      </c>
    </row>
    <row r="1357" spans="1:37" s="309" customFormat="1" ht="20.100000000000001" customHeight="1">
      <c r="A1357" s="314">
        <v>8138</v>
      </c>
      <c r="B1357" s="315">
        <v>702010034</v>
      </c>
      <c r="C1357" s="347"/>
      <c r="D1357" s="315" t="s">
        <v>6991</v>
      </c>
      <c r="E1357" s="331" t="s">
        <v>3546</v>
      </c>
      <c r="F1357" s="332" t="s">
        <v>6330</v>
      </c>
      <c r="G1357" s="333" t="s">
        <v>3547</v>
      </c>
      <c r="H1357" s="331" t="s">
        <v>3312</v>
      </c>
      <c r="I1357" s="331" t="s">
        <v>3548</v>
      </c>
      <c r="J1357" s="331" t="s">
        <v>7050</v>
      </c>
      <c r="K1357" s="340" t="s">
        <v>4582</v>
      </c>
      <c r="L1357" s="334" t="s">
        <v>6331</v>
      </c>
      <c r="M1357" s="348"/>
      <c r="N1357" s="322"/>
      <c r="O1357" s="322"/>
      <c r="P1357" s="324">
        <v>2</v>
      </c>
      <c r="Q1357" s="316">
        <v>21</v>
      </c>
      <c r="R1357" s="327">
        <v>400000</v>
      </c>
      <c r="S1357" s="327" t="s">
        <v>347</v>
      </c>
      <c r="T1357" s="328" t="s">
        <v>347</v>
      </c>
      <c r="U1357" s="328" t="s">
        <v>347</v>
      </c>
      <c r="V1357" s="328" t="s">
        <v>347</v>
      </c>
      <c r="W1357" s="329" t="s">
        <v>347</v>
      </c>
      <c r="X1357" s="329" t="s">
        <v>347</v>
      </c>
      <c r="Y1357" s="325"/>
      <c r="Z1357" s="325"/>
      <c r="AA1357" s="325"/>
      <c r="AB1357" s="325"/>
      <c r="AC1357" s="325"/>
      <c r="AD1357" s="325"/>
      <c r="AE1357" s="325"/>
      <c r="AF1357" s="325"/>
      <c r="AG1357" s="325">
        <v>0</v>
      </c>
      <c r="AH1357" s="325" t="s">
        <v>6833</v>
      </c>
      <c r="AI1357" s="325" t="s">
        <v>6833</v>
      </c>
      <c r="AJ1357" s="328">
        <v>400000</v>
      </c>
      <c r="AK1357" s="330">
        <v>0</v>
      </c>
    </row>
    <row r="1358" spans="1:37" s="309" customFormat="1" ht="20.100000000000001" customHeight="1">
      <c r="A1358" s="314">
        <v>8139</v>
      </c>
      <c r="B1358" s="315">
        <v>702110036</v>
      </c>
      <c r="C1358" s="347"/>
      <c r="D1358" s="315" t="s">
        <v>6991</v>
      </c>
      <c r="E1358" s="331" t="s">
        <v>3546</v>
      </c>
      <c r="F1358" s="332" t="s">
        <v>6332</v>
      </c>
      <c r="G1358" s="333" t="s">
        <v>3547</v>
      </c>
      <c r="H1358" s="331" t="s">
        <v>355</v>
      </c>
      <c r="I1358" s="331" t="s">
        <v>3548</v>
      </c>
      <c r="J1358" s="331" t="s">
        <v>7051</v>
      </c>
      <c r="K1358" s="340" t="s">
        <v>4698</v>
      </c>
      <c r="L1358" s="334" t="s">
        <v>6333</v>
      </c>
      <c r="M1358" s="319"/>
      <c r="N1358" s="322"/>
      <c r="O1358" s="322"/>
      <c r="P1358" s="324">
        <v>2</v>
      </c>
      <c r="Q1358" s="316">
        <v>37</v>
      </c>
      <c r="R1358" s="327">
        <v>400000</v>
      </c>
      <c r="S1358" s="327" t="s">
        <v>347</v>
      </c>
      <c r="T1358" s="328" t="s">
        <v>347</v>
      </c>
      <c r="U1358" s="328" t="s">
        <v>347</v>
      </c>
      <c r="V1358" s="328" t="s">
        <v>347</v>
      </c>
      <c r="W1358" s="329" t="s">
        <v>347</v>
      </c>
      <c r="X1358" s="329" t="s">
        <v>347</v>
      </c>
      <c r="Y1358" s="329"/>
      <c r="Z1358" s="325"/>
      <c r="AA1358" s="329"/>
      <c r="AB1358" s="329"/>
      <c r="AC1358" s="329"/>
      <c r="AD1358" s="329"/>
      <c r="AE1358" s="329"/>
      <c r="AF1358" s="329"/>
      <c r="AG1358" s="325">
        <v>0</v>
      </c>
      <c r="AH1358" s="325" t="s">
        <v>6833</v>
      </c>
      <c r="AI1358" s="325" t="s">
        <v>6833</v>
      </c>
      <c r="AJ1358" s="328">
        <v>400000</v>
      </c>
      <c r="AK1358" s="330">
        <v>0</v>
      </c>
    </row>
    <row r="1359" spans="1:37" s="309" customFormat="1" ht="20.100000000000001" customHeight="1">
      <c r="A1359" s="314">
        <v>8140</v>
      </c>
      <c r="B1359" s="315">
        <v>702030025</v>
      </c>
      <c r="C1359" s="347"/>
      <c r="D1359" s="315" t="s">
        <v>6991</v>
      </c>
      <c r="E1359" s="331" t="s">
        <v>3549</v>
      </c>
      <c r="F1359" s="332" t="s">
        <v>6334</v>
      </c>
      <c r="G1359" s="333" t="s">
        <v>3550</v>
      </c>
      <c r="H1359" s="331" t="s">
        <v>355</v>
      </c>
      <c r="I1359" s="331" t="s">
        <v>673</v>
      </c>
      <c r="J1359" s="331" t="s">
        <v>7052</v>
      </c>
      <c r="K1359" s="340" t="s">
        <v>6335</v>
      </c>
      <c r="L1359" s="334" t="s">
        <v>6336</v>
      </c>
      <c r="M1359" s="334"/>
      <c r="N1359" s="334"/>
      <c r="O1359" s="334"/>
      <c r="P1359" s="324">
        <v>1</v>
      </c>
      <c r="Q1359" s="316">
        <v>12</v>
      </c>
      <c r="R1359" s="327">
        <v>300000</v>
      </c>
      <c r="S1359" s="327" t="s">
        <v>347</v>
      </c>
      <c r="T1359" s="328" t="s">
        <v>347</v>
      </c>
      <c r="U1359" s="328" t="s">
        <v>347</v>
      </c>
      <c r="V1359" s="328" t="s">
        <v>347</v>
      </c>
      <c r="W1359" s="329" t="s">
        <v>347</v>
      </c>
      <c r="X1359" s="329" t="s">
        <v>347</v>
      </c>
      <c r="Y1359" s="325"/>
      <c r="Z1359" s="325"/>
      <c r="AA1359" s="325"/>
      <c r="AB1359" s="325"/>
      <c r="AC1359" s="325"/>
      <c r="AD1359" s="325"/>
      <c r="AE1359" s="325"/>
      <c r="AF1359" s="325"/>
      <c r="AG1359" s="325">
        <v>0</v>
      </c>
      <c r="AH1359" s="325" t="s">
        <v>6833</v>
      </c>
      <c r="AI1359" s="325" t="s">
        <v>6833</v>
      </c>
      <c r="AJ1359" s="328">
        <v>300000</v>
      </c>
      <c r="AK1359" s="330">
        <v>0</v>
      </c>
    </row>
    <row r="1360" spans="1:37" s="309" customFormat="1" ht="20.100000000000001" customHeight="1">
      <c r="A1360" s="314">
        <v>8141</v>
      </c>
      <c r="B1360" s="315">
        <v>702130011</v>
      </c>
      <c r="C1360" s="347"/>
      <c r="D1360" s="315" t="s">
        <v>6995</v>
      </c>
      <c r="E1360" s="331" t="s">
        <v>3124</v>
      </c>
      <c r="F1360" s="332" t="s">
        <v>6338</v>
      </c>
      <c r="G1360" s="333" t="s">
        <v>3551</v>
      </c>
      <c r="H1360" s="331" t="s">
        <v>355</v>
      </c>
      <c r="I1360" s="331" t="s">
        <v>3552</v>
      </c>
      <c r="J1360" s="331" t="s">
        <v>6337</v>
      </c>
      <c r="K1360" s="340" t="s">
        <v>3115</v>
      </c>
      <c r="L1360" s="334" t="s">
        <v>3551</v>
      </c>
      <c r="M1360" s="342"/>
      <c r="N1360" s="342"/>
      <c r="O1360" s="342"/>
      <c r="P1360" s="324">
        <v>2</v>
      </c>
      <c r="Q1360" s="316">
        <v>40</v>
      </c>
      <c r="R1360" s="327">
        <v>400000</v>
      </c>
      <c r="S1360" s="327" t="s">
        <v>347</v>
      </c>
      <c r="T1360" s="328" t="s">
        <v>347</v>
      </c>
      <c r="U1360" s="328" t="s">
        <v>347</v>
      </c>
      <c r="V1360" s="328" t="s">
        <v>347</v>
      </c>
      <c r="W1360" s="329" t="s">
        <v>347</v>
      </c>
      <c r="X1360" s="329" t="s">
        <v>347</v>
      </c>
      <c r="Y1360" s="329"/>
      <c r="Z1360" s="325"/>
      <c r="AA1360" s="329"/>
      <c r="AB1360" s="329"/>
      <c r="AC1360" s="329"/>
      <c r="AD1360" s="329"/>
      <c r="AE1360" s="329"/>
      <c r="AF1360" s="329"/>
      <c r="AG1360" s="325">
        <v>0</v>
      </c>
      <c r="AH1360" s="325" t="s">
        <v>6833</v>
      </c>
      <c r="AI1360" s="325" t="s">
        <v>6833</v>
      </c>
      <c r="AJ1360" s="328">
        <v>400000</v>
      </c>
      <c r="AK1360" s="330">
        <v>0</v>
      </c>
    </row>
    <row r="1361" spans="1:37" s="309" customFormat="1" ht="20.100000000000001" customHeight="1">
      <c r="A1361" s="314">
        <v>8142</v>
      </c>
      <c r="B1361" s="315">
        <v>702140025</v>
      </c>
      <c r="C1361" s="345"/>
      <c r="D1361" s="315" t="s">
        <v>6995</v>
      </c>
      <c r="E1361" s="316" t="s">
        <v>3124</v>
      </c>
      <c r="F1361" s="319" t="s">
        <v>6054</v>
      </c>
      <c r="G1361" s="320" t="s">
        <v>3551</v>
      </c>
      <c r="H1361" s="316" t="s">
        <v>355</v>
      </c>
      <c r="I1361" s="316" t="s">
        <v>3552</v>
      </c>
      <c r="J1361" s="316" t="s">
        <v>3553</v>
      </c>
      <c r="K1361" s="340" t="s">
        <v>3148</v>
      </c>
      <c r="L1361" s="334" t="s">
        <v>6339</v>
      </c>
      <c r="M1361" s="334"/>
      <c r="N1361" s="334"/>
      <c r="O1361" s="322"/>
      <c r="P1361" s="324">
        <v>2</v>
      </c>
      <c r="Q1361" s="316">
        <v>32</v>
      </c>
      <c r="R1361" s="327">
        <v>400000</v>
      </c>
      <c r="S1361" s="327" t="s">
        <v>347</v>
      </c>
      <c r="T1361" s="328" t="s">
        <v>347</v>
      </c>
      <c r="U1361" s="328" t="s">
        <v>347</v>
      </c>
      <c r="V1361" s="328" t="s">
        <v>347</v>
      </c>
      <c r="W1361" s="329" t="s">
        <v>347</v>
      </c>
      <c r="X1361" s="329" t="s">
        <v>347</v>
      </c>
      <c r="Y1361" s="325"/>
      <c r="Z1361" s="325"/>
      <c r="AA1361" s="325"/>
      <c r="AB1361" s="325"/>
      <c r="AC1361" s="325"/>
      <c r="AD1361" s="325"/>
      <c r="AE1361" s="325"/>
      <c r="AF1361" s="325"/>
      <c r="AG1361" s="325">
        <v>0</v>
      </c>
      <c r="AH1361" s="325" t="s">
        <v>6833</v>
      </c>
      <c r="AI1361" s="325" t="s">
        <v>6833</v>
      </c>
      <c r="AJ1361" s="328">
        <v>400000</v>
      </c>
      <c r="AK1361" s="330">
        <v>0</v>
      </c>
    </row>
    <row r="1362" spans="1:37" s="309" customFormat="1" ht="20.100000000000001" customHeight="1">
      <c r="A1362" s="314">
        <v>8143</v>
      </c>
      <c r="B1362" s="315">
        <v>702040037</v>
      </c>
      <c r="C1362" s="345"/>
      <c r="D1362" s="315" t="s">
        <v>6995</v>
      </c>
      <c r="E1362" s="316" t="s">
        <v>3554</v>
      </c>
      <c r="F1362" s="340" t="s">
        <v>6341</v>
      </c>
      <c r="G1362" s="316" t="s">
        <v>3557</v>
      </c>
      <c r="H1362" s="316" t="s">
        <v>355</v>
      </c>
      <c r="I1362" s="316" t="s">
        <v>3556</v>
      </c>
      <c r="J1362" s="316" t="s">
        <v>6340</v>
      </c>
      <c r="K1362" s="340" t="s">
        <v>6342</v>
      </c>
      <c r="L1362" s="334" t="s">
        <v>3555</v>
      </c>
      <c r="M1362" s="334"/>
      <c r="N1362" s="338"/>
      <c r="O1362" s="334"/>
      <c r="P1362" s="324">
        <v>2</v>
      </c>
      <c r="Q1362" s="316">
        <v>40</v>
      </c>
      <c r="R1362" s="327">
        <v>400000</v>
      </c>
      <c r="S1362" s="327" t="s">
        <v>347</v>
      </c>
      <c r="T1362" s="328" t="s">
        <v>347</v>
      </c>
      <c r="U1362" s="328" t="s">
        <v>347</v>
      </c>
      <c r="V1362" s="328" t="s">
        <v>347</v>
      </c>
      <c r="W1362" s="329" t="s">
        <v>347</v>
      </c>
      <c r="X1362" s="329" t="s">
        <v>347</v>
      </c>
      <c r="Y1362" s="325"/>
      <c r="Z1362" s="325"/>
      <c r="AA1362" s="325"/>
      <c r="AB1362" s="325"/>
      <c r="AC1362" s="325"/>
      <c r="AD1362" s="325"/>
      <c r="AE1362" s="325"/>
      <c r="AF1362" s="325"/>
      <c r="AG1362" s="325">
        <v>0</v>
      </c>
      <c r="AH1362" s="325" t="s">
        <v>6833</v>
      </c>
      <c r="AI1362" s="325" t="s">
        <v>6833</v>
      </c>
      <c r="AJ1362" s="328">
        <v>400000</v>
      </c>
      <c r="AK1362" s="330">
        <v>0</v>
      </c>
    </row>
    <row r="1363" spans="1:37" s="309" customFormat="1" ht="20.100000000000001" customHeight="1">
      <c r="A1363" s="314">
        <v>8144</v>
      </c>
      <c r="B1363" s="315">
        <v>702060019</v>
      </c>
      <c r="C1363" s="345"/>
      <c r="D1363" s="315" t="s">
        <v>6995</v>
      </c>
      <c r="E1363" s="316" t="s">
        <v>3554</v>
      </c>
      <c r="F1363" s="319" t="s">
        <v>6341</v>
      </c>
      <c r="G1363" s="320" t="s">
        <v>3557</v>
      </c>
      <c r="H1363" s="316" t="s">
        <v>355</v>
      </c>
      <c r="I1363" s="316" t="s">
        <v>3556</v>
      </c>
      <c r="J1363" s="316" t="s">
        <v>3034</v>
      </c>
      <c r="K1363" s="340" t="s">
        <v>2863</v>
      </c>
      <c r="L1363" s="334" t="s">
        <v>6343</v>
      </c>
      <c r="M1363" s="334"/>
      <c r="N1363" s="334"/>
      <c r="O1363" s="316"/>
      <c r="P1363" s="324">
        <v>2</v>
      </c>
      <c r="Q1363" s="316">
        <v>40</v>
      </c>
      <c r="R1363" s="327">
        <v>400000</v>
      </c>
      <c r="S1363" s="327" t="s">
        <v>347</v>
      </c>
      <c r="T1363" s="328" t="s">
        <v>347</v>
      </c>
      <c r="U1363" s="328" t="s">
        <v>347</v>
      </c>
      <c r="V1363" s="328" t="s">
        <v>347</v>
      </c>
      <c r="W1363" s="329" t="s">
        <v>347</v>
      </c>
      <c r="X1363" s="329" t="s">
        <v>347</v>
      </c>
      <c r="Y1363" s="329"/>
      <c r="Z1363" s="325"/>
      <c r="AA1363" s="329"/>
      <c r="AB1363" s="329"/>
      <c r="AC1363" s="329"/>
      <c r="AD1363" s="329"/>
      <c r="AE1363" s="329"/>
      <c r="AF1363" s="329"/>
      <c r="AG1363" s="325">
        <v>0</v>
      </c>
      <c r="AH1363" s="325" t="s">
        <v>6833</v>
      </c>
      <c r="AI1363" s="325" t="s">
        <v>6833</v>
      </c>
      <c r="AJ1363" s="328">
        <v>400000</v>
      </c>
      <c r="AK1363" s="330">
        <v>0</v>
      </c>
    </row>
    <row r="1364" spans="1:37" s="309" customFormat="1" ht="20.100000000000001" customHeight="1">
      <c r="A1364" s="314">
        <v>8145</v>
      </c>
      <c r="B1364" s="315">
        <v>702150030</v>
      </c>
      <c r="C1364" s="345"/>
      <c r="D1364" s="315" t="s">
        <v>6995</v>
      </c>
      <c r="E1364" s="316" t="s">
        <v>3558</v>
      </c>
      <c r="F1364" s="319" t="s">
        <v>6344</v>
      </c>
      <c r="G1364" s="320" t="s">
        <v>3559</v>
      </c>
      <c r="H1364" s="316" t="s">
        <v>425</v>
      </c>
      <c r="I1364" s="316" t="s">
        <v>3560</v>
      </c>
      <c r="J1364" s="316" t="s">
        <v>3186</v>
      </c>
      <c r="K1364" s="340" t="s">
        <v>3177</v>
      </c>
      <c r="L1364" s="334" t="s">
        <v>6345</v>
      </c>
      <c r="M1364" s="334"/>
      <c r="N1364" s="338"/>
      <c r="O1364" s="334"/>
      <c r="P1364" s="324">
        <v>2</v>
      </c>
      <c r="Q1364" s="316">
        <v>30</v>
      </c>
      <c r="R1364" s="327">
        <v>400000</v>
      </c>
      <c r="S1364" s="327" t="s">
        <v>347</v>
      </c>
      <c r="T1364" s="328" t="s">
        <v>347</v>
      </c>
      <c r="U1364" s="328" t="s">
        <v>347</v>
      </c>
      <c r="V1364" s="328" t="s">
        <v>347</v>
      </c>
      <c r="W1364" s="329" t="s">
        <v>347</v>
      </c>
      <c r="X1364" s="329" t="s">
        <v>347</v>
      </c>
      <c r="Y1364" s="329"/>
      <c r="Z1364" s="325"/>
      <c r="AA1364" s="329"/>
      <c r="AB1364" s="329"/>
      <c r="AC1364" s="329"/>
      <c r="AD1364" s="329"/>
      <c r="AE1364" s="329"/>
      <c r="AF1364" s="329"/>
      <c r="AG1364" s="325">
        <v>0</v>
      </c>
      <c r="AH1364" s="325" t="s">
        <v>6833</v>
      </c>
      <c r="AI1364" s="325" t="s">
        <v>6833</v>
      </c>
      <c r="AJ1364" s="328">
        <v>400000</v>
      </c>
      <c r="AK1364" s="330">
        <v>0</v>
      </c>
    </row>
    <row r="1365" spans="1:37" s="309" customFormat="1" ht="20.100000000000001" customHeight="1">
      <c r="A1365" s="314">
        <v>8146</v>
      </c>
      <c r="B1365" s="315">
        <v>702030013</v>
      </c>
      <c r="C1365" s="347"/>
      <c r="D1365" s="315" t="s">
        <v>6995</v>
      </c>
      <c r="E1365" s="331" t="s">
        <v>3561</v>
      </c>
      <c r="F1365" s="332" t="s">
        <v>6346</v>
      </c>
      <c r="G1365" s="333" t="s">
        <v>3562</v>
      </c>
      <c r="H1365" s="331" t="s">
        <v>355</v>
      </c>
      <c r="I1365" s="331" t="s">
        <v>3563</v>
      </c>
      <c r="J1365" s="331" t="s">
        <v>3564</v>
      </c>
      <c r="K1365" s="340" t="s">
        <v>2892</v>
      </c>
      <c r="L1365" s="334" t="s">
        <v>6347</v>
      </c>
      <c r="M1365" s="334"/>
      <c r="N1365" s="338"/>
      <c r="O1365" s="334"/>
      <c r="P1365" s="324">
        <v>2</v>
      </c>
      <c r="Q1365" s="316">
        <v>48</v>
      </c>
      <c r="R1365" s="327">
        <v>400000</v>
      </c>
      <c r="S1365" s="327" t="s">
        <v>347</v>
      </c>
      <c r="T1365" s="328" t="s">
        <v>347</v>
      </c>
      <c r="U1365" s="328" t="s">
        <v>347</v>
      </c>
      <c r="V1365" s="328" t="s">
        <v>347</v>
      </c>
      <c r="W1365" s="329" t="s">
        <v>347</v>
      </c>
      <c r="X1365" s="329" t="s">
        <v>347</v>
      </c>
      <c r="Y1365" s="325"/>
      <c r="Z1365" s="325"/>
      <c r="AA1365" s="325"/>
      <c r="AB1365" s="325"/>
      <c r="AC1365" s="325"/>
      <c r="AD1365" s="325"/>
      <c r="AE1365" s="325"/>
      <c r="AF1365" s="325"/>
      <c r="AG1365" s="325">
        <v>0</v>
      </c>
      <c r="AH1365" s="325" t="s">
        <v>6833</v>
      </c>
      <c r="AI1365" s="325" t="s">
        <v>6833</v>
      </c>
      <c r="AJ1365" s="328">
        <v>400000</v>
      </c>
      <c r="AK1365" s="330">
        <v>0</v>
      </c>
    </row>
    <row r="1366" spans="1:37" s="309" customFormat="1" ht="20.100000000000001" customHeight="1">
      <c r="A1366" s="314">
        <v>8147</v>
      </c>
      <c r="B1366" s="315">
        <v>702080008</v>
      </c>
      <c r="C1366" s="345"/>
      <c r="D1366" s="315" t="s">
        <v>6995</v>
      </c>
      <c r="E1366" s="316" t="s">
        <v>3565</v>
      </c>
      <c r="F1366" s="319" t="s">
        <v>6348</v>
      </c>
      <c r="G1366" s="320" t="s">
        <v>3566</v>
      </c>
      <c r="H1366" s="316" t="s">
        <v>355</v>
      </c>
      <c r="I1366" s="316" t="s">
        <v>3567</v>
      </c>
      <c r="J1366" s="316" t="s">
        <v>3049</v>
      </c>
      <c r="K1366" s="340" t="s">
        <v>3050</v>
      </c>
      <c r="L1366" s="334" t="s">
        <v>6349</v>
      </c>
      <c r="M1366" s="348"/>
      <c r="N1366" s="322"/>
      <c r="O1366" s="322"/>
      <c r="P1366" s="324">
        <v>2</v>
      </c>
      <c r="Q1366" s="316">
        <v>24</v>
      </c>
      <c r="R1366" s="327">
        <v>400000</v>
      </c>
      <c r="S1366" s="327" t="s">
        <v>347</v>
      </c>
      <c r="T1366" s="328" t="s">
        <v>347</v>
      </c>
      <c r="U1366" s="328" t="s">
        <v>347</v>
      </c>
      <c r="V1366" s="328" t="s">
        <v>347</v>
      </c>
      <c r="W1366" s="329" t="s">
        <v>347</v>
      </c>
      <c r="X1366" s="329" t="s">
        <v>347</v>
      </c>
      <c r="Y1366" s="329"/>
      <c r="Z1366" s="325"/>
      <c r="AA1366" s="329"/>
      <c r="AB1366" s="329"/>
      <c r="AC1366" s="329"/>
      <c r="AD1366" s="329"/>
      <c r="AE1366" s="329"/>
      <c r="AF1366" s="329"/>
      <c r="AG1366" s="325">
        <v>0</v>
      </c>
      <c r="AH1366" s="325" t="s">
        <v>6833</v>
      </c>
      <c r="AI1366" s="325" t="s">
        <v>6833</v>
      </c>
      <c r="AJ1366" s="328">
        <v>400000</v>
      </c>
      <c r="AK1366" s="330">
        <v>0</v>
      </c>
    </row>
    <row r="1367" spans="1:37" s="309" customFormat="1" ht="20.100000000000001" customHeight="1">
      <c r="A1367" s="314">
        <v>8148</v>
      </c>
      <c r="B1367" s="315">
        <v>702140059</v>
      </c>
      <c r="C1367" s="345"/>
      <c r="D1367" s="315" t="s">
        <v>6991</v>
      </c>
      <c r="E1367" s="316" t="s">
        <v>3568</v>
      </c>
      <c r="F1367" s="319" t="s">
        <v>6238</v>
      </c>
      <c r="G1367" s="320" t="s">
        <v>3569</v>
      </c>
      <c r="H1367" s="316" t="s">
        <v>355</v>
      </c>
      <c r="I1367" s="316" t="s">
        <v>3570</v>
      </c>
      <c r="J1367" s="316" t="s">
        <v>7053</v>
      </c>
      <c r="K1367" s="340" t="s">
        <v>3156</v>
      </c>
      <c r="L1367" s="334" t="s">
        <v>6350</v>
      </c>
      <c r="M1367" s="319"/>
      <c r="N1367" s="323"/>
      <c r="O1367" s="322"/>
      <c r="P1367" s="324">
        <v>1</v>
      </c>
      <c r="Q1367" s="316">
        <v>12</v>
      </c>
      <c r="R1367" s="327">
        <v>300000</v>
      </c>
      <c r="S1367" s="327" t="s">
        <v>347</v>
      </c>
      <c r="T1367" s="328">
        <v>300000</v>
      </c>
      <c r="U1367" s="328" t="s">
        <v>347</v>
      </c>
      <c r="V1367" s="328" t="s">
        <v>347</v>
      </c>
      <c r="W1367" s="329" t="s">
        <v>347</v>
      </c>
      <c r="X1367" s="329" t="s">
        <v>347</v>
      </c>
      <c r="Y1367" s="329" t="s">
        <v>377</v>
      </c>
      <c r="Z1367" s="325"/>
      <c r="AA1367" s="329"/>
      <c r="AB1367" s="329"/>
      <c r="AC1367" s="329"/>
      <c r="AD1367" s="329"/>
      <c r="AE1367" s="329"/>
      <c r="AF1367" s="329"/>
      <c r="AG1367" s="325">
        <v>0</v>
      </c>
      <c r="AH1367" s="325" t="s">
        <v>377</v>
      </c>
      <c r="AI1367" s="325" t="s">
        <v>6833</v>
      </c>
      <c r="AJ1367" s="328">
        <v>600000</v>
      </c>
      <c r="AK1367" s="330">
        <v>1000000</v>
      </c>
    </row>
    <row r="1368" spans="1:37" s="309" customFormat="1" ht="20.100000000000001" customHeight="1">
      <c r="A1368" s="314">
        <v>8149</v>
      </c>
      <c r="B1368" s="315">
        <v>702040003</v>
      </c>
      <c r="C1368" s="347"/>
      <c r="D1368" s="315" t="s">
        <v>6995</v>
      </c>
      <c r="E1368" s="331" t="s">
        <v>3576</v>
      </c>
      <c r="F1368" s="332" t="s">
        <v>6351</v>
      </c>
      <c r="G1368" s="333" t="s">
        <v>3577</v>
      </c>
      <c r="H1368" s="331" t="s">
        <v>355</v>
      </c>
      <c r="I1368" s="331" t="s">
        <v>3578</v>
      </c>
      <c r="J1368" s="331" t="s">
        <v>2983</v>
      </c>
      <c r="K1368" s="340" t="s">
        <v>2984</v>
      </c>
      <c r="L1368" s="334" t="s">
        <v>3577</v>
      </c>
      <c r="M1368" s="334"/>
      <c r="N1368" s="338"/>
      <c r="O1368" s="334"/>
      <c r="P1368" s="324">
        <v>2</v>
      </c>
      <c r="Q1368" s="316">
        <v>45</v>
      </c>
      <c r="R1368" s="327">
        <v>400000</v>
      </c>
      <c r="S1368" s="327" t="s">
        <v>347</v>
      </c>
      <c r="T1368" s="328" t="s">
        <v>347</v>
      </c>
      <c r="U1368" s="328" t="s">
        <v>347</v>
      </c>
      <c r="V1368" s="328" t="s">
        <v>347</v>
      </c>
      <c r="W1368" s="329" t="s">
        <v>347</v>
      </c>
      <c r="X1368" s="329" t="s">
        <v>347</v>
      </c>
      <c r="Y1368" s="325"/>
      <c r="Z1368" s="325"/>
      <c r="AA1368" s="325"/>
      <c r="AB1368" s="325"/>
      <c r="AC1368" s="325"/>
      <c r="AD1368" s="325"/>
      <c r="AE1368" s="325"/>
      <c r="AF1368" s="325"/>
      <c r="AG1368" s="325">
        <v>0</v>
      </c>
      <c r="AH1368" s="325" t="s">
        <v>6833</v>
      </c>
      <c r="AI1368" s="325" t="s">
        <v>6833</v>
      </c>
      <c r="AJ1368" s="328">
        <v>400000</v>
      </c>
      <c r="AK1368" s="330">
        <v>0</v>
      </c>
    </row>
    <row r="1369" spans="1:37" s="309" customFormat="1" ht="20.100000000000001" customHeight="1">
      <c r="A1369" s="314">
        <v>8150</v>
      </c>
      <c r="B1369" s="315">
        <v>702130028</v>
      </c>
      <c r="C1369" s="347"/>
      <c r="D1369" s="315" t="s">
        <v>6991</v>
      </c>
      <c r="E1369" s="331" t="s">
        <v>3579</v>
      </c>
      <c r="F1369" s="332" t="s">
        <v>6352</v>
      </c>
      <c r="G1369" s="333" t="s">
        <v>3580</v>
      </c>
      <c r="H1369" s="331" t="s">
        <v>425</v>
      </c>
      <c r="I1369" s="331" t="s">
        <v>3581</v>
      </c>
      <c r="J1369" s="331" t="s">
        <v>7054</v>
      </c>
      <c r="K1369" s="340" t="s">
        <v>6353</v>
      </c>
      <c r="L1369" s="334" t="s">
        <v>6354</v>
      </c>
      <c r="M1369" s="334"/>
      <c r="N1369" s="334"/>
      <c r="O1369" s="316"/>
      <c r="P1369" s="324">
        <v>1</v>
      </c>
      <c r="Q1369" s="316">
        <v>19</v>
      </c>
      <c r="R1369" s="327">
        <v>300000</v>
      </c>
      <c r="S1369" s="327" t="s">
        <v>347</v>
      </c>
      <c r="T1369" s="328" t="s">
        <v>347</v>
      </c>
      <c r="U1369" s="328" t="s">
        <v>347</v>
      </c>
      <c r="V1369" s="328" t="s">
        <v>347</v>
      </c>
      <c r="W1369" s="329" t="s">
        <v>347</v>
      </c>
      <c r="X1369" s="329" t="s">
        <v>347</v>
      </c>
      <c r="Y1369" s="329"/>
      <c r="Z1369" s="325"/>
      <c r="AA1369" s="329"/>
      <c r="AB1369" s="329"/>
      <c r="AC1369" s="329"/>
      <c r="AD1369" s="329"/>
      <c r="AE1369" s="329"/>
      <c r="AF1369" s="329"/>
      <c r="AG1369" s="325">
        <v>0</v>
      </c>
      <c r="AH1369" s="325" t="s">
        <v>6833</v>
      </c>
      <c r="AI1369" s="325" t="s">
        <v>6833</v>
      </c>
      <c r="AJ1369" s="328">
        <v>300000</v>
      </c>
      <c r="AK1369" s="330">
        <v>0</v>
      </c>
    </row>
    <row r="1370" spans="1:37" s="309" customFormat="1" ht="20.100000000000001" customHeight="1">
      <c r="A1370" s="314">
        <v>8151</v>
      </c>
      <c r="B1370" s="315">
        <v>702140026</v>
      </c>
      <c r="C1370" s="347"/>
      <c r="D1370" s="315" t="s">
        <v>6995</v>
      </c>
      <c r="E1370" s="331" t="s">
        <v>3582</v>
      </c>
      <c r="F1370" s="332" t="s">
        <v>6356</v>
      </c>
      <c r="G1370" s="333" t="s">
        <v>3583</v>
      </c>
      <c r="H1370" s="331" t="s">
        <v>355</v>
      </c>
      <c r="I1370" s="331" t="s">
        <v>3584</v>
      </c>
      <c r="J1370" s="331" t="s">
        <v>6355</v>
      </c>
      <c r="K1370" s="340" t="s">
        <v>3153</v>
      </c>
      <c r="L1370" s="334" t="s">
        <v>6357</v>
      </c>
      <c r="M1370" s="334"/>
      <c r="N1370" s="338"/>
      <c r="O1370" s="334"/>
      <c r="P1370" s="324">
        <v>2</v>
      </c>
      <c r="Q1370" s="316">
        <v>49</v>
      </c>
      <c r="R1370" s="327">
        <v>400000</v>
      </c>
      <c r="S1370" s="327" t="s">
        <v>347</v>
      </c>
      <c r="T1370" s="328" t="s">
        <v>347</v>
      </c>
      <c r="U1370" s="328" t="s">
        <v>347</v>
      </c>
      <c r="V1370" s="328" t="s">
        <v>347</v>
      </c>
      <c r="W1370" s="329" t="s">
        <v>347</v>
      </c>
      <c r="X1370" s="329" t="s">
        <v>347</v>
      </c>
      <c r="Y1370" s="329"/>
      <c r="Z1370" s="325"/>
      <c r="AA1370" s="329"/>
      <c r="AB1370" s="329"/>
      <c r="AC1370" s="329"/>
      <c r="AD1370" s="329"/>
      <c r="AE1370" s="329"/>
      <c r="AF1370" s="329"/>
      <c r="AG1370" s="325">
        <v>0</v>
      </c>
      <c r="AH1370" s="325" t="s">
        <v>6833</v>
      </c>
      <c r="AI1370" s="325" t="s">
        <v>6833</v>
      </c>
      <c r="AJ1370" s="328">
        <v>400000</v>
      </c>
      <c r="AK1370" s="330">
        <v>0</v>
      </c>
    </row>
    <row r="1371" spans="1:37" s="309" customFormat="1" ht="20.100000000000001" customHeight="1">
      <c r="A1371" s="314">
        <v>8152</v>
      </c>
      <c r="B1371" s="315">
        <v>702030008</v>
      </c>
      <c r="C1371" s="347"/>
      <c r="D1371" s="315" t="s">
        <v>6995</v>
      </c>
      <c r="E1371" s="331" t="s">
        <v>3585</v>
      </c>
      <c r="F1371" s="332" t="s">
        <v>6358</v>
      </c>
      <c r="G1371" s="333" t="s">
        <v>3586</v>
      </c>
      <c r="H1371" s="331" t="s">
        <v>355</v>
      </c>
      <c r="I1371" s="331" t="s">
        <v>3587</v>
      </c>
      <c r="J1371" s="331" t="s">
        <v>2969</v>
      </c>
      <c r="K1371" s="340" t="s">
        <v>6047</v>
      </c>
      <c r="L1371" s="334" t="s">
        <v>6359</v>
      </c>
      <c r="M1371" s="348"/>
      <c r="N1371" s="322"/>
      <c r="O1371" s="322"/>
      <c r="P1371" s="324">
        <v>3</v>
      </c>
      <c r="Q1371" s="316">
        <v>108</v>
      </c>
      <c r="R1371" s="327">
        <v>500000</v>
      </c>
      <c r="S1371" s="327" t="s">
        <v>347</v>
      </c>
      <c r="T1371" s="328" t="s">
        <v>347</v>
      </c>
      <c r="U1371" s="328" t="s">
        <v>347</v>
      </c>
      <c r="V1371" s="328" t="s">
        <v>347</v>
      </c>
      <c r="W1371" s="329" t="s">
        <v>347</v>
      </c>
      <c r="X1371" s="329" t="s">
        <v>347</v>
      </c>
      <c r="Y1371" s="325"/>
      <c r="Z1371" s="325"/>
      <c r="AA1371" s="325"/>
      <c r="AB1371" s="325"/>
      <c r="AC1371" s="325"/>
      <c r="AD1371" s="325"/>
      <c r="AE1371" s="325"/>
      <c r="AF1371" s="325"/>
      <c r="AG1371" s="325">
        <v>0</v>
      </c>
      <c r="AH1371" s="325" t="s">
        <v>6833</v>
      </c>
      <c r="AI1371" s="325" t="s">
        <v>6833</v>
      </c>
      <c r="AJ1371" s="328">
        <v>500000</v>
      </c>
      <c r="AK1371" s="330">
        <v>0</v>
      </c>
    </row>
    <row r="1372" spans="1:37" s="309" customFormat="1" ht="20.100000000000001" customHeight="1">
      <c r="A1372" s="314">
        <v>8153</v>
      </c>
      <c r="B1372" s="315">
        <v>702130026</v>
      </c>
      <c r="C1372" s="347"/>
      <c r="D1372" s="315" t="s">
        <v>6995</v>
      </c>
      <c r="E1372" s="331" t="s">
        <v>3585</v>
      </c>
      <c r="F1372" s="332" t="s">
        <v>6360</v>
      </c>
      <c r="G1372" s="333" t="s">
        <v>3586</v>
      </c>
      <c r="H1372" s="331" t="s">
        <v>355</v>
      </c>
      <c r="I1372" s="331" t="s">
        <v>3587</v>
      </c>
      <c r="J1372" s="331" t="s">
        <v>3134</v>
      </c>
      <c r="K1372" s="340" t="s">
        <v>3115</v>
      </c>
      <c r="L1372" s="334" t="s">
        <v>6361</v>
      </c>
      <c r="M1372" s="334"/>
      <c r="N1372" s="338"/>
      <c r="O1372" s="334"/>
      <c r="P1372" s="324">
        <v>3</v>
      </c>
      <c r="Q1372" s="316">
        <v>114</v>
      </c>
      <c r="R1372" s="327">
        <v>500000</v>
      </c>
      <c r="S1372" s="327" t="s">
        <v>347</v>
      </c>
      <c r="T1372" s="328" t="s">
        <v>347</v>
      </c>
      <c r="U1372" s="328" t="s">
        <v>347</v>
      </c>
      <c r="V1372" s="328" t="s">
        <v>347</v>
      </c>
      <c r="W1372" s="329" t="s">
        <v>347</v>
      </c>
      <c r="X1372" s="329" t="s">
        <v>347</v>
      </c>
      <c r="Y1372" s="329"/>
      <c r="Z1372" s="325"/>
      <c r="AA1372" s="329"/>
      <c r="AB1372" s="329"/>
      <c r="AC1372" s="329"/>
      <c r="AD1372" s="329"/>
      <c r="AE1372" s="329"/>
      <c r="AF1372" s="329"/>
      <c r="AG1372" s="325">
        <v>0</v>
      </c>
      <c r="AH1372" s="325" t="s">
        <v>6833</v>
      </c>
      <c r="AI1372" s="325" t="s">
        <v>6833</v>
      </c>
      <c r="AJ1372" s="328">
        <v>500000</v>
      </c>
      <c r="AK1372" s="330">
        <v>0</v>
      </c>
    </row>
    <row r="1373" spans="1:37" s="309" customFormat="1" ht="20.100000000000001" customHeight="1">
      <c r="A1373" s="314">
        <v>8154</v>
      </c>
      <c r="B1373" s="315">
        <v>702110001</v>
      </c>
      <c r="C1373" s="347"/>
      <c r="D1373" s="315" t="s">
        <v>6995</v>
      </c>
      <c r="E1373" s="331" t="s">
        <v>3588</v>
      </c>
      <c r="F1373" s="332" t="s">
        <v>6362</v>
      </c>
      <c r="G1373" s="333" t="s">
        <v>3589</v>
      </c>
      <c r="H1373" s="331" t="s">
        <v>355</v>
      </c>
      <c r="I1373" s="331" t="s">
        <v>3590</v>
      </c>
      <c r="J1373" s="331" t="s">
        <v>2556</v>
      </c>
      <c r="K1373" s="340" t="s">
        <v>3076</v>
      </c>
      <c r="L1373" s="334" t="s">
        <v>3589</v>
      </c>
      <c r="M1373" s="334"/>
      <c r="N1373" s="338"/>
      <c r="O1373" s="334"/>
      <c r="P1373" s="324">
        <v>1</v>
      </c>
      <c r="Q1373" s="316">
        <v>14</v>
      </c>
      <c r="R1373" s="327">
        <v>300000</v>
      </c>
      <c r="S1373" s="327" t="s">
        <v>347</v>
      </c>
      <c r="T1373" s="328">
        <v>300000</v>
      </c>
      <c r="U1373" s="328" t="s">
        <v>347</v>
      </c>
      <c r="V1373" s="328" t="s">
        <v>347</v>
      </c>
      <c r="W1373" s="329" t="s">
        <v>347</v>
      </c>
      <c r="X1373" s="329" t="s">
        <v>377</v>
      </c>
      <c r="Y1373" s="325"/>
      <c r="Z1373" s="325"/>
      <c r="AA1373" s="325"/>
      <c r="AB1373" s="325"/>
      <c r="AC1373" s="325"/>
      <c r="AD1373" s="325"/>
      <c r="AE1373" s="325"/>
      <c r="AF1373" s="325"/>
      <c r="AG1373" s="325">
        <v>1000000</v>
      </c>
      <c r="AH1373" s="325" t="s">
        <v>6833</v>
      </c>
      <c r="AI1373" s="325" t="s">
        <v>6833</v>
      </c>
      <c r="AJ1373" s="328">
        <v>600000</v>
      </c>
      <c r="AK1373" s="330">
        <v>0</v>
      </c>
    </row>
    <row r="1374" spans="1:37" s="309" customFormat="1" ht="20.100000000000001" customHeight="1">
      <c r="A1374" s="314">
        <v>8155</v>
      </c>
      <c r="B1374" s="315">
        <v>702130030</v>
      </c>
      <c r="C1374" s="345"/>
      <c r="D1374" s="315" t="s">
        <v>6991</v>
      </c>
      <c r="E1374" s="316" t="s">
        <v>3136</v>
      </c>
      <c r="F1374" s="340" t="s">
        <v>6363</v>
      </c>
      <c r="G1374" s="316" t="s">
        <v>3591</v>
      </c>
      <c r="H1374" s="316" t="s">
        <v>355</v>
      </c>
      <c r="I1374" s="316" t="s">
        <v>3592</v>
      </c>
      <c r="J1374" s="316" t="s">
        <v>7055</v>
      </c>
      <c r="K1374" s="340" t="s">
        <v>6364</v>
      </c>
      <c r="L1374" s="334" t="s">
        <v>6365</v>
      </c>
      <c r="M1374" s="334"/>
      <c r="N1374" s="338"/>
      <c r="O1374" s="334"/>
      <c r="P1374" s="324">
        <v>1</v>
      </c>
      <c r="Q1374" s="316">
        <v>19</v>
      </c>
      <c r="R1374" s="327">
        <v>300000</v>
      </c>
      <c r="S1374" s="327" t="s">
        <v>347</v>
      </c>
      <c r="T1374" s="328" t="s">
        <v>347</v>
      </c>
      <c r="U1374" s="328" t="s">
        <v>347</v>
      </c>
      <c r="V1374" s="328" t="s">
        <v>347</v>
      </c>
      <c r="W1374" s="329" t="s">
        <v>347</v>
      </c>
      <c r="X1374" s="329" t="s">
        <v>347</v>
      </c>
      <c r="Y1374" s="325"/>
      <c r="Z1374" s="325"/>
      <c r="AA1374" s="325"/>
      <c r="AB1374" s="325"/>
      <c r="AC1374" s="325"/>
      <c r="AD1374" s="325"/>
      <c r="AE1374" s="325"/>
      <c r="AF1374" s="325"/>
      <c r="AG1374" s="325">
        <v>0</v>
      </c>
      <c r="AH1374" s="325" t="s">
        <v>6833</v>
      </c>
      <c r="AI1374" s="325" t="s">
        <v>6833</v>
      </c>
      <c r="AJ1374" s="328">
        <v>300000</v>
      </c>
      <c r="AK1374" s="330">
        <v>0</v>
      </c>
    </row>
    <row r="1375" spans="1:37" s="309" customFormat="1" ht="20.100000000000001" customHeight="1">
      <c r="A1375" s="314">
        <v>8156</v>
      </c>
      <c r="B1375" s="315">
        <v>702140011</v>
      </c>
      <c r="C1375" s="347"/>
      <c r="D1375" s="315" t="s">
        <v>6995</v>
      </c>
      <c r="E1375" s="331" t="s">
        <v>3593</v>
      </c>
      <c r="F1375" s="332" t="s">
        <v>6366</v>
      </c>
      <c r="G1375" s="333" t="s">
        <v>3594</v>
      </c>
      <c r="H1375" s="331" t="s">
        <v>3312</v>
      </c>
      <c r="I1375" s="331" t="s">
        <v>3595</v>
      </c>
      <c r="J1375" s="331" t="s">
        <v>3596</v>
      </c>
      <c r="K1375" s="340" t="s">
        <v>6291</v>
      </c>
      <c r="L1375" s="334" t="s">
        <v>6367</v>
      </c>
      <c r="M1375" s="348"/>
      <c r="N1375" s="322"/>
      <c r="O1375" s="322"/>
      <c r="P1375" s="324">
        <v>3</v>
      </c>
      <c r="Q1375" s="316">
        <v>83</v>
      </c>
      <c r="R1375" s="327">
        <v>500000</v>
      </c>
      <c r="S1375" s="327" t="s">
        <v>347</v>
      </c>
      <c r="T1375" s="328" t="s">
        <v>347</v>
      </c>
      <c r="U1375" s="328" t="s">
        <v>347</v>
      </c>
      <c r="V1375" s="328" t="s">
        <v>347</v>
      </c>
      <c r="W1375" s="329" t="s">
        <v>347</v>
      </c>
      <c r="X1375" s="329" t="s">
        <v>347</v>
      </c>
      <c r="Y1375" s="329"/>
      <c r="Z1375" s="325"/>
      <c r="AA1375" s="329"/>
      <c r="AB1375" s="329"/>
      <c r="AC1375" s="329"/>
      <c r="AD1375" s="329"/>
      <c r="AE1375" s="329"/>
      <c r="AF1375" s="329"/>
      <c r="AG1375" s="325">
        <v>0</v>
      </c>
      <c r="AH1375" s="325" t="s">
        <v>6833</v>
      </c>
      <c r="AI1375" s="325" t="s">
        <v>6833</v>
      </c>
      <c r="AJ1375" s="328">
        <v>500000</v>
      </c>
      <c r="AK1375" s="330">
        <v>0</v>
      </c>
    </row>
    <row r="1376" spans="1:37" s="309" customFormat="1" ht="20.100000000000001" customHeight="1">
      <c r="A1376" s="314">
        <v>8157</v>
      </c>
      <c r="B1376" s="315">
        <v>702110024</v>
      </c>
      <c r="C1376" s="347"/>
      <c r="D1376" s="315" t="s">
        <v>6995</v>
      </c>
      <c r="E1376" s="331" t="s">
        <v>3597</v>
      </c>
      <c r="F1376" s="332" t="s">
        <v>6368</v>
      </c>
      <c r="G1376" s="333" t="s">
        <v>3598</v>
      </c>
      <c r="H1376" s="331" t="s">
        <v>355</v>
      </c>
      <c r="I1376" s="331" t="s">
        <v>3599</v>
      </c>
      <c r="J1376" s="331" t="s">
        <v>3090</v>
      </c>
      <c r="K1376" s="340" t="s">
        <v>3091</v>
      </c>
      <c r="L1376" s="334" t="s">
        <v>3598</v>
      </c>
      <c r="M1376" s="348"/>
      <c r="N1376" s="322"/>
      <c r="O1376" s="322"/>
      <c r="P1376" s="324">
        <v>3</v>
      </c>
      <c r="Q1376" s="316">
        <v>60</v>
      </c>
      <c r="R1376" s="327">
        <v>500000</v>
      </c>
      <c r="S1376" s="327" t="s">
        <v>347</v>
      </c>
      <c r="T1376" s="328" t="s">
        <v>347</v>
      </c>
      <c r="U1376" s="328" t="s">
        <v>347</v>
      </c>
      <c r="V1376" s="328" t="s">
        <v>347</v>
      </c>
      <c r="W1376" s="329" t="s">
        <v>347</v>
      </c>
      <c r="X1376" s="329" t="s">
        <v>347</v>
      </c>
      <c r="Y1376" s="329"/>
      <c r="Z1376" s="325"/>
      <c r="AA1376" s="329"/>
      <c r="AB1376" s="329"/>
      <c r="AC1376" s="329"/>
      <c r="AD1376" s="329"/>
      <c r="AE1376" s="329"/>
      <c r="AF1376" s="329"/>
      <c r="AG1376" s="325">
        <v>0</v>
      </c>
      <c r="AH1376" s="325" t="s">
        <v>6833</v>
      </c>
      <c r="AI1376" s="325" t="s">
        <v>6833</v>
      </c>
      <c r="AJ1376" s="328">
        <v>500000</v>
      </c>
      <c r="AK1376" s="330">
        <v>0</v>
      </c>
    </row>
    <row r="1377" spans="1:37" s="309" customFormat="1" ht="20.100000000000001" customHeight="1">
      <c r="A1377" s="314">
        <v>8158</v>
      </c>
      <c r="B1377" s="315">
        <v>702110028</v>
      </c>
      <c r="C1377" s="347"/>
      <c r="D1377" s="315" t="s">
        <v>6995</v>
      </c>
      <c r="E1377" s="331" t="s">
        <v>3597</v>
      </c>
      <c r="F1377" s="332" t="s">
        <v>6368</v>
      </c>
      <c r="G1377" s="333" t="s">
        <v>3598</v>
      </c>
      <c r="H1377" s="331" t="s">
        <v>355</v>
      </c>
      <c r="I1377" s="331" t="s">
        <v>3599</v>
      </c>
      <c r="J1377" s="331" t="s">
        <v>6369</v>
      </c>
      <c r="K1377" s="340" t="s">
        <v>3091</v>
      </c>
      <c r="L1377" s="334" t="s">
        <v>6370</v>
      </c>
      <c r="M1377" s="348"/>
      <c r="N1377" s="322"/>
      <c r="O1377" s="322"/>
      <c r="P1377" s="324">
        <v>2</v>
      </c>
      <c r="Q1377" s="316">
        <v>20</v>
      </c>
      <c r="R1377" s="327">
        <v>400000</v>
      </c>
      <c r="S1377" s="327" t="s">
        <v>347</v>
      </c>
      <c r="T1377" s="328" t="s">
        <v>347</v>
      </c>
      <c r="U1377" s="328" t="s">
        <v>347</v>
      </c>
      <c r="V1377" s="328" t="s">
        <v>347</v>
      </c>
      <c r="W1377" s="329" t="s">
        <v>347</v>
      </c>
      <c r="X1377" s="329" t="s">
        <v>347</v>
      </c>
      <c r="Y1377" s="329"/>
      <c r="Z1377" s="325"/>
      <c r="AA1377" s="329"/>
      <c r="AB1377" s="329"/>
      <c r="AC1377" s="329"/>
      <c r="AD1377" s="329"/>
      <c r="AE1377" s="329"/>
      <c r="AF1377" s="329"/>
      <c r="AG1377" s="325">
        <v>0</v>
      </c>
      <c r="AH1377" s="325" t="s">
        <v>6833</v>
      </c>
      <c r="AI1377" s="325" t="s">
        <v>6833</v>
      </c>
      <c r="AJ1377" s="328">
        <v>400000</v>
      </c>
      <c r="AK1377" s="330">
        <v>0</v>
      </c>
    </row>
    <row r="1378" spans="1:37" s="309" customFormat="1" ht="20.100000000000001" customHeight="1">
      <c r="A1378" s="314">
        <v>8159</v>
      </c>
      <c r="B1378" s="315">
        <v>702020010</v>
      </c>
      <c r="C1378" s="347"/>
      <c r="D1378" s="315" t="s">
        <v>6995</v>
      </c>
      <c r="E1378" s="331" t="s">
        <v>3600</v>
      </c>
      <c r="F1378" s="332" t="s">
        <v>6371</v>
      </c>
      <c r="G1378" s="333" t="s">
        <v>3601</v>
      </c>
      <c r="H1378" s="331" t="s">
        <v>355</v>
      </c>
      <c r="I1378" s="331" t="s">
        <v>3602</v>
      </c>
      <c r="J1378" s="331" t="s">
        <v>2946</v>
      </c>
      <c r="K1378" s="340" t="s">
        <v>2947</v>
      </c>
      <c r="L1378" s="334" t="s">
        <v>3601</v>
      </c>
      <c r="M1378" s="334"/>
      <c r="N1378" s="338"/>
      <c r="O1378" s="334"/>
      <c r="P1378" s="324">
        <v>2</v>
      </c>
      <c r="Q1378" s="316">
        <v>49</v>
      </c>
      <c r="R1378" s="327">
        <v>400000</v>
      </c>
      <c r="S1378" s="327" t="s">
        <v>347</v>
      </c>
      <c r="T1378" s="328" t="s">
        <v>347</v>
      </c>
      <c r="U1378" s="328" t="s">
        <v>347</v>
      </c>
      <c r="V1378" s="328" t="s">
        <v>347</v>
      </c>
      <c r="W1378" s="329" t="s">
        <v>347</v>
      </c>
      <c r="X1378" s="329" t="s">
        <v>347</v>
      </c>
      <c r="Y1378" s="329"/>
      <c r="Z1378" s="325"/>
      <c r="AA1378" s="329"/>
      <c r="AB1378" s="329"/>
      <c r="AC1378" s="329"/>
      <c r="AD1378" s="329"/>
      <c r="AE1378" s="329"/>
      <c r="AF1378" s="329"/>
      <c r="AG1378" s="325">
        <v>0</v>
      </c>
      <c r="AH1378" s="325" t="s">
        <v>6833</v>
      </c>
      <c r="AI1378" s="325" t="s">
        <v>6833</v>
      </c>
      <c r="AJ1378" s="328">
        <v>400000</v>
      </c>
      <c r="AK1378" s="330">
        <v>0</v>
      </c>
    </row>
    <row r="1379" spans="1:37" s="309" customFormat="1" ht="20.100000000000001" customHeight="1">
      <c r="A1379" s="314">
        <v>8160</v>
      </c>
      <c r="B1379" s="315">
        <v>702110041</v>
      </c>
      <c r="C1379" s="347"/>
      <c r="D1379" s="315" t="s">
        <v>6991</v>
      </c>
      <c r="E1379" s="331" t="s">
        <v>3603</v>
      </c>
      <c r="F1379" s="332" t="s">
        <v>6372</v>
      </c>
      <c r="G1379" s="333" t="s">
        <v>3604</v>
      </c>
      <c r="H1379" s="331" t="s">
        <v>355</v>
      </c>
      <c r="I1379" s="331" t="s">
        <v>3605</v>
      </c>
      <c r="J1379" s="331" t="s">
        <v>7056</v>
      </c>
      <c r="K1379" s="340">
        <v>2210802</v>
      </c>
      <c r="L1379" s="334" t="s">
        <v>6373</v>
      </c>
      <c r="M1379" s="334"/>
      <c r="N1379" s="338"/>
      <c r="O1379" s="334"/>
      <c r="P1379" s="324">
        <v>2</v>
      </c>
      <c r="Q1379" s="316">
        <v>28</v>
      </c>
      <c r="R1379" s="327">
        <v>400000</v>
      </c>
      <c r="S1379" s="327" t="s">
        <v>347</v>
      </c>
      <c r="T1379" s="328" t="s">
        <v>347</v>
      </c>
      <c r="U1379" s="328" t="s">
        <v>347</v>
      </c>
      <c r="V1379" s="328" t="s">
        <v>347</v>
      </c>
      <c r="W1379" s="329" t="s">
        <v>347</v>
      </c>
      <c r="X1379" s="329" t="s">
        <v>347</v>
      </c>
      <c r="Y1379" s="325"/>
      <c r="Z1379" s="325"/>
      <c r="AA1379" s="325"/>
      <c r="AB1379" s="325"/>
      <c r="AC1379" s="325"/>
      <c r="AD1379" s="325"/>
      <c r="AE1379" s="325"/>
      <c r="AF1379" s="325"/>
      <c r="AG1379" s="325">
        <v>0</v>
      </c>
      <c r="AH1379" s="325" t="s">
        <v>6833</v>
      </c>
      <c r="AI1379" s="325" t="s">
        <v>6833</v>
      </c>
      <c r="AJ1379" s="328">
        <v>400000</v>
      </c>
      <c r="AK1379" s="330">
        <v>0</v>
      </c>
    </row>
    <row r="1380" spans="1:37" s="309" customFormat="1" ht="20.100000000000001" customHeight="1">
      <c r="A1380" s="314">
        <v>8161</v>
      </c>
      <c r="B1380" s="315">
        <v>702150034</v>
      </c>
      <c r="C1380" s="345"/>
      <c r="D1380" s="315" t="s">
        <v>6991</v>
      </c>
      <c r="E1380" s="316" t="s">
        <v>3606</v>
      </c>
      <c r="F1380" s="319" t="s">
        <v>6374</v>
      </c>
      <c r="G1380" s="320" t="s">
        <v>3607</v>
      </c>
      <c r="H1380" s="316" t="s">
        <v>355</v>
      </c>
      <c r="I1380" s="316" t="s">
        <v>3608</v>
      </c>
      <c r="J1380" s="316" t="s">
        <v>7057</v>
      </c>
      <c r="K1380" s="340" t="s">
        <v>6375</v>
      </c>
      <c r="L1380" s="334" t="s">
        <v>6376</v>
      </c>
      <c r="M1380" s="342"/>
      <c r="N1380" s="342"/>
      <c r="O1380" s="342"/>
      <c r="P1380" s="324">
        <v>1</v>
      </c>
      <c r="Q1380" s="316">
        <v>19</v>
      </c>
      <c r="R1380" s="327">
        <v>300000</v>
      </c>
      <c r="S1380" s="327" t="s">
        <v>347</v>
      </c>
      <c r="T1380" s="328" t="s">
        <v>347</v>
      </c>
      <c r="U1380" s="328" t="s">
        <v>347</v>
      </c>
      <c r="V1380" s="328" t="s">
        <v>347</v>
      </c>
      <c r="W1380" s="329" t="s">
        <v>347</v>
      </c>
      <c r="X1380" s="329" t="s">
        <v>347</v>
      </c>
      <c r="Y1380" s="329"/>
      <c r="Z1380" s="325"/>
      <c r="AA1380" s="329"/>
      <c r="AB1380" s="329"/>
      <c r="AC1380" s="329"/>
      <c r="AD1380" s="329"/>
      <c r="AE1380" s="329"/>
      <c r="AF1380" s="329"/>
      <c r="AG1380" s="325">
        <v>0</v>
      </c>
      <c r="AH1380" s="325" t="s">
        <v>6833</v>
      </c>
      <c r="AI1380" s="325" t="s">
        <v>6833</v>
      </c>
      <c r="AJ1380" s="328">
        <v>300000</v>
      </c>
      <c r="AK1380" s="330">
        <v>0</v>
      </c>
    </row>
    <row r="1381" spans="1:37" s="309" customFormat="1" ht="20.100000000000001" customHeight="1">
      <c r="A1381" s="314">
        <v>8162</v>
      </c>
      <c r="B1381" s="315">
        <v>702020008</v>
      </c>
      <c r="C1381" s="369"/>
      <c r="D1381" s="315" t="s">
        <v>6995</v>
      </c>
      <c r="E1381" s="331" t="s">
        <v>3609</v>
      </c>
      <c r="F1381" s="332" t="s">
        <v>6377</v>
      </c>
      <c r="G1381" s="333" t="s">
        <v>6378</v>
      </c>
      <c r="H1381" s="331" t="s">
        <v>355</v>
      </c>
      <c r="I1381" s="331" t="s">
        <v>3193</v>
      </c>
      <c r="J1381" s="350" t="s">
        <v>2945</v>
      </c>
      <c r="K1381" s="340" t="s">
        <v>2943</v>
      </c>
      <c r="L1381" s="334" t="s">
        <v>6379</v>
      </c>
      <c r="M1381" s="348"/>
      <c r="N1381" s="323"/>
      <c r="O1381" s="322"/>
      <c r="P1381" s="324">
        <v>2</v>
      </c>
      <c r="Q1381" s="316">
        <v>24</v>
      </c>
      <c r="R1381" s="327">
        <v>400000</v>
      </c>
      <c r="S1381" s="327" t="s">
        <v>347</v>
      </c>
      <c r="T1381" s="328">
        <v>300000</v>
      </c>
      <c r="U1381" s="328" t="s">
        <v>347</v>
      </c>
      <c r="V1381" s="328" t="s">
        <v>347</v>
      </c>
      <c r="W1381" s="329" t="s">
        <v>347</v>
      </c>
      <c r="X1381" s="329" t="s">
        <v>377</v>
      </c>
      <c r="Y1381" s="325"/>
      <c r="Z1381" s="325"/>
      <c r="AA1381" s="325"/>
      <c r="AB1381" s="325"/>
      <c r="AC1381" s="325"/>
      <c r="AD1381" s="325"/>
      <c r="AE1381" s="325"/>
      <c r="AF1381" s="325"/>
      <c r="AG1381" s="325">
        <v>113000</v>
      </c>
      <c r="AH1381" s="325" t="s">
        <v>6833</v>
      </c>
      <c r="AI1381" s="325" t="s">
        <v>6833</v>
      </c>
      <c r="AJ1381" s="328">
        <v>700000</v>
      </c>
      <c r="AK1381" s="330">
        <v>0</v>
      </c>
    </row>
    <row r="1382" spans="1:37" s="309" customFormat="1" ht="20.100000000000001" customHeight="1">
      <c r="A1382" s="314">
        <v>8163</v>
      </c>
      <c r="B1382" s="315">
        <v>702140051</v>
      </c>
      <c r="C1382" s="347"/>
      <c r="D1382" s="315" t="s">
        <v>6991</v>
      </c>
      <c r="E1382" s="331" t="s">
        <v>3610</v>
      </c>
      <c r="F1382" s="332" t="s">
        <v>6380</v>
      </c>
      <c r="G1382" s="333" t="s">
        <v>3611</v>
      </c>
      <c r="H1382" s="331" t="s">
        <v>1015</v>
      </c>
      <c r="I1382" s="331" t="s">
        <v>809</v>
      </c>
      <c r="J1382" s="331" t="s">
        <v>7058</v>
      </c>
      <c r="K1382" s="340" t="s">
        <v>3156</v>
      </c>
      <c r="L1382" s="334" t="s">
        <v>6381</v>
      </c>
      <c r="M1382" s="348"/>
      <c r="N1382" s="322"/>
      <c r="O1382" s="322"/>
      <c r="P1382" s="324">
        <v>2</v>
      </c>
      <c r="Q1382" s="316">
        <v>44</v>
      </c>
      <c r="R1382" s="327">
        <v>400000</v>
      </c>
      <c r="S1382" s="327" t="s">
        <v>347</v>
      </c>
      <c r="T1382" s="328" t="s">
        <v>347</v>
      </c>
      <c r="U1382" s="328" t="s">
        <v>347</v>
      </c>
      <c r="V1382" s="328" t="s">
        <v>347</v>
      </c>
      <c r="W1382" s="329" t="s">
        <v>347</v>
      </c>
      <c r="X1382" s="329" t="s">
        <v>347</v>
      </c>
      <c r="Y1382" s="329"/>
      <c r="Z1382" s="325"/>
      <c r="AA1382" s="329"/>
      <c r="AB1382" s="329"/>
      <c r="AC1382" s="329"/>
      <c r="AD1382" s="329"/>
      <c r="AE1382" s="329"/>
      <c r="AF1382" s="329"/>
      <c r="AG1382" s="325">
        <v>0</v>
      </c>
      <c r="AH1382" s="325" t="s">
        <v>6833</v>
      </c>
      <c r="AI1382" s="325" t="s">
        <v>6833</v>
      </c>
      <c r="AJ1382" s="328">
        <v>400000</v>
      </c>
      <c r="AK1382" s="330">
        <v>0</v>
      </c>
    </row>
    <row r="1383" spans="1:37" s="309" customFormat="1" ht="19.5" customHeight="1">
      <c r="A1383" s="314">
        <v>8164</v>
      </c>
      <c r="B1383" s="315">
        <v>702110019</v>
      </c>
      <c r="C1383" s="347"/>
      <c r="D1383" s="315" t="s">
        <v>6995</v>
      </c>
      <c r="E1383" s="331" t="s">
        <v>3612</v>
      </c>
      <c r="F1383" s="332" t="s">
        <v>6382</v>
      </c>
      <c r="G1383" s="333" t="s">
        <v>3613</v>
      </c>
      <c r="H1383" s="331" t="s">
        <v>425</v>
      </c>
      <c r="I1383" s="331" t="s">
        <v>2795</v>
      </c>
      <c r="J1383" s="331" t="s">
        <v>2796</v>
      </c>
      <c r="K1383" s="340" t="s">
        <v>3087</v>
      </c>
      <c r="L1383" s="334" t="s">
        <v>5915</v>
      </c>
      <c r="M1383" s="322"/>
      <c r="N1383" s="346"/>
      <c r="O1383" s="322"/>
      <c r="P1383" s="324">
        <v>1</v>
      </c>
      <c r="Q1383" s="316">
        <v>10</v>
      </c>
      <c r="R1383" s="327">
        <v>300000</v>
      </c>
      <c r="S1383" s="327" t="s">
        <v>347</v>
      </c>
      <c r="T1383" s="328" t="s">
        <v>347</v>
      </c>
      <c r="U1383" s="328" t="s">
        <v>347</v>
      </c>
      <c r="V1383" s="328" t="s">
        <v>347</v>
      </c>
      <c r="W1383" s="329" t="s">
        <v>347</v>
      </c>
      <c r="X1383" s="329" t="s">
        <v>347</v>
      </c>
      <c r="Y1383" s="325"/>
      <c r="Z1383" s="325"/>
      <c r="AA1383" s="325"/>
      <c r="AB1383" s="325"/>
      <c r="AC1383" s="325"/>
      <c r="AD1383" s="325"/>
      <c r="AE1383" s="325"/>
      <c r="AF1383" s="325"/>
      <c r="AG1383" s="325">
        <v>0</v>
      </c>
      <c r="AH1383" s="325" t="s">
        <v>6833</v>
      </c>
      <c r="AI1383" s="325" t="s">
        <v>6833</v>
      </c>
      <c r="AJ1383" s="328">
        <v>300000</v>
      </c>
      <c r="AK1383" s="330">
        <v>0</v>
      </c>
    </row>
    <row r="1384" spans="1:37" s="309" customFormat="1" ht="20.100000000000001" customHeight="1">
      <c r="A1384" s="314">
        <v>8165</v>
      </c>
      <c r="B1384" s="315">
        <v>702140057</v>
      </c>
      <c r="C1384" s="347"/>
      <c r="D1384" s="315" t="s">
        <v>6991</v>
      </c>
      <c r="E1384" s="331" t="s">
        <v>3614</v>
      </c>
      <c r="F1384" s="332" t="s">
        <v>6383</v>
      </c>
      <c r="G1384" s="333" t="s">
        <v>3615</v>
      </c>
      <c r="H1384" s="331" t="s">
        <v>355</v>
      </c>
      <c r="I1384" s="331" t="s">
        <v>3616</v>
      </c>
      <c r="J1384" s="331" t="s">
        <v>7059</v>
      </c>
      <c r="K1384" s="340" t="s">
        <v>6384</v>
      </c>
      <c r="L1384" s="334" t="s">
        <v>6385</v>
      </c>
      <c r="M1384" s="334"/>
      <c r="N1384" s="316"/>
      <c r="O1384" s="334"/>
      <c r="P1384" s="324">
        <v>3</v>
      </c>
      <c r="Q1384" s="316">
        <v>99</v>
      </c>
      <c r="R1384" s="327">
        <v>500000</v>
      </c>
      <c r="S1384" s="327" t="s">
        <v>347</v>
      </c>
      <c r="T1384" s="328" t="s">
        <v>347</v>
      </c>
      <c r="U1384" s="328" t="s">
        <v>347</v>
      </c>
      <c r="V1384" s="328" t="s">
        <v>347</v>
      </c>
      <c r="W1384" s="329" t="s">
        <v>347</v>
      </c>
      <c r="X1384" s="329" t="s">
        <v>347</v>
      </c>
      <c r="Y1384" s="329"/>
      <c r="Z1384" s="325"/>
      <c r="AA1384" s="329"/>
      <c r="AB1384" s="329"/>
      <c r="AC1384" s="329"/>
      <c r="AD1384" s="329"/>
      <c r="AE1384" s="329"/>
      <c r="AF1384" s="329"/>
      <c r="AG1384" s="325">
        <v>0</v>
      </c>
      <c r="AH1384" s="325" t="s">
        <v>6833</v>
      </c>
      <c r="AI1384" s="325" t="s">
        <v>6833</v>
      </c>
      <c r="AJ1384" s="328">
        <v>500000</v>
      </c>
      <c r="AK1384" s="330">
        <v>0</v>
      </c>
    </row>
    <row r="1385" spans="1:37" s="309" customFormat="1" ht="20.100000000000001" customHeight="1">
      <c r="A1385" s="314">
        <v>8166</v>
      </c>
      <c r="B1385" s="315">
        <v>702030022</v>
      </c>
      <c r="C1385" s="347"/>
      <c r="D1385" s="315" t="s">
        <v>6991</v>
      </c>
      <c r="E1385" s="331" t="s">
        <v>3617</v>
      </c>
      <c r="F1385" s="332" t="s">
        <v>6386</v>
      </c>
      <c r="G1385" s="333" t="s">
        <v>3618</v>
      </c>
      <c r="H1385" s="331" t="s">
        <v>425</v>
      </c>
      <c r="I1385" s="331" t="s">
        <v>838</v>
      </c>
      <c r="J1385" s="331" t="s">
        <v>7060</v>
      </c>
      <c r="K1385" s="340" t="s">
        <v>6387</v>
      </c>
      <c r="L1385" s="334" t="s">
        <v>6388</v>
      </c>
      <c r="M1385" s="348"/>
      <c r="N1385" s="322"/>
      <c r="O1385" s="322"/>
      <c r="P1385" s="324">
        <v>1</v>
      </c>
      <c r="Q1385" s="316">
        <v>18</v>
      </c>
      <c r="R1385" s="327">
        <v>300000</v>
      </c>
      <c r="S1385" s="327" t="s">
        <v>347</v>
      </c>
      <c r="T1385" s="328" t="s">
        <v>347</v>
      </c>
      <c r="U1385" s="328" t="s">
        <v>347</v>
      </c>
      <c r="V1385" s="328" t="s">
        <v>347</v>
      </c>
      <c r="W1385" s="329" t="s">
        <v>347</v>
      </c>
      <c r="X1385" s="329" t="s">
        <v>347</v>
      </c>
      <c r="Y1385" s="329"/>
      <c r="Z1385" s="325"/>
      <c r="AA1385" s="329"/>
      <c r="AB1385" s="329"/>
      <c r="AC1385" s="329"/>
      <c r="AD1385" s="329"/>
      <c r="AE1385" s="329"/>
      <c r="AF1385" s="329"/>
      <c r="AG1385" s="325">
        <v>0</v>
      </c>
      <c r="AH1385" s="325" t="s">
        <v>6833</v>
      </c>
      <c r="AI1385" s="325" t="s">
        <v>6833</v>
      </c>
      <c r="AJ1385" s="328">
        <v>300000</v>
      </c>
      <c r="AK1385" s="330">
        <v>0</v>
      </c>
    </row>
    <row r="1386" spans="1:37" s="309" customFormat="1" ht="20.100000000000001" customHeight="1">
      <c r="A1386" s="314">
        <v>8167</v>
      </c>
      <c r="B1386" s="315">
        <v>702030012</v>
      </c>
      <c r="C1386" s="347"/>
      <c r="D1386" s="315" t="s">
        <v>6995</v>
      </c>
      <c r="E1386" s="331" t="s">
        <v>3619</v>
      </c>
      <c r="F1386" s="332" t="s">
        <v>6389</v>
      </c>
      <c r="G1386" s="333" t="s">
        <v>3620</v>
      </c>
      <c r="H1386" s="331" t="s">
        <v>355</v>
      </c>
      <c r="I1386" s="331" t="s">
        <v>3621</v>
      </c>
      <c r="J1386" s="331" t="s">
        <v>2974</v>
      </c>
      <c r="K1386" s="340" t="s">
        <v>2953</v>
      </c>
      <c r="L1386" s="334" t="s">
        <v>3620</v>
      </c>
      <c r="M1386" s="334"/>
      <c r="N1386" s="338"/>
      <c r="O1386" s="334"/>
      <c r="P1386" s="324">
        <v>1</v>
      </c>
      <c r="Q1386" s="316">
        <v>17</v>
      </c>
      <c r="R1386" s="327">
        <v>300000</v>
      </c>
      <c r="S1386" s="327" t="s">
        <v>347</v>
      </c>
      <c r="T1386" s="328">
        <v>300000</v>
      </c>
      <c r="U1386" s="328" t="s">
        <v>347</v>
      </c>
      <c r="V1386" s="328" t="s">
        <v>347</v>
      </c>
      <c r="W1386" s="329" t="s">
        <v>347</v>
      </c>
      <c r="X1386" s="329" t="s">
        <v>377</v>
      </c>
      <c r="Y1386" s="329"/>
      <c r="Z1386" s="325"/>
      <c r="AA1386" s="329"/>
      <c r="AB1386" s="329"/>
      <c r="AC1386" s="329"/>
      <c r="AD1386" s="329"/>
      <c r="AE1386" s="329"/>
      <c r="AF1386" s="329"/>
      <c r="AG1386" s="325">
        <v>0</v>
      </c>
      <c r="AH1386" s="325" t="s">
        <v>377</v>
      </c>
      <c r="AI1386" s="325" t="s">
        <v>6833</v>
      </c>
      <c r="AJ1386" s="328">
        <v>600000</v>
      </c>
      <c r="AK1386" s="330">
        <v>1000000</v>
      </c>
    </row>
    <row r="1387" spans="1:37" s="309" customFormat="1" ht="20.100000000000001" customHeight="1">
      <c r="A1387" s="314">
        <v>8168</v>
      </c>
      <c r="B1387" s="315">
        <v>702120028</v>
      </c>
      <c r="C1387" s="347"/>
      <c r="D1387" s="315" t="s">
        <v>6995</v>
      </c>
      <c r="E1387" s="331" t="s">
        <v>3622</v>
      </c>
      <c r="F1387" s="332" t="s">
        <v>6390</v>
      </c>
      <c r="G1387" s="333" t="s">
        <v>3623</v>
      </c>
      <c r="H1387" s="331" t="s">
        <v>355</v>
      </c>
      <c r="I1387" s="331" t="s">
        <v>3624</v>
      </c>
      <c r="J1387" s="331" t="s">
        <v>3112</v>
      </c>
      <c r="K1387" s="340" t="s">
        <v>6233</v>
      </c>
      <c r="L1387" s="334" t="s">
        <v>6391</v>
      </c>
      <c r="M1387" s="348"/>
      <c r="N1387" s="322"/>
      <c r="O1387" s="322"/>
      <c r="P1387" s="324">
        <v>2</v>
      </c>
      <c r="Q1387" s="316">
        <v>36</v>
      </c>
      <c r="R1387" s="327">
        <v>400000</v>
      </c>
      <c r="S1387" s="327" t="s">
        <v>347</v>
      </c>
      <c r="T1387" s="328" t="s">
        <v>347</v>
      </c>
      <c r="U1387" s="328" t="s">
        <v>347</v>
      </c>
      <c r="V1387" s="328" t="s">
        <v>347</v>
      </c>
      <c r="W1387" s="329" t="s">
        <v>347</v>
      </c>
      <c r="X1387" s="329" t="s">
        <v>347</v>
      </c>
      <c r="Y1387" s="325"/>
      <c r="Z1387" s="325"/>
      <c r="AA1387" s="325"/>
      <c r="AB1387" s="325"/>
      <c r="AC1387" s="325"/>
      <c r="AD1387" s="325"/>
      <c r="AE1387" s="325"/>
      <c r="AF1387" s="325"/>
      <c r="AG1387" s="325">
        <v>0</v>
      </c>
      <c r="AH1387" s="325" t="s">
        <v>6833</v>
      </c>
      <c r="AI1387" s="325" t="s">
        <v>6833</v>
      </c>
      <c r="AJ1387" s="328">
        <v>400000</v>
      </c>
      <c r="AK1387" s="330">
        <v>0</v>
      </c>
    </row>
    <row r="1388" spans="1:37" s="309" customFormat="1" ht="20.100000000000001" customHeight="1">
      <c r="A1388" s="314">
        <v>8169</v>
      </c>
      <c r="B1388" s="315">
        <v>702110046</v>
      </c>
      <c r="C1388" s="347"/>
      <c r="D1388" s="315" t="s">
        <v>6991</v>
      </c>
      <c r="E1388" s="331" t="s">
        <v>3625</v>
      </c>
      <c r="F1388" s="332" t="s">
        <v>6392</v>
      </c>
      <c r="G1388" s="333" t="s">
        <v>6393</v>
      </c>
      <c r="H1388" s="331" t="s">
        <v>355</v>
      </c>
      <c r="I1388" s="331" t="s">
        <v>3626</v>
      </c>
      <c r="J1388" s="331" t="s">
        <v>7061</v>
      </c>
      <c r="K1388" s="340" t="s">
        <v>2916</v>
      </c>
      <c r="L1388" s="334" t="s">
        <v>6394</v>
      </c>
      <c r="M1388" s="348"/>
      <c r="N1388" s="322"/>
      <c r="O1388" s="322"/>
      <c r="P1388" s="324">
        <v>2</v>
      </c>
      <c r="Q1388" s="316">
        <v>20</v>
      </c>
      <c r="R1388" s="327">
        <v>400000</v>
      </c>
      <c r="S1388" s="327" t="s">
        <v>347</v>
      </c>
      <c r="T1388" s="328" t="s">
        <v>347</v>
      </c>
      <c r="U1388" s="328" t="s">
        <v>347</v>
      </c>
      <c r="V1388" s="328" t="s">
        <v>347</v>
      </c>
      <c r="W1388" s="329" t="s">
        <v>347</v>
      </c>
      <c r="X1388" s="329" t="s">
        <v>347</v>
      </c>
      <c r="Y1388" s="325"/>
      <c r="Z1388" s="325"/>
      <c r="AA1388" s="325"/>
      <c r="AB1388" s="325"/>
      <c r="AC1388" s="325"/>
      <c r="AD1388" s="325"/>
      <c r="AE1388" s="325"/>
      <c r="AF1388" s="325"/>
      <c r="AG1388" s="325">
        <v>0</v>
      </c>
      <c r="AH1388" s="325" t="s">
        <v>6833</v>
      </c>
      <c r="AI1388" s="325" t="s">
        <v>6833</v>
      </c>
      <c r="AJ1388" s="328">
        <v>400000</v>
      </c>
      <c r="AK1388" s="330">
        <v>0</v>
      </c>
    </row>
    <row r="1389" spans="1:37" s="309" customFormat="1" ht="20.100000000000001" customHeight="1">
      <c r="A1389" s="314">
        <v>8170</v>
      </c>
      <c r="B1389" s="315">
        <v>702120015</v>
      </c>
      <c r="C1389" s="347"/>
      <c r="D1389" s="315" t="s">
        <v>6995</v>
      </c>
      <c r="E1389" s="331" t="s">
        <v>3627</v>
      </c>
      <c r="F1389" s="332" t="s">
        <v>6396</v>
      </c>
      <c r="G1389" s="333" t="s">
        <v>3628</v>
      </c>
      <c r="H1389" s="331" t="s">
        <v>355</v>
      </c>
      <c r="I1389" s="331" t="s">
        <v>3629</v>
      </c>
      <c r="J1389" s="331" t="s">
        <v>6395</v>
      </c>
      <c r="K1389" s="340" t="s">
        <v>3100</v>
      </c>
      <c r="L1389" s="334" t="s">
        <v>6397</v>
      </c>
      <c r="M1389" s="319"/>
      <c r="N1389" s="322"/>
      <c r="O1389" s="322"/>
      <c r="P1389" s="324">
        <v>3</v>
      </c>
      <c r="Q1389" s="316">
        <v>110</v>
      </c>
      <c r="R1389" s="327">
        <v>500000</v>
      </c>
      <c r="S1389" s="327" t="s">
        <v>347</v>
      </c>
      <c r="T1389" s="328" t="s">
        <v>347</v>
      </c>
      <c r="U1389" s="328" t="s">
        <v>347</v>
      </c>
      <c r="V1389" s="328" t="s">
        <v>347</v>
      </c>
      <c r="W1389" s="329" t="s">
        <v>347</v>
      </c>
      <c r="X1389" s="329" t="s">
        <v>347</v>
      </c>
      <c r="Y1389" s="329"/>
      <c r="Z1389" s="325"/>
      <c r="AA1389" s="329"/>
      <c r="AB1389" s="329"/>
      <c r="AC1389" s="329"/>
      <c r="AD1389" s="329"/>
      <c r="AE1389" s="329"/>
      <c r="AF1389" s="329"/>
      <c r="AG1389" s="325">
        <v>0</v>
      </c>
      <c r="AH1389" s="325" t="s">
        <v>6833</v>
      </c>
      <c r="AI1389" s="325" t="s">
        <v>6833</v>
      </c>
      <c r="AJ1389" s="328">
        <v>500000</v>
      </c>
      <c r="AK1389" s="330">
        <v>0</v>
      </c>
    </row>
    <row r="1390" spans="1:37" s="309" customFormat="1" ht="20.100000000000001" customHeight="1">
      <c r="A1390" s="314">
        <v>8171</v>
      </c>
      <c r="B1390" s="315">
        <v>702140010</v>
      </c>
      <c r="C1390" s="347"/>
      <c r="D1390" s="315" t="s">
        <v>6995</v>
      </c>
      <c r="E1390" s="331" t="s">
        <v>3627</v>
      </c>
      <c r="F1390" s="332" t="s">
        <v>6398</v>
      </c>
      <c r="G1390" s="333" t="s">
        <v>3628</v>
      </c>
      <c r="H1390" s="331" t="s">
        <v>355</v>
      </c>
      <c r="I1390" s="331" t="s">
        <v>3629</v>
      </c>
      <c r="J1390" s="331" t="s">
        <v>3630</v>
      </c>
      <c r="K1390" s="340" t="s">
        <v>3110</v>
      </c>
      <c r="L1390" s="334" t="s">
        <v>6399</v>
      </c>
      <c r="M1390" s="348"/>
      <c r="N1390" s="322"/>
      <c r="O1390" s="322"/>
      <c r="P1390" s="324">
        <v>3</v>
      </c>
      <c r="Q1390" s="316">
        <v>300</v>
      </c>
      <c r="R1390" s="327">
        <v>500000</v>
      </c>
      <c r="S1390" s="327" t="s">
        <v>347</v>
      </c>
      <c r="T1390" s="328" t="s">
        <v>347</v>
      </c>
      <c r="U1390" s="328" t="s">
        <v>347</v>
      </c>
      <c r="V1390" s="328" t="s">
        <v>347</v>
      </c>
      <c r="W1390" s="329" t="s">
        <v>347</v>
      </c>
      <c r="X1390" s="329" t="s">
        <v>347</v>
      </c>
      <c r="Y1390" s="325"/>
      <c r="Z1390" s="325"/>
      <c r="AA1390" s="325"/>
      <c r="AB1390" s="325"/>
      <c r="AC1390" s="325"/>
      <c r="AD1390" s="325"/>
      <c r="AE1390" s="325"/>
      <c r="AF1390" s="325"/>
      <c r="AG1390" s="325">
        <v>0</v>
      </c>
      <c r="AH1390" s="325" t="s">
        <v>6833</v>
      </c>
      <c r="AI1390" s="325" t="s">
        <v>6833</v>
      </c>
      <c r="AJ1390" s="328">
        <v>500000</v>
      </c>
      <c r="AK1390" s="330">
        <v>0</v>
      </c>
    </row>
    <row r="1391" spans="1:37" s="309" customFormat="1" ht="20.100000000000001" customHeight="1">
      <c r="A1391" s="314">
        <v>8172</v>
      </c>
      <c r="B1391" s="315">
        <v>702140043</v>
      </c>
      <c r="C1391" s="345"/>
      <c r="D1391" s="315" t="s">
        <v>6991</v>
      </c>
      <c r="E1391" s="316" t="s">
        <v>3627</v>
      </c>
      <c r="F1391" s="319" t="s">
        <v>6396</v>
      </c>
      <c r="G1391" s="320" t="s">
        <v>3628</v>
      </c>
      <c r="H1391" s="316" t="s">
        <v>355</v>
      </c>
      <c r="I1391" s="316" t="s">
        <v>3629</v>
      </c>
      <c r="J1391" s="316" t="s">
        <v>7062</v>
      </c>
      <c r="K1391" s="340" t="s">
        <v>6400</v>
      </c>
      <c r="L1391" s="334" t="s">
        <v>6401</v>
      </c>
      <c r="M1391" s="348"/>
      <c r="N1391" s="322"/>
      <c r="O1391" s="322"/>
      <c r="P1391" s="324">
        <v>1</v>
      </c>
      <c r="Q1391" s="316">
        <v>12</v>
      </c>
      <c r="R1391" s="327">
        <v>300000</v>
      </c>
      <c r="S1391" s="327" t="s">
        <v>347</v>
      </c>
      <c r="T1391" s="328" t="s">
        <v>347</v>
      </c>
      <c r="U1391" s="328" t="s">
        <v>347</v>
      </c>
      <c r="V1391" s="328" t="s">
        <v>347</v>
      </c>
      <c r="W1391" s="329" t="s">
        <v>347</v>
      </c>
      <c r="X1391" s="329" t="s">
        <v>347</v>
      </c>
      <c r="Y1391" s="329"/>
      <c r="Z1391" s="325"/>
      <c r="AA1391" s="329"/>
      <c r="AB1391" s="329"/>
      <c r="AC1391" s="329"/>
      <c r="AD1391" s="329"/>
      <c r="AE1391" s="329"/>
      <c r="AF1391" s="329"/>
      <c r="AG1391" s="325">
        <v>0</v>
      </c>
      <c r="AH1391" s="325" t="s">
        <v>6833</v>
      </c>
      <c r="AI1391" s="325" t="s">
        <v>6833</v>
      </c>
      <c r="AJ1391" s="328">
        <v>300000</v>
      </c>
      <c r="AK1391" s="330">
        <v>0</v>
      </c>
    </row>
    <row r="1392" spans="1:37" s="309" customFormat="1" ht="20.100000000000001" customHeight="1">
      <c r="A1392" s="314">
        <v>8173</v>
      </c>
      <c r="B1392" s="315">
        <v>702050008</v>
      </c>
      <c r="C1392" s="347"/>
      <c r="D1392" s="315" t="s">
        <v>6995</v>
      </c>
      <c r="E1392" s="331" t="s">
        <v>3631</v>
      </c>
      <c r="F1392" s="332" t="s">
        <v>6402</v>
      </c>
      <c r="G1392" s="333" t="s">
        <v>3632</v>
      </c>
      <c r="H1392" s="331" t="s">
        <v>355</v>
      </c>
      <c r="I1392" s="331" t="s">
        <v>3633</v>
      </c>
      <c r="J1392" s="331" t="s">
        <v>3007</v>
      </c>
      <c r="K1392" s="340" t="s">
        <v>6122</v>
      </c>
      <c r="L1392" s="334" t="s">
        <v>6403</v>
      </c>
      <c r="M1392" s="334"/>
      <c r="N1392" s="338"/>
      <c r="O1392" s="334"/>
      <c r="P1392" s="324">
        <v>2</v>
      </c>
      <c r="Q1392" s="316">
        <v>21</v>
      </c>
      <c r="R1392" s="327">
        <v>400000</v>
      </c>
      <c r="S1392" s="327" t="s">
        <v>347</v>
      </c>
      <c r="T1392" s="328">
        <v>300000</v>
      </c>
      <c r="U1392" s="328" t="s">
        <v>347</v>
      </c>
      <c r="V1392" s="328" t="s">
        <v>347</v>
      </c>
      <c r="W1392" s="329" t="s">
        <v>347</v>
      </c>
      <c r="X1392" s="329" t="s">
        <v>377</v>
      </c>
      <c r="Y1392" s="329"/>
      <c r="Z1392" s="325"/>
      <c r="AA1392" s="329"/>
      <c r="AB1392" s="329"/>
      <c r="AC1392" s="329"/>
      <c r="AD1392" s="329"/>
      <c r="AE1392" s="329"/>
      <c r="AF1392" s="329"/>
      <c r="AG1392" s="325">
        <v>957000</v>
      </c>
      <c r="AH1392" s="325" t="s">
        <v>6833</v>
      </c>
      <c r="AI1392" s="325" t="s">
        <v>6833</v>
      </c>
      <c r="AJ1392" s="328">
        <v>700000</v>
      </c>
      <c r="AK1392" s="330">
        <v>0</v>
      </c>
    </row>
    <row r="1393" spans="1:37" s="309" customFormat="1" ht="20.100000000000001" customHeight="1">
      <c r="A1393" s="314">
        <v>8174</v>
      </c>
      <c r="B1393" s="315">
        <v>702040024</v>
      </c>
      <c r="C1393" s="347"/>
      <c r="D1393" s="315" t="s">
        <v>6991</v>
      </c>
      <c r="E1393" s="331" t="s">
        <v>3634</v>
      </c>
      <c r="F1393" s="332" t="s">
        <v>6405</v>
      </c>
      <c r="G1393" s="333" t="s">
        <v>5227</v>
      </c>
      <c r="H1393" s="331" t="s">
        <v>3407</v>
      </c>
      <c r="I1393" s="331" t="s">
        <v>6404</v>
      </c>
      <c r="J1393" s="331" t="s">
        <v>7063</v>
      </c>
      <c r="K1393" s="340" t="s">
        <v>6406</v>
      </c>
      <c r="L1393" s="334" t="s">
        <v>6407</v>
      </c>
      <c r="M1393" s="319"/>
      <c r="N1393" s="323"/>
      <c r="O1393" s="322"/>
      <c r="P1393" s="324">
        <v>1</v>
      </c>
      <c r="Q1393" s="316">
        <v>12</v>
      </c>
      <c r="R1393" s="327">
        <v>300000</v>
      </c>
      <c r="S1393" s="327" t="s">
        <v>347</v>
      </c>
      <c r="T1393" s="328" t="s">
        <v>347</v>
      </c>
      <c r="U1393" s="328" t="s">
        <v>347</v>
      </c>
      <c r="V1393" s="328" t="s">
        <v>347</v>
      </c>
      <c r="W1393" s="329" t="s">
        <v>347</v>
      </c>
      <c r="X1393" s="329" t="s">
        <v>347</v>
      </c>
      <c r="Y1393" s="329"/>
      <c r="Z1393" s="325"/>
      <c r="AA1393" s="329"/>
      <c r="AB1393" s="329"/>
      <c r="AC1393" s="329"/>
      <c r="AD1393" s="329"/>
      <c r="AE1393" s="329"/>
      <c r="AF1393" s="329"/>
      <c r="AG1393" s="325">
        <v>0</v>
      </c>
      <c r="AH1393" s="325" t="s">
        <v>6833</v>
      </c>
      <c r="AI1393" s="325" t="s">
        <v>6833</v>
      </c>
      <c r="AJ1393" s="328">
        <v>300000</v>
      </c>
      <c r="AK1393" s="330">
        <v>0</v>
      </c>
    </row>
    <row r="1394" spans="1:37" s="309" customFormat="1" ht="20.100000000000001" customHeight="1">
      <c r="A1394" s="314">
        <v>8175</v>
      </c>
      <c r="B1394" s="315">
        <v>702040020</v>
      </c>
      <c r="C1394" s="347"/>
      <c r="D1394" s="315" t="s">
        <v>6991</v>
      </c>
      <c r="E1394" s="331" t="s">
        <v>6408</v>
      </c>
      <c r="F1394" s="332" t="s">
        <v>6410</v>
      </c>
      <c r="G1394" s="333" t="s">
        <v>3635</v>
      </c>
      <c r="H1394" s="331" t="s">
        <v>425</v>
      </c>
      <c r="I1394" s="331" t="s">
        <v>6409</v>
      </c>
      <c r="J1394" s="331" t="s">
        <v>7064</v>
      </c>
      <c r="K1394" s="340" t="s">
        <v>2993</v>
      </c>
      <c r="L1394" s="334" t="s">
        <v>3635</v>
      </c>
      <c r="M1394" s="334"/>
      <c r="N1394" s="338"/>
      <c r="O1394" s="334"/>
      <c r="P1394" s="324">
        <v>2</v>
      </c>
      <c r="Q1394" s="316">
        <v>30</v>
      </c>
      <c r="R1394" s="327">
        <v>400000</v>
      </c>
      <c r="S1394" s="327" t="s">
        <v>347</v>
      </c>
      <c r="T1394" s="328" t="s">
        <v>347</v>
      </c>
      <c r="U1394" s="328" t="s">
        <v>347</v>
      </c>
      <c r="V1394" s="328" t="s">
        <v>347</v>
      </c>
      <c r="W1394" s="329" t="s">
        <v>347</v>
      </c>
      <c r="X1394" s="329" t="s">
        <v>347</v>
      </c>
      <c r="Y1394" s="325"/>
      <c r="Z1394" s="325"/>
      <c r="AA1394" s="325"/>
      <c r="AB1394" s="325"/>
      <c r="AC1394" s="325"/>
      <c r="AD1394" s="325"/>
      <c r="AE1394" s="325"/>
      <c r="AF1394" s="325"/>
      <c r="AG1394" s="325">
        <v>0</v>
      </c>
      <c r="AH1394" s="325" t="s">
        <v>6833</v>
      </c>
      <c r="AI1394" s="325" t="s">
        <v>6833</v>
      </c>
      <c r="AJ1394" s="328">
        <v>400000</v>
      </c>
      <c r="AK1394" s="330">
        <v>0</v>
      </c>
    </row>
    <row r="1395" spans="1:37" s="309" customFormat="1" ht="20.100000000000001" customHeight="1">
      <c r="A1395" s="314">
        <v>8176</v>
      </c>
      <c r="B1395" s="315">
        <v>702140027</v>
      </c>
      <c r="C1395" s="369"/>
      <c r="D1395" s="315" t="s">
        <v>6995</v>
      </c>
      <c r="E1395" s="331" t="s">
        <v>3636</v>
      </c>
      <c r="F1395" s="332" t="s">
        <v>6411</v>
      </c>
      <c r="G1395" s="333" t="s">
        <v>3637</v>
      </c>
      <c r="H1395" s="331" t="s">
        <v>355</v>
      </c>
      <c r="I1395" s="331" t="s">
        <v>3638</v>
      </c>
      <c r="J1395" s="350" t="s">
        <v>3154</v>
      </c>
      <c r="K1395" s="340" t="s">
        <v>3155</v>
      </c>
      <c r="L1395" s="334" t="s">
        <v>6412</v>
      </c>
      <c r="M1395" s="322"/>
      <c r="N1395" s="323"/>
      <c r="O1395" s="322"/>
      <c r="P1395" s="324">
        <v>1</v>
      </c>
      <c r="Q1395" s="316">
        <v>18</v>
      </c>
      <c r="R1395" s="327">
        <v>300000</v>
      </c>
      <c r="S1395" s="327" t="s">
        <v>347</v>
      </c>
      <c r="T1395" s="328">
        <v>300000</v>
      </c>
      <c r="U1395" s="328" t="s">
        <v>347</v>
      </c>
      <c r="V1395" s="328" t="s">
        <v>347</v>
      </c>
      <c r="W1395" s="329" t="s">
        <v>347</v>
      </c>
      <c r="X1395" s="329" t="s">
        <v>377</v>
      </c>
      <c r="Y1395" s="325"/>
      <c r="Z1395" s="325"/>
      <c r="AA1395" s="325"/>
      <c r="AB1395" s="325"/>
      <c r="AC1395" s="325"/>
      <c r="AD1395" s="325"/>
      <c r="AE1395" s="325"/>
      <c r="AF1395" s="325"/>
      <c r="AG1395" s="325">
        <v>0</v>
      </c>
      <c r="AH1395" s="325" t="s">
        <v>377</v>
      </c>
      <c r="AI1395" s="325" t="s">
        <v>6833</v>
      </c>
      <c r="AJ1395" s="328">
        <v>600000</v>
      </c>
      <c r="AK1395" s="330">
        <v>1000000</v>
      </c>
    </row>
    <row r="1396" spans="1:37" s="309" customFormat="1" ht="20.100000000000001" customHeight="1">
      <c r="A1396" s="314">
        <v>8177</v>
      </c>
      <c r="B1396" s="315">
        <v>702140037</v>
      </c>
      <c r="C1396" s="347"/>
      <c r="D1396" s="315" t="s">
        <v>6995</v>
      </c>
      <c r="E1396" s="331" t="s">
        <v>3639</v>
      </c>
      <c r="F1396" s="332" t="s">
        <v>6413</v>
      </c>
      <c r="G1396" s="333" t="s">
        <v>3640</v>
      </c>
      <c r="H1396" s="331" t="s">
        <v>355</v>
      </c>
      <c r="I1396" s="331" t="s">
        <v>2615</v>
      </c>
      <c r="J1396" s="331" t="s">
        <v>3641</v>
      </c>
      <c r="K1396" s="340" t="s">
        <v>3155</v>
      </c>
      <c r="L1396" s="334" t="s">
        <v>6414</v>
      </c>
      <c r="M1396" s="334"/>
      <c r="N1396" s="338"/>
      <c r="O1396" s="334"/>
      <c r="P1396" s="324">
        <v>3</v>
      </c>
      <c r="Q1396" s="316">
        <v>201</v>
      </c>
      <c r="R1396" s="327">
        <v>500000</v>
      </c>
      <c r="S1396" s="327" t="s">
        <v>347</v>
      </c>
      <c r="T1396" s="328" t="s">
        <v>347</v>
      </c>
      <c r="U1396" s="328" t="s">
        <v>347</v>
      </c>
      <c r="V1396" s="328" t="s">
        <v>347</v>
      </c>
      <c r="W1396" s="329" t="s">
        <v>347</v>
      </c>
      <c r="X1396" s="329" t="s">
        <v>347</v>
      </c>
      <c r="Y1396" s="329"/>
      <c r="Z1396" s="325"/>
      <c r="AA1396" s="329"/>
      <c r="AB1396" s="329"/>
      <c r="AC1396" s="329"/>
      <c r="AD1396" s="329"/>
      <c r="AE1396" s="329"/>
      <c r="AF1396" s="329"/>
      <c r="AG1396" s="325">
        <v>0</v>
      </c>
      <c r="AH1396" s="325" t="s">
        <v>6833</v>
      </c>
      <c r="AI1396" s="325" t="s">
        <v>6833</v>
      </c>
      <c r="AJ1396" s="328">
        <v>500000</v>
      </c>
      <c r="AK1396" s="330">
        <v>0</v>
      </c>
    </row>
    <row r="1397" spans="1:37" s="309" customFormat="1" ht="20.100000000000001" customHeight="1">
      <c r="A1397" s="314">
        <v>8178</v>
      </c>
      <c r="B1397" s="315">
        <v>702030029</v>
      </c>
      <c r="C1397" s="347"/>
      <c r="D1397" s="315" t="s">
        <v>6991</v>
      </c>
      <c r="E1397" s="331" t="s">
        <v>3642</v>
      </c>
      <c r="F1397" s="332" t="s">
        <v>6415</v>
      </c>
      <c r="G1397" s="333" t="s">
        <v>3643</v>
      </c>
      <c r="H1397" s="331" t="s">
        <v>355</v>
      </c>
      <c r="I1397" s="331" t="s">
        <v>3644</v>
      </c>
      <c r="J1397" s="331" t="s">
        <v>7065</v>
      </c>
      <c r="K1397" s="340" t="s">
        <v>2892</v>
      </c>
      <c r="L1397" s="334" t="s">
        <v>6416</v>
      </c>
      <c r="M1397" s="334"/>
      <c r="N1397" s="334"/>
      <c r="O1397" s="334"/>
      <c r="P1397" s="324">
        <v>1</v>
      </c>
      <c r="Q1397" s="316">
        <v>19</v>
      </c>
      <c r="R1397" s="327">
        <v>300000</v>
      </c>
      <c r="S1397" s="327" t="s">
        <v>347</v>
      </c>
      <c r="T1397" s="328" t="s">
        <v>347</v>
      </c>
      <c r="U1397" s="328" t="s">
        <v>347</v>
      </c>
      <c r="V1397" s="328" t="s">
        <v>347</v>
      </c>
      <c r="W1397" s="329" t="s">
        <v>347</v>
      </c>
      <c r="X1397" s="329" t="s">
        <v>347</v>
      </c>
      <c r="Y1397" s="325"/>
      <c r="Z1397" s="325"/>
      <c r="AA1397" s="325"/>
      <c r="AB1397" s="325"/>
      <c r="AC1397" s="325"/>
      <c r="AD1397" s="325"/>
      <c r="AE1397" s="325"/>
      <c r="AF1397" s="325"/>
      <c r="AG1397" s="325">
        <v>0</v>
      </c>
      <c r="AH1397" s="325" t="s">
        <v>6833</v>
      </c>
      <c r="AI1397" s="325" t="s">
        <v>6833</v>
      </c>
      <c r="AJ1397" s="328">
        <v>300000</v>
      </c>
      <c r="AK1397" s="330">
        <v>0</v>
      </c>
    </row>
    <row r="1398" spans="1:37" s="309" customFormat="1" ht="20.100000000000001" customHeight="1">
      <c r="A1398" s="314">
        <v>8179</v>
      </c>
      <c r="B1398" s="315">
        <v>702040032</v>
      </c>
      <c r="C1398" s="347"/>
      <c r="D1398" s="315" t="s">
        <v>6991</v>
      </c>
      <c r="E1398" s="331" t="s">
        <v>3642</v>
      </c>
      <c r="F1398" s="332" t="s">
        <v>6417</v>
      </c>
      <c r="G1398" s="333" t="s">
        <v>3643</v>
      </c>
      <c r="H1398" s="331" t="s">
        <v>355</v>
      </c>
      <c r="I1398" s="331" t="s">
        <v>3644</v>
      </c>
      <c r="J1398" s="331" t="s">
        <v>7066</v>
      </c>
      <c r="K1398" s="340" t="s">
        <v>6418</v>
      </c>
      <c r="L1398" s="334" t="s">
        <v>6419</v>
      </c>
      <c r="M1398" s="334"/>
      <c r="N1398" s="338"/>
      <c r="O1398" s="334"/>
      <c r="P1398" s="324">
        <v>1</v>
      </c>
      <c r="Q1398" s="316">
        <v>19</v>
      </c>
      <c r="R1398" s="327">
        <v>300000</v>
      </c>
      <c r="S1398" s="327" t="s">
        <v>347</v>
      </c>
      <c r="T1398" s="328" t="s">
        <v>347</v>
      </c>
      <c r="U1398" s="328" t="s">
        <v>347</v>
      </c>
      <c r="V1398" s="328" t="s">
        <v>347</v>
      </c>
      <c r="W1398" s="329" t="s">
        <v>347</v>
      </c>
      <c r="X1398" s="329" t="s">
        <v>347</v>
      </c>
      <c r="Y1398" s="329"/>
      <c r="Z1398" s="325"/>
      <c r="AA1398" s="329"/>
      <c r="AB1398" s="329"/>
      <c r="AC1398" s="329"/>
      <c r="AD1398" s="329"/>
      <c r="AE1398" s="329"/>
      <c r="AF1398" s="329"/>
      <c r="AG1398" s="325">
        <v>0</v>
      </c>
      <c r="AH1398" s="325" t="s">
        <v>6833</v>
      </c>
      <c r="AI1398" s="325" t="s">
        <v>6833</v>
      </c>
      <c r="AJ1398" s="328">
        <v>300000</v>
      </c>
      <c r="AK1398" s="330">
        <v>0</v>
      </c>
    </row>
    <row r="1399" spans="1:37" s="309" customFormat="1" ht="20.100000000000001" customHeight="1">
      <c r="A1399" s="314">
        <v>8180</v>
      </c>
      <c r="B1399" s="315">
        <v>702050021</v>
      </c>
      <c r="C1399" s="347"/>
      <c r="D1399" s="315" t="s">
        <v>6991</v>
      </c>
      <c r="E1399" s="331" t="s">
        <v>3642</v>
      </c>
      <c r="F1399" s="332" t="s">
        <v>6415</v>
      </c>
      <c r="G1399" s="333" t="s">
        <v>3643</v>
      </c>
      <c r="H1399" s="331" t="s">
        <v>355</v>
      </c>
      <c r="I1399" s="331" t="s">
        <v>3644</v>
      </c>
      <c r="J1399" s="331" t="s">
        <v>7067</v>
      </c>
      <c r="K1399" s="340" t="s">
        <v>6279</v>
      </c>
      <c r="L1399" s="334" t="s">
        <v>6420</v>
      </c>
      <c r="M1399" s="334"/>
      <c r="N1399" s="338"/>
      <c r="O1399" s="334"/>
      <c r="P1399" s="324">
        <v>1</v>
      </c>
      <c r="Q1399" s="316">
        <v>19</v>
      </c>
      <c r="R1399" s="327">
        <v>300000</v>
      </c>
      <c r="S1399" s="327" t="s">
        <v>347</v>
      </c>
      <c r="T1399" s="328" t="s">
        <v>347</v>
      </c>
      <c r="U1399" s="328" t="s">
        <v>347</v>
      </c>
      <c r="V1399" s="328" t="s">
        <v>347</v>
      </c>
      <c r="W1399" s="329" t="s">
        <v>347</v>
      </c>
      <c r="X1399" s="329" t="s">
        <v>347</v>
      </c>
      <c r="Y1399" s="325"/>
      <c r="Z1399" s="325"/>
      <c r="AA1399" s="325"/>
      <c r="AB1399" s="325"/>
      <c r="AC1399" s="325"/>
      <c r="AD1399" s="325"/>
      <c r="AE1399" s="325"/>
      <c r="AF1399" s="325"/>
      <c r="AG1399" s="325">
        <v>0</v>
      </c>
      <c r="AH1399" s="325" t="s">
        <v>6833</v>
      </c>
      <c r="AI1399" s="325" t="s">
        <v>6833</v>
      </c>
      <c r="AJ1399" s="328">
        <v>300000</v>
      </c>
      <c r="AK1399" s="330">
        <v>0</v>
      </c>
    </row>
    <row r="1400" spans="1:37" s="309" customFormat="1" ht="20.100000000000001" customHeight="1">
      <c r="A1400" s="314">
        <v>8181</v>
      </c>
      <c r="B1400" s="315">
        <v>702150019</v>
      </c>
      <c r="C1400" s="345"/>
      <c r="D1400" s="315" t="s">
        <v>6991</v>
      </c>
      <c r="E1400" s="316" t="s">
        <v>3645</v>
      </c>
      <c r="F1400" s="319" t="s">
        <v>6421</v>
      </c>
      <c r="G1400" s="320" t="s">
        <v>3646</v>
      </c>
      <c r="H1400" s="316" t="s">
        <v>3647</v>
      </c>
      <c r="I1400" s="316" t="s">
        <v>3648</v>
      </c>
      <c r="J1400" s="316" t="s">
        <v>7068</v>
      </c>
      <c r="K1400" s="340" t="s">
        <v>3171</v>
      </c>
      <c r="L1400" s="334" t="s">
        <v>6422</v>
      </c>
      <c r="M1400" s="334"/>
      <c r="N1400" s="338"/>
      <c r="O1400" s="334"/>
      <c r="P1400" s="324">
        <v>3</v>
      </c>
      <c r="Q1400" s="316">
        <v>60</v>
      </c>
      <c r="R1400" s="327">
        <v>500000</v>
      </c>
      <c r="S1400" s="327" t="s">
        <v>347</v>
      </c>
      <c r="T1400" s="328" t="s">
        <v>347</v>
      </c>
      <c r="U1400" s="328" t="s">
        <v>347</v>
      </c>
      <c r="V1400" s="328" t="s">
        <v>347</v>
      </c>
      <c r="W1400" s="329" t="s">
        <v>347</v>
      </c>
      <c r="X1400" s="329" t="s">
        <v>347</v>
      </c>
      <c r="Y1400" s="329"/>
      <c r="Z1400" s="325"/>
      <c r="AA1400" s="329"/>
      <c r="AB1400" s="329"/>
      <c r="AC1400" s="329"/>
      <c r="AD1400" s="329"/>
      <c r="AE1400" s="329"/>
      <c r="AF1400" s="329"/>
      <c r="AG1400" s="325">
        <v>0</v>
      </c>
      <c r="AH1400" s="325" t="s">
        <v>6833</v>
      </c>
      <c r="AI1400" s="325" t="s">
        <v>6833</v>
      </c>
      <c r="AJ1400" s="328">
        <v>500000</v>
      </c>
      <c r="AK1400" s="330">
        <v>0</v>
      </c>
    </row>
    <row r="1401" spans="1:37" s="309" customFormat="1" ht="20.100000000000001" customHeight="1">
      <c r="A1401" s="314">
        <v>8182</v>
      </c>
      <c r="B1401" s="315">
        <v>702020026</v>
      </c>
      <c r="C1401" s="347"/>
      <c r="D1401" s="315" t="s">
        <v>6995</v>
      </c>
      <c r="E1401" s="331" t="s">
        <v>3649</v>
      </c>
      <c r="F1401" s="332" t="s">
        <v>6423</v>
      </c>
      <c r="G1401" s="333" t="s">
        <v>6424</v>
      </c>
      <c r="H1401" s="331" t="s">
        <v>355</v>
      </c>
      <c r="I1401" s="331" t="s">
        <v>3650</v>
      </c>
      <c r="J1401" s="331" t="s">
        <v>2955</v>
      </c>
      <c r="K1401" s="340" t="s">
        <v>6425</v>
      </c>
      <c r="L1401" s="334" t="s">
        <v>6426</v>
      </c>
      <c r="M1401" s="334"/>
      <c r="N1401" s="338"/>
      <c r="O1401" s="334"/>
      <c r="P1401" s="324">
        <v>2</v>
      </c>
      <c r="Q1401" s="316">
        <v>24</v>
      </c>
      <c r="R1401" s="327">
        <v>400000</v>
      </c>
      <c r="S1401" s="327" t="s">
        <v>347</v>
      </c>
      <c r="T1401" s="328" t="s">
        <v>347</v>
      </c>
      <c r="U1401" s="328" t="s">
        <v>347</v>
      </c>
      <c r="V1401" s="328" t="s">
        <v>347</v>
      </c>
      <c r="W1401" s="329" t="s">
        <v>347</v>
      </c>
      <c r="X1401" s="329" t="s">
        <v>347</v>
      </c>
      <c r="Y1401" s="325"/>
      <c r="Z1401" s="325"/>
      <c r="AA1401" s="325"/>
      <c r="AB1401" s="325"/>
      <c r="AC1401" s="325"/>
      <c r="AD1401" s="325"/>
      <c r="AE1401" s="325"/>
      <c r="AF1401" s="325"/>
      <c r="AG1401" s="325">
        <v>0</v>
      </c>
      <c r="AH1401" s="325" t="s">
        <v>6833</v>
      </c>
      <c r="AI1401" s="325" t="s">
        <v>6833</v>
      </c>
      <c r="AJ1401" s="328">
        <v>400000</v>
      </c>
      <c r="AK1401" s="330">
        <v>0</v>
      </c>
    </row>
    <row r="1402" spans="1:37" s="309" customFormat="1" ht="20.100000000000001" customHeight="1">
      <c r="A1402" s="314">
        <v>8183</v>
      </c>
      <c r="B1402" s="315">
        <v>702180007</v>
      </c>
      <c r="C1402" s="347"/>
      <c r="D1402" s="315" t="s">
        <v>6991</v>
      </c>
      <c r="E1402" s="331" t="s">
        <v>3651</v>
      </c>
      <c r="F1402" s="332" t="s">
        <v>6427</v>
      </c>
      <c r="G1402" s="333" t="s">
        <v>3652</v>
      </c>
      <c r="H1402" s="331" t="s">
        <v>355</v>
      </c>
      <c r="I1402" s="331" t="s">
        <v>3653</v>
      </c>
      <c r="J1402" s="331" t="s">
        <v>7069</v>
      </c>
      <c r="K1402" s="340" t="s">
        <v>3189</v>
      </c>
      <c r="L1402" s="334" t="s">
        <v>6428</v>
      </c>
      <c r="M1402" s="319"/>
      <c r="N1402" s="316"/>
      <c r="O1402" s="316"/>
      <c r="P1402" s="324">
        <v>1</v>
      </c>
      <c r="Q1402" s="316">
        <v>12</v>
      </c>
      <c r="R1402" s="327">
        <v>300000</v>
      </c>
      <c r="S1402" s="327" t="s">
        <v>347</v>
      </c>
      <c r="T1402" s="328" t="s">
        <v>347</v>
      </c>
      <c r="U1402" s="328" t="s">
        <v>347</v>
      </c>
      <c r="V1402" s="328" t="s">
        <v>347</v>
      </c>
      <c r="W1402" s="329" t="s">
        <v>347</v>
      </c>
      <c r="X1402" s="329" t="s">
        <v>347</v>
      </c>
      <c r="Y1402" s="329"/>
      <c r="Z1402" s="325"/>
      <c r="AA1402" s="329"/>
      <c r="AB1402" s="329"/>
      <c r="AC1402" s="329"/>
      <c r="AD1402" s="329"/>
      <c r="AE1402" s="329"/>
      <c r="AF1402" s="329"/>
      <c r="AG1402" s="325">
        <v>0</v>
      </c>
      <c r="AH1402" s="325" t="s">
        <v>6833</v>
      </c>
      <c r="AI1402" s="325" t="s">
        <v>6833</v>
      </c>
      <c r="AJ1402" s="328">
        <v>300000</v>
      </c>
      <c r="AK1402" s="330">
        <v>0</v>
      </c>
    </row>
    <row r="1403" spans="1:37" s="309" customFormat="1" ht="20.100000000000001" customHeight="1">
      <c r="A1403" s="314">
        <v>8184</v>
      </c>
      <c r="B1403" s="315">
        <v>702030009</v>
      </c>
      <c r="C1403" s="347"/>
      <c r="D1403" s="315" t="s">
        <v>6995</v>
      </c>
      <c r="E1403" s="331" t="s">
        <v>2970</v>
      </c>
      <c r="F1403" s="332" t="s">
        <v>6430</v>
      </c>
      <c r="G1403" s="333" t="s">
        <v>3654</v>
      </c>
      <c r="H1403" s="331" t="s">
        <v>355</v>
      </c>
      <c r="I1403" s="331" t="s">
        <v>6429</v>
      </c>
      <c r="J1403" s="331" t="s">
        <v>2971</v>
      </c>
      <c r="K1403" s="340" t="s">
        <v>6047</v>
      </c>
      <c r="L1403" s="334" t="s">
        <v>6431</v>
      </c>
      <c r="M1403" s="334"/>
      <c r="N1403" s="338"/>
      <c r="O1403" s="334"/>
      <c r="P1403" s="324">
        <v>3</v>
      </c>
      <c r="Q1403" s="316">
        <v>120</v>
      </c>
      <c r="R1403" s="327">
        <v>500000</v>
      </c>
      <c r="S1403" s="327" t="s">
        <v>347</v>
      </c>
      <c r="T1403" s="328" t="s">
        <v>347</v>
      </c>
      <c r="U1403" s="328" t="s">
        <v>347</v>
      </c>
      <c r="V1403" s="328" t="s">
        <v>347</v>
      </c>
      <c r="W1403" s="329" t="s">
        <v>347</v>
      </c>
      <c r="X1403" s="329" t="s">
        <v>347</v>
      </c>
      <c r="Y1403" s="329"/>
      <c r="Z1403" s="325"/>
      <c r="AA1403" s="329"/>
      <c r="AB1403" s="329"/>
      <c r="AC1403" s="329"/>
      <c r="AD1403" s="329"/>
      <c r="AE1403" s="329"/>
      <c r="AF1403" s="329"/>
      <c r="AG1403" s="325">
        <v>0</v>
      </c>
      <c r="AH1403" s="325" t="s">
        <v>6833</v>
      </c>
      <c r="AI1403" s="325" t="s">
        <v>6833</v>
      </c>
      <c r="AJ1403" s="328">
        <v>500000</v>
      </c>
      <c r="AK1403" s="330">
        <v>0</v>
      </c>
    </row>
    <row r="1404" spans="1:37" s="309" customFormat="1" ht="20.100000000000001" customHeight="1">
      <c r="A1404" s="314">
        <v>8185</v>
      </c>
      <c r="B1404" s="315">
        <v>702010025</v>
      </c>
      <c r="C1404" s="347"/>
      <c r="D1404" s="315" t="s">
        <v>6991</v>
      </c>
      <c r="E1404" s="331" t="s">
        <v>3655</v>
      </c>
      <c r="F1404" s="332" t="s">
        <v>6432</v>
      </c>
      <c r="G1404" s="333" t="s">
        <v>3656</v>
      </c>
      <c r="H1404" s="331" t="s">
        <v>355</v>
      </c>
      <c r="I1404" s="331" t="s">
        <v>4728</v>
      </c>
      <c r="J1404" s="331" t="s">
        <v>7070</v>
      </c>
      <c r="K1404" s="340" t="s">
        <v>2931</v>
      </c>
      <c r="L1404" s="334" t="s">
        <v>6433</v>
      </c>
      <c r="M1404" s="348"/>
      <c r="N1404" s="322"/>
      <c r="O1404" s="322"/>
      <c r="P1404" s="324">
        <v>1</v>
      </c>
      <c r="Q1404" s="316">
        <v>18</v>
      </c>
      <c r="R1404" s="327">
        <v>300000</v>
      </c>
      <c r="S1404" s="327" t="s">
        <v>347</v>
      </c>
      <c r="T1404" s="328" t="s">
        <v>347</v>
      </c>
      <c r="U1404" s="328" t="s">
        <v>347</v>
      </c>
      <c r="V1404" s="328" t="s">
        <v>347</v>
      </c>
      <c r="W1404" s="329" t="s">
        <v>347</v>
      </c>
      <c r="X1404" s="329" t="s">
        <v>347</v>
      </c>
      <c r="Y1404" s="325"/>
      <c r="Z1404" s="325"/>
      <c r="AA1404" s="325"/>
      <c r="AB1404" s="325"/>
      <c r="AC1404" s="325"/>
      <c r="AD1404" s="325"/>
      <c r="AE1404" s="325"/>
      <c r="AF1404" s="325"/>
      <c r="AG1404" s="325">
        <v>0</v>
      </c>
      <c r="AH1404" s="325" t="s">
        <v>6833</v>
      </c>
      <c r="AI1404" s="325" t="s">
        <v>6833</v>
      </c>
      <c r="AJ1404" s="328">
        <v>300000</v>
      </c>
      <c r="AK1404" s="330">
        <v>0</v>
      </c>
    </row>
    <row r="1405" spans="1:37" s="309" customFormat="1" ht="20.100000000000001" customHeight="1">
      <c r="A1405" s="314">
        <v>8186</v>
      </c>
      <c r="B1405" s="315">
        <v>702030020</v>
      </c>
      <c r="C1405" s="347"/>
      <c r="D1405" s="315" t="s">
        <v>6991</v>
      </c>
      <c r="E1405" s="331" t="s">
        <v>3655</v>
      </c>
      <c r="F1405" s="332" t="s">
        <v>6434</v>
      </c>
      <c r="G1405" s="333" t="s">
        <v>3657</v>
      </c>
      <c r="H1405" s="331" t="s">
        <v>355</v>
      </c>
      <c r="I1405" s="331" t="s">
        <v>4728</v>
      </c>
      <c r="J1405" s="331" t="s">
        <v>7071</v>
      </c>
      <c r="K1405" s="340" t="s">
        <v>6047</v>
      </c>
      <c r="L1405" s="334" t="s">
        <v>6435</v>
      </c>
      <c r="M1405" s="348"/>
      <c r="N1405" s="322"/>
      <c r="O1405" s="322"/>
      <c r="P1405" s="324">
        <v>1</v>
      </c>
      <c r="Q1405" s="316">
        <v>19</v>
      </c>
      <c r="R1405" s="327">
        <v>300000</v>
      </c>
      <c r="S1405" s="327" t="s">
        <v>347</v>
      </c>
      <c r="T1405" s="328" t="s">
        <v>347</v>
      </c>
      <c r="U1405" s="328" t="s">
        <v>347</v>
      </c>
      <c r="V1405" s="328" t="s">
        <v>347</v>
      </c>
      <c r="W1405" s="329" t="s">
        <v>347</v>
      </c>
      <c r="X1405" s="329" t="s">
        <v>347</v>
      </c>
      <c r="Y1405" s="329"/>
      <c r="Z1405" s="325"/>
      <c r="AA1405" s="329"/>
      <c r="AB1405" s="329"/>
      <c r="AC1405" s="329"/>
      <c r="AD1405" s="329"/>
      <c r="AE1405" s="329"/>
      <c r="AF1405" s="329"/>
      <c r="AG1405" s="325">
        <v>0</v>
      </c>
      <c r="AH1405" s="325" t="s">
        <v>6833</v>
      </c>
      <c r="AI1405" s="325" t="s">
        <v>6833</v>
      </c>
      <c r="AJ1405" s="328">
        <v>300000</v>
      </c>
      <c r="AK1405" s="330">
        <v>0</v>
      </c>
    </row>
    <row r="1406" spans="1:37" s="309" customFormat="1" ht="20.100000000000001" customHeight="1">
      <c r="A1406" s="314">
        <v>8187</v>
      </c>
      <c r="B1406" s="315">
        <v>702110031</v>
      </c>
      <c r="C1406" s="347"/>
      <c r="D1406" s="315" t="s">
        <v>6995</v>
      </c>
      <c r="E1406" s="331" t="s">
        <v>3658</v>
      </c>
      <c r="F1406" s="332" t="s">
        <v>6436</v>
      </c>
      <c r="G1406" s="333" t="s">
        <v>3659</v>
      </c>
      <c r="H1406" s="331" t="s">
        <v>355</v>
      </c>
      <c r="I1406" s="331" t="s">
        <v>3660</v>
      </c>
      <c r="J1406" s="331" t="s">
        <v>3095</v>
      </c>
      <c r="K1406" s="340" t="s">
        <v>3096</v>
      </c>
      <c r="L1406" s="334" t="s">
        <v>3659</v>
      </c>
      <c r="M1406" s="334"/>
      <c r="N1406" s="338"/>
      <c r="O1406" s="334"/>
      <c r="P1406" s="324">
        <v>2</v>
      </c>
      <c r="Q1406" s="316">
        <v>25</v>
      </c>
      <c r="R1406" s="327">
        <v>400000</v>
      </c>
      <c r="S1406" s="327" t="s">
        <v>347</v>
      </c>
      <c r="T1406" s="328" t="s">
        <v>347</v>
      </c>
      <c r="U1406" s="328" t="s">
        <v>347</v>
      </c>
      <c r="V1406" s="328" t="s">
        <v>347</v>
      </c>
      <c r="W1406" s="329" t="s">
        <v>347</v>
      </c>
      <c r="X1406" s="329" t="s">
        <v>347</v>
      </c>
      <c r="Y1406" s="329"/>
      <c r="Z1406" s="325"/>
      <c r="AA1406" s="329"/>
      <c r="AB1406" s="329"/>
      <c r="AC1406" s="329"/>
      <c r="AD1406" s="329"/>
      <c r="AE1406" s="329"/>
      <c r="AF1406" s="329"/>
      <c r="AG1406" s="325">
        <v>0</v>
      </c>
      <c r="AH1406" s="325" t="s">
        <v>6833</v>
      </c>
      <c r="AI1406" s="325" t="s">
        <v>6833</v>
      </c>
      <c r="AJ1406" s="328">
        <v>400000</v>
      </c>
      <c r="AK1406" s="330">
        <v>0</v>
      </c>
    </row>
    <row r="1407" spans="1:37" s="309" customFormat="1" ht="20.100000000000001" customHeight="1">
      <c r="A1407" s="314">
        <v>8188</v>
      </c>
      <c r="B1407" s="315">
        <v>702110042</v>
      </c>
      <c r="C1407" s="347"/>
      <c r="D1407" s="315" t="s">
        <v>6995</v>
      </c>
      <c r="E1407" s="331" t="s">
        <v>3661</v>
      </c>
      <c r="F1407" s="332" t="s">
        <v>6437</v>
      </c>
      <c r="G1407" s="333" t="s">
        <v>3662</v>
      </c>
      <c r="H1407" s="331" t="s">
        <v>425</v>
      </c>
      <c r="I1407" s="331" t="s">
        <v>3663</v>
      </c>
      <c r="J1407" s="331" t="s">
        <v>3664</v>
      </c>
      <c r="K1407" s="340" t="s">
        <v>2870</v>
      </c>
      <c r="L1407" s="334" t="s">
        <v>6438</v>
      </c>
      <c r="M1407" s="334"/>
      <c r="N1407" s="338"/>
      <c r="O1407" s="334"/>
      <c r="P1407" s="324">
        <v>1</v>
      </c>
      <c r="Q1407" s="316">
        <v>14</v>
      </c>
      <c r="R1407" s="327">
        <v>300000</v>
      </c>
      <c r="S1407" s="327" t="s">
        <v>347</v>
      </c>
      <c r="T1407" s="328" t="s">
        <v>347</v>
      </c>
      <c r="U1407" s="328" t="s">
        <v>347</v>
      </c>
      <c r="V1407" s="328" t="s">
        <v>347</v>
      </c>
      <c r="W1407" s="329" t="s">
        <v>347</v>
      </c>
      <c r="X1407" s="329" t="s">
        <v>347</v>
      </c>
      <c r="Y1407" s="329"/>
      <c r="Z1407" s="325"/>
      <c r="AA1407" s="329"/>
      <c r="AB1407" s="329"/>
      <c r="AC1407" s="329"/>
      <c r="AD1407" s="329"/>
      <c r="AE1407" s="329"/>
      <c r="AF1407" s="329"/>
      <c r="AG1407" s="325">
        <v>0</v>
      </c>
      <c r="AH1407" s="325" t="s">
        <v>6833</v>
      </c>
      <c r="AI1407" s="325" t="s">
        <v>6833</v>
      </c>
      <c r="AJ1407" s="328">
        <v>300000</v>
      </c>
      <c r="AK1407" s="330">
        <v>0</v>
      </c>
    </row>
    <row r="1408" spans="1:37" s="309" customFormat="1" ht="20.100000000000001" customHeight="1">
      <c r="A1408" s="314">
        <v>8189</v>
      </c>
      <c r="B1408" s="315">
        <v>702070012</v>
      </c>
      <c r="C1408" s="345"/>
      <c r="D1408" s="315" t="s">
        <v>6991</v>
      </c>
      <c r="E1408" s="316" t="s">
        <v>3665</v>
      </c>
      <c r="F1408" s="340" t="s">
        <v>6439</v>
      </c>
      <c r="G1408" s="316" t="s">
        <v>3666</v>
      </c>
      <c r="H1408" s="316" t="s">
        <v>355</v>
      </c>
      <c r="I1408" s="316" t="s">
        <v>4760</v>
      </c>
      <c r="J1408" s="316" t="s">
        <v>7072</v>
      </c>
      <c r="K1408" s="340" t="s">
        <v>6440</v>
      </c>
      <c r="L1408" s="334" t="s">
        <v>6441</v>
      </c>
      <c r="M1408" s="334"/>
      <c r="N1408" s="338"/>
      <c r="O1408" s="334"/>
      <c r="P1408" s="324">
        <v>1</v>
      </c>
      <c r="Q1408" s="316">
        <v>19</v>
      </c>
      <c r="R1408" s="327">
        <v>300000</v>
      </c>
      <c r="S1408" s="327" t="s">
        <v>347</v>
      </c>
      <c r="T1408" s="328" t="s">
        <v>347</v>
      </c>
      <c r="U1408" s="328" t="s">
        <v>347</v>
      </c>
      <c r="V1408" s="328" t="s">
        <v>347</v>
      </c>
      <c r="W1408" s="329" t="s">
        <v>347</v>
      </c>
      <c r="X1408" s="329" t="s">
        <v>347</v>
      </c>
      <c r="Y1408" s="325"/>
      <c r="Z1408" s="325"/>
      <c r="AA1408" s="325"/>
      <c r="AB1408" s="325"/>
      <c r="AC1408" s="325"/>
      <c r="AD1408" s="325"/>
      <c r="AE1408" s="325"/>
      <c r="AF1408" s="325"/>
      <c r="AG1408" s="325">
        <v>0</v>
      </c>
      <c r="AH1408" s="325" t="s">
        <v>6833</v>
      </c>
      <c r="AI1408" s="325" t="s">
        <v>6833</v>
      </c>
      <c r="AJ1408" s="328">
        <v>300000</v>
      </c>
      <c r="AK1408" s="330">
        <v>0</v>
      </c>
    </row>
    <row r="1409" spans="1:37" s="309" customFormat="1" ht="20.100000000000001" customHeight="1">
      <c r="A1409" s="314">
        <v>8190</v>
      </c>
      <c r="B1409" s="315">
        <v>702110035</v>
      </c>
      <c r="C1409" s="347"/>
      <c r="D1409" s="315" t="s">
        <v>6991</v>
      </c>
      <c r="E1409" s="331" t="s">
        <v>3665</v>
      </c>
      <c r="F1409" s="332" t="s">
        <v>6439</v>
      </c>
      <c r="G1409" s="333" t="s">
        <v>3666</v>
      </c>
      <c r="H1409" s="331" t="s">
        <v>355</v>
      </c>
      <c r="I1409" s="331" t="s">
        <v>3667</v>
      </c>
      <c r="J1409" s="331" t="s">
        <v>7073</v>
      </c>
      <c r="K1409" s="340" t="s">
        <v>6442</v>
      </c>
      <c r="L1409" s="334" t="s">
        <v>6443</v>
      </c>
      <c r="M1409" s="348"/>
      <c r="N1409" s="322"/>
      <c r="O1409" s="322"/>
      <c r="P1409" s="324">
        <v>1</v>
      </c>
      <c r="Q1409" s="316">
        <v>19</v>
      </c>
      <c r="R1409" s="327">
        <v>300000</v>
      </c>
      <c r="S1409" s="327" t="s">
        <v>347</v>
      </c>
      <c r="T1409" s="328" t="s">
        <v>347</v>
      </c>
      <c r="U1409" s="328" t="s">
        <v>347</v>
      </c>
      <c r="V1409" s="328" t="s">
        <v>347</v>
      </c>
      <c r="W1409" s="329" t="s">
        <v>347</v>
      </c>
      <c r="X1409" s="329" t="s">
        <v>347</v>
      </c>
      <c r="Y1409" s="329"/>
      <c r="Z1409" s="325"/>
      <c r="AA1409" s="329"/>
      <c r="AB1409" s="329"/>
      <c r="AC1409" s="329"/>
      <c r="AD1409" s="329"/>
      <c r="AE1409" s="329"/>
      <c r="AF1409" s="329"/>
      <c r="AG1409" s="325">
        <v>0</v>
      </c>
      <c r="AH1409" s="325" t="s">
        <v>6833</v>
      </c>
      <c r="AI1409" s="325" t="s">
        <v>6833</v>
      </c>
      <c r="AJ1409" s="328">
        <v>300000</v>
      </c>
      <c r="AK1409" s="330">
        <v>0</v>
      </c>
    </row>
    <row r="1410" spans="1:37" s="309" customFormat="1" ht="20.100000000000001" customHeight="1">
      <c r="A1410" s="314">
        <v>8191</v>
      </c>
      <c r="B1410" s="315">
        <v>702140050</v>
      </c>
      <c r="C1410" s="347"/>
      <c r="D1410" s="315" t="s">
        <v>6991</v>
      </c>
      <c r="E1410" s="331" t="s">
        <v>3668</v>
      </c>
      <c r="F1410" s="332" t="s">
        <v>6444</v>
      </c>
      <c r="G1410" s="333" t="s">
        <v>3669</v>
      </c>
      <c r="H1410" s="331" t="s">
        <v>1958</v>
      </c>
      <c r="I1410" s="331" t="s">
        <v>3670</v>
      </c>
      <c r="J1410" s="331" t="s">
        <v>7074</v>
      </c>
      <c r="K1410" s="340" t="s">
        <v>6445</v>
      </c>
      <c r="L1410" s="334" t="s">
        <v>6446</v>
      </c>
      <c r="M1410" s="348"/>
      <c r="N1410" s="322"/>
      <c r="O1410" s="322"/>
      <c r="P1410" s="324">
        <v>1</v>
      </c>
      <c r="Q1410" s="316">
        <v>12</v>
      </c>
      <c r="R1410" s="327">
        <v>300000</v>
      </c>
      <c r="S1410" s="327" t="s">
        <v>347</v>
      </c>
      <c r="T1410" s="328" t="s">
        <v>347</v>
      </c>
      <c r="U1410" s="328" t="s">
        <v>347</v>
      </c>
      <c r="V1410" s="328" t="s">
        <v>347</v>
      </c>
      <c r="W1410" s="329" t="s">
        <v>347</v>
      </c>
      <c r="X1410" s="329" t="s">
        <v>347</v>
      </c>
      <c r="Y1410" s="329"/>
      <c r="Z1410" s="325"/>
      <c r="AA1410" s="329"/>
      <c r="AB1410" s="329"/>
      <c r="AC1410" s="329"/>
      <c r="AD1410" s="329"/>
      <c r="AE1410" s="329"/>
      <c r="AF1410" s="329"/>
      <c r="AG1410" s="325">
        <v>0</v>
      </c>
      <c r="AH1410" s="325" t="s">
        <v>6833</v>
      </c>
      <c r="AI1410" s="325" t="s">
        <v>6833</v>
      </c>
      <c r="AJ1410" s="328">
        <v>300000</v>
      </c>
      <c r="AK1410" s="330">
        <v>0</v>
      </c>
    </row>
    <row r="1411" spans="1:37" s="309" customFormat="1" ht="20.100000000000001" customHeight="1">
      <c r="A1411" s="314">
        <v>8192</v>
      </c>
      <c r="B1411" s="315">
        <v>702140031</v>
      </c>
      <c r="C1411" s="347"/>
      <c r="D1411" s="315" t="s">
        <v>6995</v>
      </c>
      <c r="E1411" s="331" t="s">
        <v>3671</v>
      </c>
      <c r="F1411" s="332" t="s">
        <v>6448</v>
      </c>
      <c r="G1411" s="333" t="s">
        <v>3672</v>
      </c>
      <c r="H1411" s="331" t="s">
        <v>425</v>
      </c>
      <c r="I1411" s="331" t="s">
        <v>3673</v>
      </c>
      <c r="J1411" s="331" t="s">
        <v>6447</v>
      </c>
      <c r="K1411" s="340" t="s">
        <v>3156</v>
      </c>
      <c r="L1411" s="334" t="s">
        <v>6449</v>
      </c>
      <c r="M1411" s="334"/>
      <c r="N1411" s="338"/>
      <c r="O1411" s="334"/>
      <c r="P1411" s="324">
        <v>3</v>
      </c>
      <c r="Q1411" s="316">
        <v>342</v>
      </c>
      <c r="R1411" s="327">
        <v>500000</v>
      </c>
      <c r="S1411" s="327" t="s">
        <v>347</v>
      </c>
      <c r="T1411" s="328" t="s">
        <v>347</v>
      </c>
      <c r="U1411" s="328" t="s">
        <v>347</v>
      </c>
      <c r="V1411" s="328" t="s">
        <v>347</v>
      </c>
      <c r="W1411" s="329" t="s">
        <v>347</v>
      </c>
      <c r="X1411" s="329" t="s">
        <v>347</v>
      </c>
      <c r="Y1411" s="329"/>
      <c r="Z1411" s="325"/>
      <c r="AA1411" s="329"/>
      <c r="AB1411" s="329"/>
      <c r="AC1411" s="329"/>
      <c r="AD1411" s="329"/>
      <c r="AE1411" s="329"/>
      <c r="AF1411" s="329"/>
      <c r="AG1411" s="325">
        <v>0</v>
      </c>
      <c r="AH1411" s="325" t="s">
        <v>6833</v>
      </c>
      <c r="AI1411" s="325" t="s">
        <v>6833</v>
      </c>
      <c r="AJ1411" s="328">
        <v>500000</v>
      </c>
      <c r="AK1411" s="330">
        <v>0</v>
      </c>
    </row>
    <row r="1412" spans="1:37" s="309" customFormat="1" ht="20.100000000000001" customHeight="1">
      <c r="A1412" s="314">
        <v>8193</v>
      </c>
      <c r="B1412" s="315">
        <v>702090004</v>
      </c>
      <c r="C1412" s="347"/>
      <c r="D1412" s="315" t="s">
        <v>6995</v>
      </c>
      <c r="E1412" s="331" t="s">
        <v>3674</v>
      </c>
      <c r="F1412" s="332" t="s">
        <v>6450</v>
      </c>
      <c r="G1412" s="333" t="s">
        <v>3675</v>
      </c>
      <c r="H1412" s="331" t="s">
        <v>355</v>
      </c>
      <c r="I1412" s="331" t="s">
        <v>3676</v>
      </c>
      <c r="J1412" s="331" t="s">
        <v>3677</v>
      </c>
      <c r="K1412" s="340" t="s">
        <v>3064</v>
      </c>
      <c r="L1412" s="334" t="s">
        <v>6451</v>
      </c>
      <c r="M1412" s="348"/>
      <c r="N1412" s="322"/>
      <c r="O1412" s="322"/>
      <c r="P1412" s="324">
        <v>1</v>
      </c>
      <c r="Q1412" s="316">
        <v>5</v>
      </c>
      <c r="R1412" s="327">
        <v>300000</v>
      </c>
      <c r="S1412" s="327" t="s">
        <v>347</v>
      </c>
      <c r="T1412" s="328" t="s">
        <v>347</v>
      </c>
      <c r="U1412" s="328" t="s">
        <v>347</v>
      </c>
      <c r="V1412" s="328" t="s">
        <v>347</v>
      </c>
      <c r="W1412" s="329" t="s">
        <v>347</v>
      </c>
      <c r="X1412" s="329" t="s">
        <v>347</v>
      </c>
      <c r="Y1412" s="329"/>
      <c r="Z1412" s="325"/>
      <c r="AA1412" s="329"/>
      <c r="AB1412" s="329"/>
      <c r="AC1412" s="329"/>
      <c r="AD1412" s="329"/>
      <c r="AE1412" s="329"/>
      <c r="AF1412" s="329"/>
      <c r="AG1412" s="325">
        <v>0</v>
      </c>
      <c r="AH1412" s="325" t="s">
        <v>6833</v>
      </c>
      <c r="AI1412" s="325" t="s">
        <v>6833</v>
      </c>
      <c r="AJ1412" s="328">
        <v>300000</v>
      </c>
      <c r="AK1412" s="330">
        <v>0</v>
      </c>
    </row>
    <row r="1413" spans="1:37" s="309" customFormat="1" ht="20.100000000000001" customHeight="1">
      <c r="A1413" s="314">
        <v>8194</v>
      </c>
      <c r="B1413" s="315">
        <v>702120026</v>
      </c>
      <c r="C1413" s="347"/>
      <c r="D1413" s="315" t="s">
        <v>6991</v>
      </c>
      <c r="E1413" s="331" t="s">
        <v>6452</v>
      </c>
      <c r="F1413" s="332" t="s">
        <v>6454</v>
      </c>
      <c r="G1413" s="333" t="s">
        <v>3678</v>
      </c>
      <c r="H1413" s="331" t="s">
        <v>355</v>
      </c>
      <c r="I1413" s="331" t="s">
        <v>6453</v>
      </c>
      <c r="J1413" s="331" t="s">
        <v>7075</v>
      </c>
      <c r="K1413" s="340" t="s">
        <v>6455</v>
      </c>
      <c r="L1413" s="334" t="s">
        <v>6456</v>
      </c>
      <c r="M1413" s="334"/>
      <c r="N1413" s="338"/>
      <c r="O1413" s="334"/>
      <c r="P1413" s="324">
        <v>2</v>
      </c>
      <c r="Q1413" s="316">
        <v>56</v>
      </c>
      <c r="R1413" s="327">
        <v>400000</v>
      </c>
      <c r="S1413" s="327" t="s">
        <v>347</v>
      </c>
      <c r="T1413" s="328" t="s">
        <v>347</v>
      </c>
      <c r="U1413" s="328" t="s">
        <v>347</v>
      </c>
      <c r="V1413" s="328" t="s">
        <v>347</v>
      </c>
      <c r="W1413" s="329" t="s">
        <v>347</v>
      </c>
      <c r="X1413" s="329" t="s">
        <v>347</v>
      </c>
      <c r="Y1413" s="329"/>
      <c r="Z1413" s="325"/>
      <c r="AA1413" s="329"/>
      <c r="AB1413" s="329"/>
      <c r="AC1413" s="329"/>
      <c r="AD1413" s="329"/>
      <c r="AE1413" s="329"/>
      <c r="AF1413" s="329"/>
      <c r="AG1413" s="325">
        <v>0</v>
      </c>
      <c r="AH1413" s="325" t="s">
        <v>6833</v>
      </c>
      <c r="AI1413" s="325" t="s">
        <v>6833</v>
      </c>
      <c r="AJ1413" s="328">
        <v>400000</v>
      </c>
      <c r="AK1413" s="330">
        <v>0</v>
      </c>
    </row>
    <row r="1414" spans="1:37" s="309" customFormat="1" ht="20.100000000000001" customHeight="1">
      <c r="A1414" s="314">
        <v>8195</v>
      </c>
      <c r="B1414" s="315">
        <v>702140045</v>
      </c>
      <c r="C1414" s="347"/>
      <c r="D1414" s="315" t="s">
        <v>6991</v>
      </c>
      <c r="E1414" s="331" t="s">
        <v>3111</v>
      </c>
      <c r="F1414" s="332" t="s">
        <v>6454</v>
      </c>
      <c r="G1414" s="333" t="s">
        <v>3678</v>
      </c>
      <c r="H1414" s="331" t="s">
        <v>355</v>
      </c>
      <c r="I1414" s="331" t="s">
        <v>3679</v>
      </c>
      <c r="J1414" s="331" t="s">
        <v>7076</v>
      </c>
      <c r="K1414" s="340" t="s">
        <v>3153</v>
      </c>
      <c r="L1414" s="334" t="s">
        <v>6457</v>
      </c>
      <c r="M1414" s="319"/>
      <c r="N1414" s="322"/>
      <c r="O1414" s="322"/>
      <c r="P1414" s="324">
        <v>2</v>
      </c>
      <c r="Q1414" s="316">
        <v>40</v>
      </c>
      <c r="R1414" s="327">
        <v>400000</v>
      </c>
      <c r="S1414" s="327" t="s">
        <v>347</v>
      </c>
      <c r="T1414" s="328">
        <v>300000</v>
      </c>
      <c r="U1414" s="328" t="s">
        <v>347</v>
      </c>
      <c r="V1414" s="328" t="s">
        <v>347</v>
      </c>
      <c r="W1414" s="329" t="s">
        <v>347</v>
      </c>
      <c r="X1414" s="329" t="s">
        <v>347</v>
      </c>
      <c r="Y1414" s="329" t="s">
        <v>377</v>
      </c>
      <c r="Z1414" s="325"/>
      <c r="AA1414" s="329"/>
      <c r="AB1414" s="329"/>
      <c r="AC1414" s="329"/>
      <c r="AD1414" s="329"/>
      <c r="AE1414" s="329"/>
      <c r="AF1414" s="329"/>
      <c r="AG1414" s="325">
        <v>0</v>
      </c>
      <c r="AH1414" s="325" t="s">
        <v>377</v>
      </c>
      <c r="AI1414" s="325" t="s">
        <v>6833</v>
      </c>
      <c r="AJ1414" s="328">
        <v>700000</v>
      </c>
      <c r="AK1414" s="330">
        <v>1000000</v>
      </c>
    </row>
    <row r="1415" spans="1:37" s="309" customFormat="1" ht="20.100000000000001" customHeight="1">
      <c r="A1415" s="314">
        <v>8196</v>
      </c>
      <c r="B1415" s="315">
        <v>702140041</v>
      </c>
      <c r="C1415" s="347"/>
      <c r="D1415" s="315" t="s">
        <v>6991</v>
      </c>
      <c r="E1415" s="331" t="s">
        <v>3680</v>
      </c>
      <c r="F1415" s="332" t="s">
        <v>6411</v>
      </c>
      <c r="G1415" s="333" t="s">
        <v>3637</v>
      </c>
      <c r="H1415" s="331" t="s">
        <v>355</v>
      </c>
      <c r="I1415" s="331" t="s">
        <v>3638</v>
      </c>
      <c r="J1415" s="331" t="s">
        <v>7077</v>
      </c>
      <c r="K1415" s="340" t="s">
        <v>3148</v>
      </c>
      <c r="L1415" s="334" t="s">
        <v>6458</v>
      </c>
      <c r="M1415" s="334"/>
      <c r="N1415" s="338"/>
      <c r="O1415" s="334"/>
      <c r="P1415" s="324">
        <v>1</v>
      </c>
      <c r="Q1415" s="316">
        <v>19</v>
      </c>
      <c r="R1415" s="327">
        <v>300000</v>
      </c>
      <c r="S1415" s="327" t="s">
        <v>347</v>
      </c>
      <c r="T1415" s="328">
        <v>300000</v>
      </c>
      <c r="U1415" s="328" t="s">
        <v>347</v>
      </c>
      <c r="V1415" s="328" t="s">
        <v>347</v>
      </c>
      <c r="W1415" s="329" t="s">
        <v>347</v>
      </c>
      <c r="X1415" s="329" t="s">
        <v>347</v>
      </c>
      <c r="Y1415" s="329" t="s">
        <v>377</v>
      </c>
      <c r="Z1415" s="325"/>
      <c r="AA1415" s="329"/>
      <c r="AB1415" s="329"/>
      <c r="AC1415" s="329"/>
      <c r="AD1415" s="329"/>
      <c r="AE1415" s="329"/>
      <c r="AF1415" s="329"/>
      <c r="AG1415" s="325">
        <v>0</v>
      </c>
      <c r="AH1415" s="325" t="s">
        <v>377</v>
      </c>
      <c r="AI1415" s="325" t="s">
        <v>6833</v>
      </c>
      <c r="AJ1415" s="328">
        <v>600000</v>
      </c>
      <c r="AK1415" s="330">
        <v>1000000</v>
      </c>
    </row>
    <row r="1416" spans="1:37" s="309" customFormat="1" ht="20.100000000000001" customHeight="1">
      <c r="A1416" s="314">
        <v>8197</v>
      </c>
      <c r="B1416" s="315">
        <v>702040018</v>
      </c>
      <c r="C1416" s="347"/>
      <c r="D1416" s="315" t="s">
        <v>6991</v>
      </c>
      <c r="E1416" s="331" t="s">
        <v>3681</v>
      </c>
      <c r="F1416" s="332" t="s">
        <v>6459</v>
      </c>
      <c r="G1416" s="333" t="s">
        <v>6460</v>
      </c>
      <c r="H1416" s="331" t="s">
        <v>355</v>
      </c>
      <c r="I1416" s="331" t="s">
        <v>3682</v>
      </c>
      <c r="J1416" s="331" t="s">
        <v>7078</v>
      </c>
      <c r="K1416" s="340" t="s">
        <v>2988</v>
      </c>
      <c r="L1416" s="334" t="s">
        <v>6461</v>
      </c>
      <c r="M1416" s="334"/>
      <c r="N1416" s="338"/>
      <c r="O1416" s="334"/>
      <c r="P1416" s="324">
        <v>3</v>
      </c>
      <c r="Q1416" s="316">
        <v>78</v>
      </c>
      <c r="R1416" s="327">
        <v>500000</v>
      </c>
      <c r="S1416" s="327" t="s">
        <v>347</v>
      </c>
      <c r="T1416" s="328">
        <v>300000</v>
      </c>
      <c r="U1416" s="328" t="s">
        <v>347</v>
      </c>
      <c r="V1416" s="328" t="s">
        <v>347</v>
      </c>
      <c r="W1416" s="329" t="s">
        <v>347</v>
      </c>
      <c r="X1416" s="329" t="s">
        <v>347</v>
      </c>
      <c r="Y1416" s="325" t="s">
        <v>377</v>
      </c>
      <c r="Z1416" s="325"/>
      <c r="AA1416" s="325"/>
      <c r="AB1416" s="325"/>
      <c r="AC1416" s="325"/>
      <c r="AD1416" s="325"/>
      <c r="AE1416" s="325"/>
      <c r="AF1416" s="325"/>
      <c r="AG1416" s="325">
        <v>0</v>
      </c>
      <c r="AH1416" s="325" t="s">
        <v>377</v>
      </c>
      <c r="AI1416" s="325" t="s">
        <v>6833</v>
      </c>
      <c r="AJ1416" s="328">
        <v>800000</v>
      </c>
      <c r="AK1416" s="330">
        <v>1000000</v>
      </c>
    </row>
    <row r="1417" spans="1:37" s="309" customFormat="1" ht="20.100000000000001" customHeight="1">
      <c r="A1417" s="314">
        <v>8198</v>
      </c>
      <c r="B1417" s="315">
        <v>702030026</v>
      </c>
      <c r="C1417" s="347"/>
      <c r="D1417" s="315" t="s">
        <v>6991</v>
      </c>
      <c r="E1417" s="331" t="s">
        <v>3683</v>
      </c>
      <c r="F1417" s="332" t="s">
        <v>6463</v>
      </c>
      <c r="G1417" s="333" t="s">
        <v>3684</v>
      </c>
      <c r="H1417" s="331" t="s">
        <v>3685</v>
      </c>
      <c r="I1417" s="331" t="s">
        <v>6462</v>
      </c>
      <c r="J1417" s="331" t="s">
        <v>7079</v>
      </c>
      <c r="K1417" s="340" t="s">
        <v>6387</v>
      </c>
      <c r="L1417" s="334" t="s">
        <v>6464</v>
      </c>
      <c r="M1417" s="334"/>
      <c r="N1417" s="334"/>
      <c r="O1417" s="334"/>
      <c r="P1417" s="324">
        <v>1</v>
      </c>
      <c r="Q1417" s="316">
        <v>19</v>
      </c>
      <c r="R1417" s="327">
        <v>300000</v>
      </c>
      <c r="S1417" s="327" t="s">
        <v>347</v>
      </c>
      <c r="T1417" s="328" t="s">
        <v>347</v>
      </c>
      <c r="U1417" s="328" t="s">
        <v>347</v>
      </c>
      <c r="V1417" s="328" t="s">
        <v>347</v>
      </c>
      <c r="W1417" s="329" t="s">
        <v>347</v>
      </c>
      <c r="X1417" s="329" t="s">
        <v>347</v>
      </c>
      <c r="Y1417" s="325"/>
      <c r="Z1417" s="325"/>
      <c r="AA1417" s="325"/>
      <c r="AB1417" s="325"/>
      <c r="AC1417" s="325"/>
      <c r="AD1417" s="325"/>
      <c r="AE1417" s="325"/>
      <c r="AF1417" s="325"/>
      <c r="AG1417" s="325">
        <v>0</v>
      </c>
      <c r="AH1417" s="325" t="s">
        <v>6833</v>
      </c>
      <c r="AI1417" s="325" t="s">
        <v>6833</v>
      </c>
      <c r="AJ1417" s="328">
        <v>300000</v>
      </c>
      <c r="AK1417" s="330">
        <v>0</v>
      </c>
    </row>
    <row r="1418" spans="1:37" s="309" customFormat="1" ht="20.100000000000001" customHeight="1">
      <c r="A1418" s="314">
        <v>8199</v>
      </c>
      <c r="B1418" s="315">
        <v>702130029</v>
      </c>
      <c r="C1418" s="347"/>
      <c r="D1418" s="315" t="s">
        <v>6995</v>
      </c>
      <c r="E1418" s="331" t="s">
        <v>3686</v>
      </c>
      <c r="F1418" s="332" t="s">
        <v>6465</v>
      </c>
      <c r="G1418" s="333" t="s">
        <v>3687</v>
      </c>
      <c r="H1418" s="331" t="s">
        <v>355</v>
      </c>
      <c r="I1418" s="331" t="s">
        <v>3688</v>
      </c>
      <c r="J1418" s="331" t="s">
        <v>3135</v>
      </c>
      <c r="K1418" s="340" t="s">
        <v>3113</v>
      </c>
      <c r="L1418" s="334" t="s">
        <v>6466</v>
      </c>
      <c r="M1418" s="348"/>
      <c r="N1418" s="322"/>
      <c r="O1418" s="322"/>
      <c r="P1418" s="324">
        <v>2</v>
      </c>
      <c r="Q1418" s="316">
        <v>38</v>
      </c>
      <c r="R1418" s="327">
        <v>400000</v>
      </c>
      <c r="S1418" s="327" t="s">
        <v>347</v>
      </c>
      <c r="T1418" s="328" t="s">
        <v>347</v>
      </c>
      <c r="U1418" s="328" t="s">
        <v>347</v>
      </c>
      <c r="V1418" s="328" t="s">
        <v>347</v>
      </c>
      <c r="W1418" s="329" t="s">
        <v>347</v>
      </c>
      <c r="X1418" s="329" t="s">
        <v>347</v>
      </c>
      <c r="Y1418" s="325"/>
      <c r="Z1418" s="325"/>
      <c r="AA1418" s="325"/>
      <c r="AB1418" s="325"/>
      <c r="AC1418" s="325"/>
      <c r="AD1418" s="325"/>
      <c r="AE1418" s="325"/>
      <c r="AF1418" s="325"/>
      <c r="AG1418" s="325">
        <v>0</v>
      </c>
      <c r="AH1418" s="325" t="s">
        <v>6833</v>
      </c>
      <c r="AI1418" s="325" t="s">
        <v>6833</v>
      </c>
      <c r="AJ1418" s="328">
        <v>400000</v>
      </c>
      <c r="AK1418" s="330">
        <v>0</v>
      </c>
    </row>
    <row r="1419" spans="1:37" s="309" customFormat="1" ht="20.100000000000001" customHeight="1">
      <c r="A1419" s="314">
        <v>8200</v>
      </c>
      <c r="B1419" s="315">
        <v>702150032</v>
      </c>
      <c r="C1419" s="345"/>
      <c r="D1419" s="315" t="s">
        <v>6995</v>
      </c>
      <c r="E1419" s="316" t="s">
        <v>3689</v>
      </c>
      <c r="F1419" s="319" t="s">
        <v>6467</v>
      </c>
      <c r="G1419" s="320" t="s">
        <v>7080</v>
      </c>
      <c r="H1419" s="316" t="s">
        <v>3690</v>
      </c>
      <c r="I1419" s="316" t="s">
        <v>3691</v>
      </c>
      <c r="J1419" s="316" t="s">
        <v>3692</v>
      </c>
      <c r="K1419" s="340" t="s">
        <v>2889</v>
      </c>
      <c r="L1419" s="334" t="s">
        <v>6468</v>
      </c>
      <c r="M1419" s="334"/>
      <c r="N1419" s="338"/>
      <c r="O1419" s="334"/>
      <c r="P1419" s="324">
        <v>2</v>
      </c>
      <c r="Q1419" s="316">
        <v>37</v>
      </c>
      <c r="R1419" s="327">
        <v>400000</v>
      </c>
      <c r="S1419" s="327" t="s">
        <v>347</v>
      </c>
      <c r="T1419" s="328" t="s">
        <v>347</v>
      </c>
      <c r="U1419" s="328" t="s">
        <v>347</v>
      </c>
      <c r="V1419" s="328" t="s">
        <v>347</v>
      </c>
      <c r="W1419" s="329" t="s">
        <v>347</v>
      </c>
      <c r="X1419" s="329" t="s">
        <v>347</v>
      </c>
      <c r="Y1419" s="329"/>
      <c r="Z1419" s="325"/>
      <c r="AA1419" s="329"/>
      <c r="AB1419" s="329"/>
      <c r="AC1419" s="329"/>
      <c r="AD1419" s="329"/>
      <c r="AE1419" s="329"/>
      <c r="AF1419" s="329"/>
      <c r="AG1419" s="325">
        <v>0</v>
      </c>
      <c r="AH1419" s="325" t="s">
        <v>6833</v>
      </c>
      <c r="AI1419" s="325" t="s">
        <v>6833</v>
      </c>
      <c r="AJ1419" s="328">
        <v>400000</v>
      </c>
      <c r="AK1419" s="330">
        <v>0</v>
      </c>
    </row>
    <row r="1420" spans="1:37" s="309" customFormat="1" ht="20.100000000000001" customHeight="1">
      <c r="A1420" s="314">
        <v>8201</v>
      </c>
      <c r="B1420" s="315">
        <v>702150029</v>
      </c>
      <c r="C1420" s="345"/>
      <c r="D1420" s="315" t="s">
        <v>6991</v>
      </c>
      <c r="E1420" s="316" t="s">
        <v>3693</v>
      </c>
      <c r="F1420" s="319" t="s">
        <v>6092</v>
      </c>
      <c r="G1420" s="320" t="s">
        <v>3694</v>
      </c>
      <c r="H1420" s="316" t="s">
        <v>355</v>
      </c>
      <c r="I1420" s="316" t="s">
        <v>3695</v>
      </c>
      <c r="J1420" s="316" t="s">
        <v>7081</v>
      </c>
      <c r="K1420" s="340" t="s">
        <v>3177</v>
      </c>
      <c r="L1420" s="334" t="s">
        <v>6469</v>
      </c>
      <c r="M1420" s="348"/>
      <c r="N1420" s="322"/>
      <c r="O1420" s="322"/>
      <c r="P1420" s="324">
        <v>1</v>
      </c>
      <c r="Q1420" s="316">
        <v>12</v>
      </c>
      <c r="R1420" s="327">
        <v>300000</v>
      </c>
      <c r="S1420" s="327" t="s">
        <v>347</v>
      </c>
      <c r="T1420" s="328" t="s">
        <v>347</v>
      </c>
      <c r="U1420" s="328" t="s">
        <v>347</v>
      </c>
      <c r="V1420" s="328" t="s">
        <v>347</v>
      </c>
      <c r="W1420" s="329" t="s">
        <v>347</v>
      </c>
      <c r="X1420" s="329" t="s">
        <v>347</v>
      </c>
      <c r="Y1420" s="329"/>
      <c r="Z1420" s="325"/>
      <c r="AA1420" s="329"/>
      <c r="AB1420" s="329"/>
      <c r="AC1420" s="329"/>
      <c r="AD1420" s="329"/>
      <c r="AE1420" s="329"/>
      <c r="AF1420" s="329"/>
      <c r="AG1420" s="325">
        <v>0</v>
      </c>
      <c r="AH1420" s="325" t="s">
        <v>6833</v>
      </c>
      <c r="AI1420" s="325" t="s">
        <v>6833</v>
      </c>
      <c r="AJ1420" s="328">
        <v>300000</v>
      </c>
      <c r="AK1420" s="330">
        <v>0</v>
      </c>
    </row>
    <row r="1421" spans="1:37" s="309" customFormat="1" ht="20.100000000000001" customHeight="1">
      <c r="A1421" s="314">
        <v>8202</v>
      </c>
      <c r="B1421" s="315">
        <v>702130005</v>
      </c>
      <c r="C1421" s="347"/>
      <c r="D1421" s="315" t="s">
        <v>6995</v>
      </c>
      <c r="E1421" s="331" t="s">
        <v>3696</v>
      </c>
      <c r="F1421" s="332" t="s">
        <v>6470</v>
      </c>
      <c r="G1421" s="333" t="s">
        <v>3697</v>
      </c>
      <c r="H1421" s="331" t="s">
        <v>355</v>
      </c>
      <c r="I1421" s="331" t="s">
        <v>3698</v>
      </c>
      <c r="J1421" s="331" t="s">
        <v>3117</v>
      </c>
      <c r="K1421" s="340" t="s">
        <v>3118</v>
      </c>
      <c r="L1421" s="334" t="s">
        <v>3697</v>
      </c>
      <c r="M1421" s="348"/>
      <c r="N1421" s="322"/>
      <c r="O1421" s="322"/>
      <c r="P1421" s="324">
        <v>2</v>
      </c>
      <c r="Q1421" s="316">
        <v>34</v>
      </c>
      <c r="R1421" s="327">
        <v>400000</v>
      </c>
      <c r="S1421" s="327" t="s">
        <v>347</v>
      </c>
      <c r="T1421" s="328" t="s">
        <v>347</v>
      </c>
      <c r="U1421" s="328" t="s">
        <v>347</v>
      </c>
      <c r="V1421" s="328" t="s">
        <v>347</v>
      </c>
      <c r="W1421" s="329" t="s">
        <v>347</v>
      </c>
      <c r="X1421" s="329" t="s">
        <v>347</v>
      </c>
      <c r="Y1421" s="329"/>
      <c r="Z1421" s="325"/>
      <c r="AA1421" s="329"/>
      <c r="AB1421" s="329"/>
      <c r="AC1421" s="329"/>
      <c r="AD1421" s="329"/>
      <c r="AE1421" s="329"/>
      <c r="AF1421" s="329"/>
      <c r="AG1421" s="325">
        <v>0</v>
      </c>
      <c r="AH1421" s="325" t="s">
        <v>6833</v>
      </c>
      <c r="AI1421" s="325" t="s">
        <v>6833</v>
      </c>
      <c r="AJ1421" s="328">
        <v>400000</v>
      </c>
      <c r="AK1421" s="330">
        <v>0</v>
      </c>
    </row>
    <row r="1422" spans="1:37" s="309" customFormat="1" ht="20.100000000000001" customHeight="1">
      <c r="A1422" s="314">
        <v>8203</v>
      </c>
      <c r="B1422" s="315">
        <v>702180005</v>
      </c>
      <c r="C1422" s="345"/>
      <c r="D1422" s="315" t="s">
        <v>6995</v>
      </c>
      <c r="E1422" s="316" t="s">
        <v>3699</v>
      </c>
      <c r="F1422" s="319" t="s">
        <v>6471</v>
      </c>
      <c r="G1422" s="320" t="s">
        <v>6472</v>
      </c>
      <c r="H1422" s="316" t="s">
        <v>355</v>
      </c>
      <c r="I1422" s="316" t="s">
        <v>3700</v>
      </c>
      <c r="J1422" s="316" t="s">
        <v>3701</v>
      </c>
      <c r="K1422" s="340" t="s">
        <v>3189</v>
      </c>
      <c r="L1422" s="334" t="s">
        <v>6473</v>
      </c>
      <c r="M1422" s="348"/>
      <c r="N1422" s="322"/>
      <c r="O1422" s="322"/>
      <c r="P1422" s="324">
        <v>1</v>
      </c>
      <c r="Q1422" s="316">
        <v>9</v>
      </c>
      <c r="R1422" s="327">
        <v>300000</v>
      </c>
      <c r="S1422" s="327" t="s">
        <v>347</v>
      </c>
      <c r="T1422" s="328" t="s">
        <v>347</v>
      </c>
      <c r="U1422" s="328" t="s">
        <v>347</v>
      </c>
      <c r="V1422" s="328" t="s">
        <v>347</v>
      </c>
      <c r="W1422" s="329" t="s">
        <v>347</v>
      </c>
      <c r="X1422" s="329" t="s">
        <v>347</v>
      </c>
      <c r="Y1422" s="329"/>
      <c r="Z1422" s="325"/>
      <c r="AA1422" s="329"/>
      <c r="AB1422" s="329"/>
      <c r="AC1422" s="329"/>
      <c r="AD1422" s="329"/>
      <c r="AE1422" s="329"/>
      <c r="AF1422" s="329"/>
      <c r="AG1422" s="325">
        <v>0</v>
      </c>
      <c r="AH1422" s="325" t="s">
        <v>6833</v>
      </c>
      <c r="AI1422" s="325" t="s">
        <v>6833</v>
      </c>
      <c r="AJ1422" s="328">
        <v>300000</v>
      </c>
      <c r="AK1422" s="330">
        <v>0</v>
      </c>
    </row>
    <row r="1423" spans="1:37" s="309" customFormat="1" ht="20.100000000000001" customHeight="1">
      <c r="A1423" s="314">
        <v>8204</v>
      </c>
      <c r="B1423" s="315">
        <v>702130032</v>
      </c>
      <c r="C1423" s="347"/>
      <c r="D1423" s="315" t="s">
        <v>6991</v>
      </c>
      <c r="E1423" s="331" t="s">
        <v>3702</v>
      </c>
      <c r="F1423" s="332">
        <v>1631308</v>
      </c>
      <c r="G1423" s="333" t="s">
        <v>4811</v>
      </c>
      <c r="H1423" s="331" t="s">
        <v>355</v>
      </c>
      <c r="I1423" s="331" t="s">
        <v>989</v>
      </c>
      <c r="J1423" s="331" t="s">
        <v>7082</v>
      </c>
      <c r="K1423" s="340" t="s">
        <v>3113</v>
      </c>
      <c r="L1423" s="334" t="s">
        <v>6474</v>
      </c>
      <c r="M1423" s="334"/>
      <c r="N1423" s="316"/>
      <c r="O1423" s="316"/>
      <c r="P1423" s="324">
        <v>1</v>
      </c>
      <c r="Q1423" s="316">
        <v>19</v>
      </c>
      <c r="R1423" s="327">
        <v>300000</v>
      </c>
      <c r="S1423" s="327" t="s">
        <v>347</v>
      </c>
      <c r="T1423" s="328" t="s">
        <v>347</v>
      </c>
      <c r="U1423" s="328" t="s">
        <v>347</v>
      </c>
      <c r="V1423" s="328" t="s">
        <v>347</v>
      </c>
      <c r="W1423" s="329" t="s">
        <v>347</v>
      </c>
      <c r="X1423" s="329" t="s">
        <v>347</v>
      </c>
      <c r="Y1423" s="329"/>
      <c r="Z1423" s="325"/>
      <c r="AA1423" s="329"/>
      <c r="AB1423" s="329"/>
      <c r="AC1423" s="329"/>
      <c r="AD1423" s="329"/>
      <c r="AE1423" s="329"/>
      <c r="AF1423" s="329"/>
      <c r="AG1423" s="325">
        <v>0</v>
      </c>
      <c r="AH1423" s="325" t="s">
        <v>6833</v>
      </c>
      <c r="AI1423" s="325" t="s">
        <v>6833</v>
      </c>
      <c r="AJ1423" s="328">
        <v>300000</v>
      </c>
      <c r="AK1423" s="330">
        <v>0</v>
      </c>
    </row>
    <row r="1424" spans="1:37" s="309" customFormat="1" ht="20.100000000000001" customHeight="1">
      <c r="A1424" s="314">
        <v>8205</v>
      </c>
      <c r="B1424" s="315">
        <v>702030027</v>
      </c>
      <c r="C1424" s="347"/>
      <c r="D1424" s="315" t="s">
        <v>6991</v>
      </c>
      <c r="E1424" s="331" t="s">
        <v>837</v>
      </c>
      <c r="F1424" s="332" t="s">
        <v>6386</v>
      </c>
      <c r="G1424" s="333" t="s">
        <v>3618</v>
      </c>
      <c r="H1424" s="331" t="s">
        <v>355</v>
      </c>
      <c r="I1424" s="331" t="s">
        <v>838</v>
      </c>
      <c r="J1424" s="331" t="s">
        <v>7083</v>
      </c>
      <c r="K1424" s="340" t="s">
        <v>6047</v>
      </c>
      <c r="L1424" s="334" t="s">
        <v>6475</v>
      </c>
      <c r="M1424" s="334"/>
      <c r="N1424" s="334"/>
      <c r="O1424" s="334"/>
      <c r="P1424" s="324">
        <v>1</v>
      </c>
      <c r="Q1424" s="316">
        <v>19</v>
      </c>
      <c r="R1424" s="327">
        <v>300000</v>
      </c>
      <c r="S1424" s="327" t="s">
        <v>347</v>
      </c>
      <c r="T1424" s="328" t="s">
        <v>347</v>
      </c>
      <c r="U1424" s="328" t="s">
        <v>347</v>
      </c>
      <c r="V1424" s="328" t="s">
        <v>347</v>
      </c>
      <c r="W1424" s="329" t="s">
        <v>347</v>
      </c>
      <c r="X1424" s="329" t="s">
        <v>347</v>
      </c>
      <c r="Y1424" s="325"/>
      <c r="Z1424" s="325"/>
      <c r="AA1424" s="325"/>
      <c r="AB1424" s="325"/>
      <c r="AC1424" s="325"/>
      <c r="AD1424" s="325"/>
      <c r="AE1424" s="325"/>
      <c r="AF1424" s="325"/>
      <c r="AG1424" s="325">
        <v>0</v>
      </c>
      <c r="AH1424" s="325" t="s">
        <v>6833</v>
      </c>
      <c r="AI1424" s="325" t="s">
        <v>6833</v>
      </c>
      <c r="AJ1424" s="328">
        <v>300000</v>
      </c>
      <c r="AK1424" s="330">
        <v>0</v>
      </c>
    </row>
    <row r="1425" spans="1:37" s="309" customFormat="1" ht="20.100000000000001" customHeight="1">
      <c r="A1425" s="314">
        <v>8206</v>
      </c>
      <c r="B1425" s="315">
        <v>702120025</v>
      </c>
      <c r="C1425" s="347"/>
      <c r="D1425" s="315" t="s">
        <v>6991</v>
      </c>
      <c r="E1425" s="331" t="s">
        <v>6476</v>
      </c>
      <c r="F1425" s="332" t="s">
        <v>6396</v>
      </c>
      <c r="G1425" s="333" t="s">
        <v>3628</v>
      </c>
      <c r="H1425" s="331" t="s">
        <v>355</v>
      </c>
      <c r="I1425" s="331" t="s">
        <v>3629</v>
      </c>
      <c r="J1425" s="331" t="s">
        <v>7084</v>
      </c>
      <c r="K1425" s="340" t="s">
        <v>3100</v>
      </c>
      <c r="L1425" s="334" t="s">
        <v>6397</v>
      </c>
      <c r="M1425" s="334"/>
      <c r="N1425" s="338"/>
      <c r="O1425" s="311"/>
      <c r="P1425" s="324">
        <v>1</v>
      </c>
      <c r="Q1425" s="316">
        <v>12</v>
      </c>
      <c r="R1425" s="327">
        <v>300000</v>
      </c>
      <c r="S1425" s="327" t="s">
        <v>347</v>
      </c>
      <c r="T1425" s="328" t="s">
        <v>347</v>
      </c>
      <c r="U1425" s="328" t="s">
        <v>347</v>
      </c>
      <c r="V1425" s="328" t="s">
        <v>347</v>
      </c>
      <c r="W1425" s="329" t="s">
        <v>347</v>
      </c>
      <c r="X1425" s="329" t="s">
        <v>347</v>
      </c>
      <c r="Y1425" s="325"/>
      <c r="Z1425" s="325"/>
      <c r="AA1425" s="325"/>
      <c r="AB1425" s="325"/>
      <c r="AC1425" s="325"/>
      <c r="AD1425" s="325"/>
      <c r="AE1425" s="325"/>
      <c r="AF1425" s="325"/>
      <c r="AG1425" s="325">
        <v>0</v>
      </c>
      <c r="AH1425" s="325" t="s">
        <v>6833</v>
      </c>
      <c r="AI1425" s="325" t="s">
        <v>6833</v>
      </c>
      <c r="AJ1425" s="328">
        <v>300000</v>
      </c>
      <c r="AK1425" s="330">
        <v>0</v>
      </c>
    </row>
    <row r="1426" spans="1:37" s="309" customFormat="1" ht="20.100000000000001" customHeight="1">
      <c r="A1426" s="314">
        <v>8207</v>
      </c>
      <c r="B1426" s="315">
        <v>702060013</v>
      </c>
      <c r="C1426" s="347"/>
      <c r="D1426" s="315" t="s">
        <v>6991</v>
      </c>
      <c r="E1426" s="331" t="s">
        <v>3703</v>
      </c>
      <c r="F1426" s="332" t="s">
        <v>6477</v>
      </c>
      <c r="G1426" s="333" t="s">
        <v>3704</v>
      </c>
      <c r="H1426" s="331" t="s">
        <v>355</v>
      </c>
      <c r="I1426" s="331" t="s">
        <v>3478</v>
      </c>
      <c r="J1426" s="331" t="s">
        <v>7085</v>
      </c>
      <c r="K1426" s="340" t="s">
        <v>3031</v>
      </c>
      <c r="L1426" s="334" t="s">
        <v>3704</v>
      </c>
      <c r="M1426" s="334"/>
      <c r="N1426" s="338"/>
      <c r="O1426" s="334"/>
      <c r="P1426" s="324">
        <v>2</v>
      </c>
      <c r="Q1426" s="316">
        <v>24</v>
      </c>
      <c r="R1426" s="327">
        <v>400000</v>
      </c>
      <c r="S1426" s="327" t="s">
        <v>347</v>
      </c>
      <c r="T1426" s="328" t="s">
        <v>347</v>
      </c>
      <c r="U1426" s="328" t="s">
        <v>347</v>
      </c>
      <c r="V1426" s="328" t="s">
        <v>347</v>
      </c>
      <c r="W1426" s="329" t="s">
        <v>347</v>
      </c>
      <c r="X1426" s="329" t="s">
        <v>347</v>
      </c>
      <c r="Y1426" s="329"/>
      <c r="Z1426" s="325"/>
      <c r="AA1426" s="329"/>
      <c r="AB1426" s="329"/>
      <c r="AC1426" s="329"/>
      <c r="AD1426" s="329"/>
      <c r="AE1426" s="329"/>
      <c r="AF1426" s="329"/>
      <c r="AG1426" s="325">
        <v>0</v>
      </c>
      <c r="AH1426" s="325" t="s">
        <v>6833</v>
      </c>
      <c r="AI1426" s="325" t="s">
        <v>6833</v>
      </c>
      <c r="AJ1426" s="328">
        <v>400000</v>
      </c>
      <c r="AK1426" s="330">
        <v>0</v>
      </c>
    </row>
    <row r="1427" spans="1:37" s="309" customFormat="1" ht="20.100000000000001" customHeight="1">
      <c r="A1427" s="314">
        <v>8208</v>
      </c>
      <c r="B1427" s="315">
        <v>702040033</v>
      </c>
      <c r="C1427" s="347"/>
      <c r="D1427" s="315" t="s">
        <v>6995</v>
      </c>
      <c r="E1427" s="331" t="s">
        <v>3705</v>
      </c>
      <c r="F1427" s="332" t="s">
        <v>6478</v>
      </c>
      <c r="G1427" s="333" t="s">
        <v>3706</v>
      </c>
      <c r="H1427" s="331" t="s">
        <v>3707</v>
      </c>
      <c r="I1427" s="331" t="s">
        <v>1025</v>
      </c>
      <c r="J1427" s="331" t="s">
        <v>2999</v>
      </c>
      <c r="K1427" s="340" t="s">
        <v>3000</v>
      </c>
      <c r="L1427" s="334" t="s">
        <v>3706</v>
      </c>
      <c r="M1427" s="319"/>
      <c r="N1427" s="322"/>
      <c r="O1427" s="322"/>
      <c r="P1427" s="324">
        <v>2</v>
      </c>
      <c r="Q1427" s="316">
        <v>51</v>
      </c>
      <c r="R1427" s="327">
        <v>400000</v>
      </c>
      <c r="S1427" s="327" t="s">
        <v>347</v>
      </c>
      <c r="T1427" s="328" t="s">
        <v>347</v>
      </c>
      <c r="U1427" s="328" t="s">
        <v>347</v>
      </c>
      <c r="V1427" s="328" t="s">
        <v>347</v>
      </c>
      <c r="W1427" s="329" t="s">
        <v>347</v>
      </c>
      <c r="X1427" s="329" t="s">
        <v>347</v>
      </c>
      <c r="Y1427" s="329"/>
      <c r="Z1427" s="325"/>
      <c r="AA1427" s="329"/>
      <c r="AB1427" s="329"/>
      <c r="AC1427" s="329"/>
      <c r="AD1427" s="329"/>
      <c r="AE1427" s="329"/>
      <c r="AF1427" s="329"/>
      <c r="AG1427" s="325">
        <v>0</v>
      </c>
      <c r="AH1427" s="325" t="s">
        <v>6833</v>
      </c>
      <c r="AI1427" s="325" t="s">
        <v>6833</v>
      </c>
      <c r="AJ1427" s="328">
        <v>400000</v>
      </c>
      <c r="AK1427" s="330">
        <v>0</v>
      </c>
    </row>
    <row r="1428" spans="1:37" s="309" customFormat="1" ht="20.100000000000001" customHeight="1">
      <c r="A1428" s="314">
        <v>8209</v>
      </c>
      <c r="B1428" s="315">
        <v>702030031</v>
      </c>
      <c r="C1428" s="347"/>
      <c r="D1428" s="315" t="s">
        <v>6995</v>
      </c>
      <c r="E1428" s="331" t="s">
        <v>6479</v>
      </c>
      <c r="F1428" s="332" t="s">
        <v>2988</v>
      </c>
      <c r="G1428" s="333" t="s">
        <v>5559</v>
      </c>
      <c r="H1428" s="331" t="s">
        <v>344</v>
      </c>
      <c r="I1428" s="331" t="s">
        <v>6480</v>
      </c>
      <c r="J1428" s="331" t="s">
        <v>6481</v>
      </c>
      <c r="K1428" s="340" t="s">
        <v>6047</v>
      </c>
      <c r="L1428" s="334" t="s">
        <v>6482</v>
      </c>
      <c r="M1428" s="348"/>
      <c r="N1428" s="322"/>
      <c r="O1428" s="322"/>
      <c r="P1428" s="324">
        <v>1</v>
      </c>
      <c r="Q1428" s="316">
        <v>10</v>
      </c>
      <c r="R1428" s="327">
        <v>300000</v>
      </c>
      <c r="S1428" s="327" t="s">
        <v>347</v>
      </c>
      <c r="T1428" s="328" t="s">
        <v>347</v>
      </c>
      <c r="U1428" s="328" t="s">
        <v>347</v>
      </c>
      <c r="V1428" s="328" t="s">
        <v>347</v>
      </c>
      <c r="W1428" s="329" t="s">
        <v>347</v>
      </c>
      <c r="X1428" s="329" t="s">
        <v>347</v>
      </c>
      <c r="Y1428" s="325"/>
      <c r="Z1428" s="325"/>
      <c r="AA1428" s="325"/>
      <c r="AB1428" s="325"/>
      <c r="AC1428" s="325"/>
      <c r="AD1428" s="325"/>
      <c r="AE1428" s="325"/>
      <c r="AF1428" s="325"/>
      <c r="AG1428" s="325">
        <v>0</v>
      </c>
      <c r="AH1428" s="325" t="s">
        <v>6833</v>
      </c>
      <c r="AI1428" s="325" t="s">
        <v>6833</v>
      </c>
      <c r="AJ1428" s="328">
        <v>300000</v>
      </c>
      <c r="AK1428" s="330">
        <v>0</v>
      </c>
    </row>
    <row r="1429" spans="1:37" s="309" customFormat="1" ht="20.100000000000001" customHeight="1">
      <c r="A1429" s="314">
        <v>8210</v>
      </c>
      <c r="B1429" s="315">
        <v>702020016</v>
      </c>
      <c r="C1429" s="347"/>
      <c r="D1429" s="315" t="s">
        <v>6991</v>
      </c>
      <c r="E1429" s="331" t="s">
        <v>3708</v>
      </c>
      <c r="F1429" s="332" t="s">
        <v>6483</v>
      </c>
      <c r="G1429" s="333" t="s">
        <v>3709</v>
      </c>
      <c r="H1429" s="331" t="s">
        <v>1417</v>
      </c>
      <c r="I1429" s="331" t="s">
        <v>3710</v>
      </c>
      <c r="J1429" s="331" t="s">
        <v>7086</v>
      </c>
      <c r="K1429" s="340" t="s">
        <v>6484</v>
      </c>
      <c r="L1429" s="334" t="s">
        <v>6485</v>
      </c>
      <c r="M1429" s="348"/>
      <c r="N1429" s="322"/>
      <c r="O1429" s="322"/>
      <c r="P1429" s="324">
        <v>1</v>
      </c>
      <c r="Q1429" s="316">
        <v>19</v>
      </c>
      <c r="R1429" s="327">
        <v>300000</v>
      </c>
      <c r="S1429" s="327" t="s">
        <v>347</v>
      </c>
      <c r="T1429" s="328" t="s">
        <v>347</v>
      </c>
      <c r="U1429" s="328" t="s">
        <v>347</v>
      </c>
      <c r="V1429" s="328" t="s">
        <v>347</v>
      </c>
      <c r="W1429" s="329" t="s">
        <v>347</v>
      </c>
      <c r="X1429" s="329" t="s">
        <v>347</v>
      </c>
      <c r="Y1429" s="329"/>
      <c r="Z1429" s="325"/>
      <c r="AA1429" s="329"/>
      <c r="AB1429" s="329"/>
      <c r="AC1429" s="329"/>
      <c r="AD1429" s="329"/>
      <c r="AE1429" s="329"/>
      <c r="AF1429" s="329"/>
      <c r="AG1429" s="325">
        <v>0</v>
      </c>
      <c r="AH1429" s="325" t="s">
        <v>6833</v>
      </c>
      <c r="AI1429" s="325" t="s">
        <v>6833</v>
      </c>
      <c r="AJ1429" s="328">
        <v>300000</v>
      </c>
      <c r="AK1429" s="330">
        <v>0</v>
      </c>
    </row>
    <row r="1430" spans="1:37" s="309" customFormat="1" ht="20.100000000000001" customHeight="1">
      <c r="A1430" s="314">
        <v>8211</v>
      </c>
      <c r="B1430" s="380">
        <v>702010018</v>
      </c>
      <c r="C1430" s="382"/>
      <c r="D1430" s="380" t="s">
        <v>6995</v>
      </c>
      <c r="E1430" s="381" t="s">
        <v>3711</v>
      </c>
      <c r="F1430" s="383" t="s">
        <v>6486</v>
      </c>
      <c r="G1430" s="384" t="s">
        <v>3712</v>
      </c>
      <c r="H1430" s="381" t="s">
        <v>2865</v>
      </c>
      <c r="I1430" s="381" t="s">
        <v>3713</v>
      </c>
      <c r="J1430" s="381" t="s">
        <v>3714</v>
      </c>
      <c r="K1430" s="385" t="s">
        <v>2932</v>
      </c>
      <c r="L1430" s="386" t="s">
        <v>6487</v>
      </c>
      <c r="M1430" s="405"/>
      <c r="N1430" s="388"/>
      <c r="O1430" s="388"/>
      <c r="P1430" s="390">
        <v>2</v>
      </c>
      <c r="Q1430" s="389">
        <v>21</v>
      </c>
      <c r="R1430" s="392">
        <v>400000</v>
      </c>
      <c r="S1430" s="392" t="s">
        <v>347</v>
      </c>
      <c r="T1430" s="393" t="s">
        <v>347</v>
      </c>
      <c r="U1430" s="393" t="s">
        <v>347</v>
      </c>
      <c r="V1430" s="393" t="s">
        <v>347</v>
      </c>
      <c r="W1430" s="394"/>
      <c r="X1430" s="394"/>
      <c r="Y1430" s="394"/>
      <c r="Z1430" s="391"/>
      <c r="AA1430" s="394"/>
      <c r="AB1430" s="394"/>
      <c r="AC1430" s="394"/>
      <c r="AD1430" s="394"/>
      <c r="AE1430" s="394"/>
      <c r="AF1430" s="394"/>
      <c r="AG1430" s="391">
        <v>0</v>
      </c>
      <c r="AH1430" s="391" t="s">
        <v>6833</v>
      </c>
      <c r="AI1430" s="391" t="s">
        <v>6833</v>
      </c>
      <c r="AJ1430" s="393">
        <v>400000</v>
      </c>
      <c r="AK1430" s="395">
        <v>0</v>
      </c>
    </row>
    <row r="1431" spans="1:37" s="309" customFormat="1" ht="20.100000000000001" customHeight="1">
      <c r="A1431" s="314">
        <v>8212</v>
      </c>
      <c r="B1431" s="315">
        <v>702050010</v>
      </c>
      <c r="C1431" s="347"/>
      <c r="D1431" s="315" t="s">
        <v>6995</v>
      </c>
      <c r="E1431" s="331" t="s">
        <v>3715</v>
      </c>
      <c r="F1431" s="332" t="s">
        <v>6488</v>
      </c>
      <c r="G1431" s="333" t="s">
        <v>3716</v>
      </c>
      <c r="H1431" s="331" t="s">
        <v>2040</v>
      </c>
      <c r="I1431" s="331" t="s">
        <v>3717</v>
      </c>
      <c r="J1431" s="331" t="s">
        <v>3010</v>
      </c>
      <c r="K1431" s="340" t="s">
        <v>6489</v>
      </c>
      <c r="L1431" s="334" t="s">
        <v>6490</v>
      </c>
      <c r="M1431" s="334"/>
      <c r="N1431" s="338"/>
      <c r="O1431" s="334"/>
      <c r="P1431" s="324">
        <v>2</v>
      </c>
      <c r="Q1431" s="316">
        <v>33</v>
      </c>
      <c r="R1431" s="327">
        <v>400000</v>
      </c>
      <c r="S1431" s="327" t="s">
        <v>347</v>
      </c>
      <c r="T1431" s="328" t="s">
        <v>347</v>
      </c>
      <c r="U1431" s="328" t="s">
        <v>347</v>
      </c>
      <c r="V1431" s="328" t="s">
        <v>347</v>
      </c>
      <c r="W1431" s="329" t="s">
        <v>347</v>
      </c>
      <c r="X1431" s="329" t="s">
        <v>347</v>
      </c>
      <c r="Y1431" s="329"/>
      <c r="Z1431" s="325"/>
      <c r="AA1431" s="329"/>
      <c r="AB1431" s="329"/>
      <c r="AC1431" s="329"/>
      <c r="AD1431" s="329"/>
      <c r="AE1431" s="329"/>
      <c r="AF1431" s="329"/>
      <c r="AG1431" s="325">
        <v>0</v>
      </c>
      <c r="AH1431" s="325" t="s">
        <v>6833</v>
      </c>
      <c r="AI1431" s="325" t="s">
        <v>6833</v>
      </c>
      <c r="AJ1431" s="328">
        <v>400000</v>
      </c>
      <c r="AK1431" s="330">
        <v>0</v>
      </c>
    </row>
    <row r="1432" spans="1:37" s="309" customFormat="1" ht="20.100000000000001" customHeight="1">
      <c r="A1432" s="314">
        <v>8213</v>
      </c>
      <c r="B1432" s="315">
        <v>702100011</v>
      </c>
      <c r="C1432" s="347"/>
      <c r="D1432" s="315" t="s">
        <v>6995</v>
      </c>
      <c r="E1432" s="331" t="s">
        <v>3718</v>
      </c>
      <c r="F1432" s="332" t="s">
        <v>6492</v>
      </c>
      <c r="G1432" s="333" t="s">
        <v>3719</v>
      </c>
      <c r="H1432" s="331" t="s">
        <v>3740</v>
      </c>
      <c r="I1432" s="331" t="s">
        <v>6491</v>
      </c>
      <c r="J1432" s="331" t="s">
        <v>3072</v>
      </c>
      <c r="K1432" s="340" t="s">
        <v>3073</v>
      </c>
      <c r="L1432" s="334" t="s">
        <v>3719</v>
      </c>
      <c r="M1432" s="334"/>
      <c r="N1432" s="316"/>
      <c r="O1432" s="334"/>
      <c r="P1432" s="324">
        <v>2</v>
      </c>
      <c r="Q1432" s="316">
        <v>30</v>
      </c>
      <c r="R1432" s="327">
        <v>400000</v>
      </c>
      <c r="S1432" s="327" t="s">
        <v>347</v>
      </c>
      <c r="T1432" s="328" t="s">
        <v>347</v>
      </c>
      <c r="U1432" s="328" t="s">
        <v>347</v>
      </c>
      <c r="V1432" s="328" t="s">
        <v>347</v>
      </c>
      <c r="W1432" s="329" t="s">
        <v>347</v>
      </c>
      <c r="X1432" s="329" t="s">
        <v>347</v>
      </c>
      <c r="Y1432" s="329"/>
      <c r="Z1432" s="325"/>
      <c r="AA1432" s="329"/>
      <c r="AB1432" s="329"/>
      <c r="AC1432" s="329"/>
      <c r="AD1432" s="329"/>
      <c r="AE1432" s="329"/>
      <c r="AF1432" s="329"/>
      <c r="AG1432" s="325">
        <v>0</v>
      </c>
      <c r="AH1432" s="325" t="s">
        <v>6833</v>
      </c>
      <c r="AI1432" s="325" t="s">
        <v>6833</v>
      </c>
      <c r="AJ1432" s="328">
        <v>400000</v>
      </c>
      <c r="AK1432" s="330">
        <v>0</v>
      </c>
    </row>
    <row r="1433" spans="1:37" s="309" customFormat="1" ht="20.100000000000001" customHeight="1">
      <c r="A1433" s="314">
        <v>8214</v>
      </c>
      <c r="B1433" s="315">
        <v>702010021</v>
      </c>
      <c r="C1433" s="347"/>
      <c r="D1433" s="315" t="s">
        <v>6995</v>
      </c>
      <c r="E1433" s="331" t="s">
        <v>3722</v>
      </c>
      <c r="F1433" s="332" t="s">
        <v>6493</v>
      </c>
      <c r="G1433" s="333" t="s">
        <v>3723</v>
      </c>
      <c r="H1433" s="331" t="s">
        <v>430</v>
      </c>
      <c r="I1433" s="331" t="s">
        <v>2701</v>
      </c>
      <c r="J1433" s="331" t="s">
        <v>3724</v>
      </c>
      <c r="K1433" s="340" t="s">
        <v>2537</v>
      </c>
      <c r="L1433" s="334" t="s">
        <v>6494</v>
      </c>
      <c r="M1433" s="348"/>
      <c r="N1433" s="322"/>
      <c r="O1433" s="322"/>
      <c r="P1433" s="324">
        <v>1</v>
      </c>
      <c r="Q1433" s="316">
        <v>5</v>
      </c>
      <c r="R1433" s="327">
        <v>300000</v>
      </c>
      <c r="S1433" s="327" t="s">
        <v>347</v>
      </c>
      <c r="T1433" s="328" t="s">
        <v>347</v>
      </c>
      <c r="U1433" s="328" t="s">
        <v>347</v>
      </c>
      <c r="V1433" s="328" t="s">
        <v>347</v>
      </c>
      <c r="W1433" s="329" t="s">
        <v>347</v>
      </c>
      <c r="X1433" s="329" t="s">
        <v>347</v>
      </c>
      <c r="Y1433" s="325"/>
      <c r="Z1433" s="325"/>
      <c r="AA1433" s="325"/>
      <c r="AB1433" s="325"/>
      <c r="AC1433" s="325"/>
      <c r="AD1433" s="325"/>
      <c r="AE1433" s="325"/>
      <c r="AF1433" s="325"/>
      <c r="AG1433" s="325">
        <v>0</v>
      </c>
      <c r="AH1433" s="325" t="s">
        <v>6833</v>
      </c>
      <c r="AI1433" s="325" t="s">
        <v>6833</v>
      </c>
      <c r="AJ1433" s="328">
        <v>300000</v>
      </c>
      <c r="AK1433" s="330">
        <v>0</v>
      </c>
    </row>
    <row r="1434" spans="1:37" s="309" customFormat="1" ht="20.100000000000001" customHeight="1">
      <c r="A1434" s="314">
        <v>8215</v>
      </c>
      <c r="B1434" s="315">
        <v>702140016</v>
      </c>
      <c r="C1434" s="347"/>
      <c r="D1434" s="315" t="s">
        <v>6995</v>
      </c>
      <c r="E1434" s="331" t="s">
        <v>3725</v>
      </c>
      <c r="F1434" s="332" t="s">
        <v>6444</v>
      </c>
      <c r="G1434" s="333" t="s">
        <v>3726</v>
      </c>
      <c r="H1434" s="331" t="s">
        <v>430</v>
      </c>
      <c r="I1434" s="331" t="s">
        <v>3727</v>
      </c>
      <c r="J1434" s="331" t="s">
        <v>3149</v>
      </c>
      <c r="K1434" s="340" t="s">
        <v>3150</v>
      </c>
      <c r="L1434" s="334" t="s">
        <v>6495</v>
      </c>
      <c r="M1434" s="334"/>
      <c r="N1434" s="338"/>
      <c r="O1434" s="334"/>
      <c r="P1434" s="324">
        <v>2</v>
      </c>
      <c r="Q1434" s="316">
        <v>30</v>
      </c>
      <c r="R1434" s="327">
        <v>400000</v>
      </c>
      <c r="S1434" s="327" t="s">
        <v>347</v>
      </c>
      <c r="T1434" s="328" t="s">
        <v>347</v>
      </c>
      <c r="U1434" s="328" t="s">
        <v>347</v>
      </c>
      <c r="V1434" s="328" t="s">
        <v>347</v>
      </c>
      <c r="W1434" s="329" t="s">
        <v>347</v>
      </c>
      <c r="X1434" s="329" t="s">
        <v>347</v>
      </c>
      <c r="Y1434" s="329"/>
      <c r="Z1434" s="325"/>
      <c r="AA1434" s="329"/>
      <c r="AB1434" s="329"/>
      <c r="AC1434" s="329"/>
      <c r="AD1434" s="329"/>
      <c r="AE1434" s="329"/>
      <c r="AF1434" s="329"/>
      <c r="AG1434" s="325">
        <v>0</v>
      </c>
      <c r="AH1434" s="325" t="s">
        <v>6833</v>
      </c>
      <c r="AI1434" s="325" t="s">
        <v>6833</v>
      </c>
      <c r="AJ1434" s="328">
        <v>400000</v>
      </c>
      <c r="AK1434" s="330">
        <v>0</v>
      </c>
    </row>
    <row r="1435" spans="1:37" s="309" customFormat="1" ht="20.100000000000001" customHeight="1">
      <c r="A1435" s="314">
        <v>8216</v>
      </c>
      <c r="B1435" s="315">
        <v>702140044</v>
      </c>
      <c r="C1435" s="347"/>
      <c r="D1435" s="315" t="s">
        <v>6991</v>
      </c>
      <c r="E1435" s="331" t="s">
        <v>3725</v>
      </c>
      <c r="F1435" s="332" t="s">
        <v>6444</v>
      </c>
      <c r="G1435" s="333" t="s">
        <v>3726</v>
      </c>
      <c r="H1435" s="331" t="s">
        <v>430</v>
      </c>
      <c r="I1435" s="331" t="s">
        <v>3727</v>
      </c>
      <c r="J1435" s="331" t="s">
        <v>7087</v>
      </c>
      <c r="K1435" s="340" t="s">
        <v>3155</v>
      </c>
      <c r="L1435" s="334" t="s">
        <v>6496</v>
      </c>
      <c r="M1435" s="319"/>
      <c r="N1435" s="322"/>
      <c r="O1435" s="322"/>
      <c r="P1435" s="324">
        <v>1</v>
      </c>
      <c r="Q1435" s="316">
        <v>19</v>
      </c>
      <c r="R1435" s="327">
        <v>300000</v>
      </c>
      <c r="S1435" s="327" t="s">
        <v>347</v>
      </c>
      <c r="T1435" s="328" t="s">
        <v>347</v>
      </c>
      <c r="U1435" s="328" t="s">
        <v>347</v>
      </c>
      <c r="V1435" s="328" t="s">
        <v>347</v>
      </c>
      <c r="W1435" s="329" t="s">
        <v>347</v>
      </c>
      <c r="X1435" s="329" t="s">
        <v>347</v>
      </c>
      <c r="Y1435" s="329"/>
      <c r="Z1435" s="325"/>
      <c r="AA1435" s="329"/>
      <c r="AB1435" s="329"/>
      <c r="AC1435" s="329"/>
      <c r="AD1435" s="329"/>
      <c r="AE1435" s="329"/>
      <c r="AF1435" s="329"/>
      <c r="AG1435" s="325">
        <v>0</v>
      </c>
      <c r="AH1435" s="325" t="s">
        <v>6833</v>
      </c>
      <c r="AI1435" s="325" t="s">
        <v>6833</v>
      </c>
      <c r="AJ1435" s="328">
        <v>300000</v>
      </c>
      <c r="AK1435" s="330">
        <v>0</v>
      </c>
    </row>
    <row r="1436" spans="1:37" s="309" customFormat="1" ht="20.100000000000001" customHeight="1">
      <c r="A1436" s="314">
        <v>8217</v>
      </c>
      <c r="B1436" s="315">
        <v>702050023</v>
      </c>
      <c r="C1436" s="345"/>
      <c r="D1436" s="315" t="s">
        <v>6995</v>
      </c>
      <c r="E1436" s="316" t="s">
        <v>3728</v>
      </c>
      <c r="F1436" s="319" t="s">
        <v>6497</v>
      </c>
      <c r="G1436" s="320" t="s">
        <v>3729</v>
      </c>
      <c r="H1436" s="316" t="s">
        <v>430</v>
      </c>
      <c r="I1436" s="316" t="s">
        <v>3730</v>
      </c>
      <c r="J1436" s="316" t="s">
        <v>3019</v>
      </c>
      <c r="K1436" s="340" t="s">
        <v>3020</v>
      </c>
      <c r="L1436" s="334" t="s">
        <v>3729</v>
      </c>
      <c r="M1436" s="334"/>
      <c r="N1436" s="316"/>
      <c r="O1436" s="334"/>
      <c r="P1436" s="324">
        <v>2</v>
      </c>
      <c r="Q1436" s="316">
        <v>50</v>
      </c>
      <c r="R1436" s="327">
        <v>400000</v>
      </c>
      <c r="S1436" s="327" t="s">
        <v>347</v>
      </c>
      <c r="T1436" s="328" t="s">
        <v>347</v>
      </c>
      <c r="U1436" s="328" t="s">
        <v>347</v>
      </c>
      <c r="V1436" s="328" t="s">
        <v>347</v>
      </c>
      <c r="W1436" s="329" t="s">
        <v>347</v>
      </c>
      <c r="X1436" s="329" t="s">
        <v>347</v>
      </c>
      <c r="Y1436" s="329"/>
      <c r="Z1436" s="325"/>
      <c r="AA1436" s="329"/>
      <c r="AB1436" s="329"/>
      <c r="AC1436" s="329"/>
      <c r="AD1436" s="329"/>
      <c r="AE1436" s="329"/>
      <c r="AF1436" s="329"/>
      <c r="AG1436" s="325">
        <v>0</v>
      </c>
      <c r="AH1436" s="325" t="s">
        <v>6833</v>
      </c>
      <c r="AI1436" s="325" t="s">
        <v>6833</v>
      </c>
      <c r="AJ1436" s="328">
        <v>400000</v>
      </c>
      <c r="AK1436" s="330">
        <v>0</v>
      </c>
    </row>
    <row r="1437" spans="1:37" s="309" customFormat="1" ht="20.100000000000001" customHeight="1">
      <c r="A1437" s="314">
        <v>8218</v>
      </c>
      <c r="B1437" s="315">
        <v>702020021</v>
      </c>
      <c r="C1437" s="347"/>
      <c r="D1437" s="315" t="s">
        <v>6991</v>
      </c>
      <c r="E1437" s="331" t="s">
        <v>3731</v>
      </c>
      <c r="F1437" s="332" t="s">
        <v>6389</v>
      </c>
      <c r="G1437" s="333" t="s">
        <v>3732</v>
      </c>
      <c r="H1437" s="331" t="s">
        <v>430</v>
      </c>
      <c r="I1437" s="331" t="s">
        <v>3733</v>
      </c>
      <c r="J1437" s="331" t="s">
        <v>7088</v>
      </c>
      <c r="K1437" s="340" t="s">
        <v>6498</v>
      </c>
      <c r="L1437" s="334" t="s">
        <v>6499</v>
      </c>
      <c r="M1437" s="319"/>
      <c r="N1437" s="322"/>
      <c r="O1437" s="322"/>
      <c r="P1437" s="324">
        <v>1</v>
      </c>
      <c r="Q1437" s="316">
        <v>8</v>
      </c>
      <c r="R1437" s="327">
        <v>300000</v>
      </c>
      <c r="S1437" s="327" t="s">
        <v>347</v>
      </c>
      <c r="T1437" s="328" t="s">
        <v>347</v>
      </c>
      <c r="U1437" s="328" t="s">
        <v>347</v>
      </c>
      <c r="V1437" s="328" t="s">
        <v>347</v>
      </c>
      <c r="W1437" s="329" t="s">
        <v>347</v>
      </c>
      <c r="X1437" s="329" t="s">
        <v>347</v>
      </c>
      <c r="Y1437" s="329"/>
      <c r="Z1437" s="325"/>
      <c r="AA1437" s="329"/>
      <c r="AB1437" s="329"/>
      <c r="AC1437" s="329"/>
      <c r="AD1437" s="329"/>
      <c r="AE1437" s="329"/>
      <c r="AF1437" s="329"/>
      <c r="AG1437" s="325">
        <v>0</v>
      </c>
      <c r="AH1437" s="325" t="s">
        <v>6833</v>
      </c>
      <c r="AI1437" s="325" t="s">
        <v>6833</v>
      </c>
      <c r="AJ1437" s="328">
        <v>300000</v>
      </c>
      <c r="AK1437" s="330">
        <v>0</v>
      </c>
    </row>
    <row r="1438" spans="1:37" s="309" customFormat="1" ht="20.100000000000001" customHeight="1">
      <c r="A1438" s="314">
        <v>8219</v>
      </c>
      <c r="B1438" s="315">
        <v>702100012</v>
      </c>
      <c r="C1438" s="347"/>
      <c r="D1438" s="315" t="s">
        <v>6995</v>
      </c>
      <c r="E1438" s="331" t="s">
        <v>3734</v>
      </c>
      <c r="F1438" s="332" t="s">
        <v>6500</v>
      </c>
      <c r="G1438" s="333" t="s">
        <v>3735</v>
      </c>
      <c r="H1438" s="331" t="s">
        <v>344</v>
      </c>
      <c r="I1438" s="331" t="s">
        <v>3736</v>
      </c>
      <c r="J1438" s="331" t="s">
        <v>3737</v>
      </c>
      <c r="K1438" s="340" t="s">
        <v>6501</v>
      </c>
      <c r="L1438" s="334" t="s">
        <v>6502</v>
      </c>
      <c r="M1438" s="319"/>
      <c r="N1438" s="323"/>
      <c r="O1438" s="334"/>
      <c r="P1438" s="324">
        <v>3</v>
      </c>
      <c r="Q1438" s="316">
        <v>60</v>
      </c>
      <c r="R1438" s="327">
        <v>500000</v>
      </c>
      <c r="S1438" s="327" t="s">
        <v>347</v>
      </c>
      <c r="T1438" s="328" t="s">
        <v>347</v>
      </c>
      <c r="U1438" s="328" t="s">
        <v>347</v>
      </c>
      <c r="V1438" s="328" t="s">
        <v>347</v>
      </c>
      <c r="W1438" s="329" t="s">
        <v>347</v>
      </c>
      <c r="X1438" s="329" t="s">
        <v>347</v>
      </c>
      <c r="Y1438" s="329"/>
      <c r="Z1438" s="325"/>
      <c r="AA1438" s="329"/>
      <c r="AB1438" s="329"/>
      <c r="AC1438" s="329"/>
      <c r="AD1438" s="329"/>
      <c r="AE1438" s="329"/>
      <c r="AF1438" s="329"/>
      <c r="AG1438" s="325">
        <v>0</v>
      </c>
      <c r="AH1438" s="325" t="s">
        <v>6833</v>
      </c>
      <c r="AI1438" s="325" t="s">
        <v>6833</v>
      </c>
      <c r="AJ1438" s="328">
        <v>500000</v>
      </c>
      <c r="AK1438" s="330">
        <v>0</v>
      </c>
    </row>
    <row r="1439" spans="1:37" s="309" customFormat="1" ht="20.100000000000001" customHeight="1">
      <c r="A1439" s="314">
        <v>8220</v>
      </c>
      <c r="B1439" s="315">
        <v>702160003</v>
      </c>
      <c r="C1439" s="345"/>
      <c r="D1439" s="315" t="s">
        <v>6995</v>
      </c>
      <c r="E1439" s="316" t="s">
        <v>3738</v>
      </c>
      <c r="F1439" s="319" t="s">
        <v>6504</v>
      </c>
      <c r="G1439" s="320" t="s">
        <v>3739</v>
      </c>
      <c r="H1439" s="316" t="s">
        <v>3740</v>
      </c>
      <c r="I1439" s="316" t="s">
        <v>6503</v>
      </c>
      <c r="J1439" s="316" t="s">
        <v>3741</v>
      </c>
      <c r="K1439" s="340" t="s">
        <v>3167</v>
      </c>
      <c r="L1439" s="334" t="s">
        <v>3739</v>
      </c>
      <c r="M1439" s="348"/>
      <c r="N1439" s="322"/>
      <c r="O1439" s="322"/>
      <c r="P1439" s="324">
        <v>2</v>
      </c>
      <c r="Q1439" s="316">
        <v>45</v>
      </c>
      <c r="R1439" s="327">
        <v>400000</v>
      </c>
      <c r="S1439" s="327" t="s">
        <v>347</v>
      </c>
      <c r="T1439" s="328" t="s">
        <v>347</v>
      </c>
      <c r="U1439" s="328" t="s">
        <v>347</v>
      </c>
      <c r="V1439" s="328" t="s">
        <v>347</v>
      </c>
      <c r="W1439" s="329" t="s">
        <v>347</v>
      </c>
      <c r="X1439" s="329" t="s">
        <v>347</v>
      </c>
      <c r="Y1439" s="329"/>
      <c r="Z1439" s="325"/>
      <c r="AA1439" s="329"/>
      <c r="AB1439" s="329"/>
      <c r="AC1439" s="329"/>
      <c r="AD1439" s="329"/>
      <c r="AE1439" s="329"/>
      <c r="AF1439" s="329"/>
      <c r="AG1439" s="325">
        <v>0</v>
      </c>
      <c r="AH1439" s="325" t="s">
        <v>6833</v>
      </c>
      <c r="AI1439" s="325" t="s">
        <v>6833</v>
      </c>
      <c r="AJ1439" s="328">
        <v>400000</v>
      </c>
      <c r="AK1439" s="330">
        <v>0</v>
      </c>
    </row>
    <row r="1440" spans="1:37" s="309" customFormat="1" ht="20.100000000000001" customHeight="1">
      <c r="A1440" s="314">
        <v>8221</v>
      </c>
      <c r="B1440" s="315">
        <v>702010011</v>
      </c>
      <c r="C1440" s="406"/>
      <c r="D1440" s="315" t="s">
        <v>6995</v>
      </c>
      <c r="E1440" s="398" t="s">
        <v>3742</v>
      </c>
      <c r="F1440" s="402" t="s">
        <v>6505</v>
      </c>
      <c r="G1440" s="403" t="s">
        <v>3743</v>
      </c>
      <c r="H1440" s="350" t="s">
        <v>3744</v>
      </c>
      <c r="I1440" s="398" t="s">
        <v>3745</v>
      </c>
      <c r="J1440" s="398" t="s">
        <v>2927</v>
      </c>
      <c r="K1440" s="340" t="s">
        <v>2928</v>
      </c>
      <c r="L1440" s="334" t="s">
        <v>3743</v>
      </c>
      <c r="M1440" s="359"/>
      <c r="N1440" s="351"/>
      <c r="O1440" s="344"/>
      <c r="P1440" s="324">
        <v>2</v>
      </c>
      <c r="Q1440" s="316">
        <v>28</v>
      </c>
      <c r="R1440" s="327">
        <v>400000</v>
      </c>
      <c r="S1440" s="327" t="s">
        <v>347</v>
      </c>
      <c r="T1440" s="328" t="s">
        <v>347</v>
      </c>
      <c r="U1440" s="328" t="s">
        <v>347</v>
      </c>
      <c r="V1440" s="328" t="s">
        <v>347</v>
      </c>
      <c r="W1440" s="329" t="s">
        <v>347</v>
      </c>
      <c r="X1440" s="329" t="s">
        <v>347</v>
      </c>
      <c r="Y1440" s="325"/>
      <c r="Z1440" s="325"/>
      <c r="AA1440" s="325"/>
      <c r="AB1440" s="325"/>
      <c r="AC1440" s="325"/>
      <c r="AD1440" s="325"/>
      <c r="AE1440" s="325"/>
      <c r="AF1440" s="325"/>
      <c r="AG1440" s="325">
        <v>0</v>
      </c>
      <c r="AH1440" s="325" t="s">
        <v>6833</v>
      </c>
      <c r="AI1440" s="325" t="s">
        <v>6833</v>
      </c>
      <c r="AJ1440" s="328">
        <v>400000</v>
      </c>
      <c r="AK1440" s="330">
        <v>0</v>
      </c>
    </row>
    <row r="1441" spans="1:37" s="309" customFormat="1" ht="20.100000000000001" customHeight="1">
      <c r="A1441" s="314">
        <v>8222</v>
      </c>
      <c r="B1441" s="315">
        <v>702010020</v>
      </c>
      <c r="C1441" s="347"/>
      <c r="D1441" s="315" t="s">
        <v>6995</v>
      </c>
      <c r="E1441" s="331" t="s">
        <v>1038</v>
      </c>
      <c r="F1441" s="332" t="s">
        <v>6506</v>
      </c>
      <c r="G1441" s="333" t="s">
        <v>3746</v>
      </c>
      <c r="H1441" s="331" t="s">
        <v>3312</v>
      </c>
      <c r="I1441" s="331" t="s">
        <v>1039</v>
      </c>
      <c r="J1441" s="331" t="s">
        <v>2933</v>
      </c>
      <c r="K1441" s="340" t="s">
        <v>2931</v>
      </c>
      <c r="L1441" s="334" t="s">
        <v>6507</v>
      </c>
      <c r="M1441" s="334"/>
      <c r="N1441" s="338"/>
      <c r="O1441" s="334"/>
      <c r="P1441" s="324">
        <v>1</v>
      </c>
      <c r="Q1441" s="316">
        <v>15</v>
      </c>
      <c r="R1441" s="327">
        <v>300000</v>
      </c>
      <c r="S1441" s="327" t="s">
        <v>347</v>
      </c>
      <c r="T1441" s="328">
        <v>300000</v>
      </c>
      <c r="U1441" s="328" t="s">
        <v>347</v>
      </c>
      <c r="V1441" s="328" t="s">
        <v>347</v>
      </c>
      <c r="W1441" s="329" t="s">
        <v>347</v>
      </c>
      <c r="X1441" s="329" t="s">
        <v>377</v>
      </c>
      <c r="Y1441" s="329"/>
      <c r="Z1441" s="325"/>
      <c r="AA1441" s="329"/>
      <c r="AB1441" s="329"/>
      <c r="AC1441" s="329"/>
      <c r="AD1441" s="329"/>
      <c r="AE1441" s="329"/>
      <c r="AF1441" s="329"/>
      <c r="AG1441" s="325">
        <v>0</v>
      </c>
      <c r="AH1441" s="325" t="s">
        <v>377</v>
      </c>
      <c r="AI1441" s="325" t="s">
        <v>6833</v>
      </c>
      <c r="AJ1441" s="328">
        <v>600000</v>
      </c>
      <c r="AK1441" s="330">
        <v>1000000</v>
      </c>
    </row>
    <row r="1442" spans="1:37" s="309" customFormat="1" ht="20.100000000000001" customHeight="1">
      <c r="A1442" s="314">
        <v>8223</v>
      </c>
      <c r="B1442" s="315">
        <v>702080025</v>
      </c>
      <c r="C1442" s="345"/>
      <c r="D1442" s="315" t="s">
        <v>6995</v>
      </c>
      <c r="E1442" s="316" t="s">
        <v>3747</v>
      </c>
      <c r="F1442" s="319" t="s">
        <v>6508</v>
      </c>
      <c r="G1442" s="320" t="s">
        <v>4884</v>
      </c>
      <c r="H1442" s="316" t="s">
        <v>344</v>
      </c>
      <c r="I1442" s="316" t="s">
        <v>1115</v>
      </c>
      <c r="J1442" s="316" t="s">
        <v>3059</v>
      </c>
      <c r="K1442" s="340" t="s">
        <v>2845</v>
      </c>
      <c r="L1442" s="334" t="s">
        <v>6509</v>
      </c>
      <c r="M1442" s="334"/>
      <c r="N1442" s="316"/>
      <c r="O1442" s="316"/>
      <c r="P1442" s="324">
        <v>1</v>
      </c>
      <c r="Q1442" s="316">
        <v>12</v>
      </c>
      <c r="R1442" s="327">
        <v>300000</v>
      </c>
      <c r="S1442" s="327" t="s">
        <v>347</v>
      </c>
      <c r="T1442" s="328">
        <v>300000</v>
      </c>
      <c r="U1442" s="328" t="s">
        <v>347</v>
      </c>
      <c r="V1442" s="328" t="s">
        <v>347</v>
      </c>
      <c r="W1442" s="329" t="s">
        <v>347</v>
      </c>
      <c r="X1442" s="329" t="s">
        <v>377</v>
      </c>
      <c r="Y1442" s="329"/>
      <c r="Z1442" s="325"/>
      <c r="AA1442" s="329"/>
      <c r="AB1442" s="329"/>
      <c r="AC1442" s="329"/>
      <c r="AD1442" s="329"/>
      <c r="AE1442" s="329"/>
      <c r="AF1442" s="329"/>
      <c r="AG1442" s="325">
        <v>0</v>
      </c>
      <c r="AH1442" s="325" t="s">
        <v>377</v>
      </c>
      <c r="AI1442" s="325" t="s">
        <v>6833</v>
      </c>
      <c r="AJ1442" s="328">
        <v>600000</v>
      </c>
      <c r="AK1442" s="330">
        <v>1000000</v>
      </c>
    </row>
    <row r="1443" spans="1:37" s="309" customFormat="1" ht="20.100000000000001" customHeight="1">
      <c r="A1443" s="314">
        <v>8224</v>
      </c>
      <c r="B1443" s="315">
        <v>702170009</v>
      </c>
      <c r="C1443" s="347"/>
      <c r="D1443" s="315" t="s">
        <v>6995</v>
      </c>
      <c r="E1443" s="331" t="s">
        <v>3751</v>
      </c>
      <c r="F1443" s="332" t="s">
        <v>6510</v>
      </c>
      <c r="G1443" s="333" t="s">
        <v>3752</v>
      </c>
      <c r="H1443" s="331" t="s">
        <v>344</v>
      </c>
      <c r="I1443" s="331" t="s">
        <v>1242</v>
      </c>
      <c r="J1443" s="331" t="s">
        <v>3753</v>
      </c>
      <c r="K1443" s="340" t="s">
        <v>5160</v>
      </c>
      <c r="L1443" s="334" t="s">
        <v>6511</v>
      </c>
      <c r="M1443" s="334"/>
      <c r="N1443" s="316"/>
      <c r="O1443" s="334"/>
      <c r="P1443" s="324">
        <v>1</v>
      </c>
      <c r="Q1443" s="316">
        <v>15</v>
      </c>
      <c r="R1443" s="327">
        <v>300000</v>
      </c>
      <c r="S1443" s="327" t="s">
        <v>347</v>
      </c>
      <c r="T1443" s="328">
        <v>300000</v>
      </c>
      <c r="U1443" s="328" t="s">
        <v>347</v>
      </c>
      <c r="V1443" s="328" t="s">
        <v>347</v>
      </c>
      <c r="W1443" s="329" t="s">
        <v>347</v>
      </c>
      <c r="X1443" s="329" t="s">
        <v>377</v>
      </c>
      <c r="Y1443" s="329"/>
      <c r="Z1443" s="325"/>
      <c r="AA1443" s="329"/>
      <c r="AB1443" s="329"/>
      <c r="AC1443" s="329"/>
      <c r="AD1443" s="329"/>
      <c r="AE1443" s="329"/>
      <c r="AF1443" s="329"/>
      <c r="AG1443" s="325">
        <v>0</v>
      </c>
      <c r="AH1443" s="325" t="s">
        <v>377</v>
      </c>
      <c r="AI1443" s="325" t="s">
        <v>6833</v>
      </c>
      <c r="AJ1443" s="328">
        <v>600000</v>
      </c>
      <c r="AK1443" s="330">
        <v>1000000</v>
      </c>
    </row>
    <row r="1444" spans="1:37" s="309" customFormat="1" ht="20.100000000000001" customHeight="1">
      <c r="A1444" s="314">
        <v>8225</v>
      </c>
      <c r="B1444" s="315">
        <v>702170012</v>
      </c>
      <c r="C1444" s="347"/>
      <c r="D1444" s="315" t="s">
        <v>6995</v>
      </c>
      <c r="E1444" s="331" t="s">
        <v>3751</v>
      </c>
      <c r="F1444" s="332" t="s">
        <v>6512</v>
      </c>
      <c r="G1444" s="333" t="s">
        <v>3752</v>
      </c>
      <c r="H1444" s="331" t="s">
        <v>344</v>
      </c>
      <c r="I1444" s="331" t="s">
        <v>1242</v>
      </c>
      <c r="J1444" s="331" t="s">
        <v>3754</v>
      </c>
      <c r="K1444" s="340" t="s">
        <v>6096</v>
      </c>
      <c r="L1444" s="334" t="s">
        <v>5750</v>
      </c>
      <c r="M1444" s="334"/>
      <c r="N1444" s="316"/>
      <c r="O1444" s="334"/>
      <c r="P1444" s="324">
        <v>1</v>
      </c>
      <c r="Q1444" s="316">
        <v>9</v>
      </c>
      <c r="R1444" s="327">
        <v>300000</v>
      </c>
      <c r="S1444" s="327" t="s">
        <v>347</v>
      </c>
      <c r="T1444" s="328">
        <v>300000</v>
      </c>
      <c r="U1444" s="328" t="s">
        <v>347</v>
      </c>
      <c r="V1444" s="328" t="s">
        <v>347</v>
      </c>
      <c r="W1444" s="329" t="s">
        <v>347</v>
      </c>
      <c r="X1444" s="329" t="s">
        <v>377</v>
      </c>
      <c r="Y1444" s="329"/>
      <c r="Z1444" s="325"/>
      <c r="AA1444" s="329"/>
      <c r="AB1444" s="329"/>
      <c r="AC1444" s="329"/>
      <c r="AD1444" s="329"/>
      <c r="AE1444" s="329"/>
      <c r="AF1444" s="329"/>
      <c r="AG1444" s="325">
        <v>0</v>
      </c>
      <c r="AH1444" s="325" t="s">
        <v>377</v>
      </c>
      <c r="AI1444" s="325" t="s">
        <v>6833</v>
      </c>
      <c r="AJ1444" s="328">
        <v>600000</v>
      </c>
      <c r="AK1444" s="330">
        <v>1000000</v>
      </c>
    </row>
    <row r="1445" spans="1:37" s="309" customFormat="1" ht="20.100000000000001" customHeight="1">
      <c r="A1445" s="314">
        <v>8226</v>
      </c>
      <c r="B1445" s="315">
        <v>702020023</v>
      </c>
      <c r="C1445" s="347"/>
      <c r="D1445" s="315" t="s">
        <v>6991</v>
      </c>
      <c r="E1445" s="331" t="s">
        <v>3755</v>
      </c>
      <c r="F1445" s="332" t="s">
        <v>6513</v>
      </c>
      <c r="G1445" s="333" t="s">
        <v>3756</v>
      </c>
      <c r="H1445" s="331" t="s">
        <v>344</v>
      </c>
      <c r="I1445" s="331" t="s">
        <v>3757</v>
      </c>
      <c r="J1445" s="331" t="s">
        <v>7089</v>
      </c>
      <c r="K1445" s="340" t="s">
        <v>2944</v>
      </c>
      <c r="L1445" s="334" t="s">
        <v>6514</v>
      </c>
      <c r="M1445" s="348"/>
      <c r="N1445" s="322"/>
      <c r="O1445" s="322"/>
      <c r="P1445" s="324">
        <v>1</v>
      </c>
      <c r="Q1445" s="316">
        <v>15</v>
      </c>
      <c r="R1445" s="327">
        <v>300000</v>
      </c>
      <c r="S1445" s="327" t="s">
        <v>347</v>
      </c>
      <c r="T1445" s="328" t="s">
        <v>347</v>
      </c>
      <c r="U1445" s="328" t="s">
        <v>347</v>
      </c>
      <c r="V1445" s="328" t="s">
        <v>347</v>
      </c>
      <c r="W1445" s="329" t="s">
        <v>347</v>
      </c>
      <c r="X1445" s="329" t="s">
        <v>347</v>
      </c>
      <c r="Y1445" s="325"/>
      <c r="Z1445" s="325"/>
      <c r="AA1445" s="325"/>
      <c r="AB1445" s="325"/>
      <c r="AC1445" s="325"/>
      <c r="AD1445" s="325"/>
      <c r="AE1445" s="325"/>
      <c r="AF1445" s="325"/>
      <c r="AG1445" s="325">
        <v>0</v>
      </c>
      <c r="AH1445" s="325" t="s">
        <v>6833</v>
      </c>
      <c r="AI1445" s="325" t="s">
        <v>6833</v>
      </c>
      <c r="AJ1445" s="328">
        <v>300000</v>
      </c>
      <c r="AK1445" s="330">
        <v>0</v>
      </c>
    </row>
    <row r="1446" spans="1:37" s="309" customFormat="1" ht="20.100000000000001" customHeight="1">
      <c r="A1446" s="314">
        <v>8227</v>
      </c>
      <c r="B1446" s="315">
        <v>702060016</v>
      </c>
      <c r="C1446" s="347"/>
      <c r="D1446" s="315" t="s">
        <v>6995</v>
      </c>
      <c r="E1446" s="331" t="s">
        <v>3758</v>
      </c>
      <c r="F1446" s="332" t="s">
        <v>3033</v>
      </c>
      <c r="G1446" s="333" t="s">
        <v>6515</v>
      </c>
      <c r="H1446" s="331" t="s">
        <v>2040</v>
      </c>
      <c r="I1446" s="331" t="s">
        <v>3760</v>
      </c>
      <c r="J1446" s="331" t="s">
        <v>3032</v>
      </c>
      <c r="K1446" s="340" t="s">
        <v>6516</v>
      </c>
      <c r="L1446" s="334" t="s">
        <v>3759</v>
      </c>
      <c r="M1446" s="334"/>
      <c r="N1446" s="334"/>
      <c r="O1446" s="322"/>
      <c r="P1446" s="324">
        <v>1</v>
      </c>
      <c r="Q1446" s="316">
        <v>19</v>
      </c>
      <c r="R1446" s="327">
        <v>300000</v>
      </c>
      <c r="S1446" s="327" t="s">
        <v>347</v>
      </c>
      <c r="T1446" s="328" t="s">
        <v>347</v>
      </c>
      <c r="U1446" s="328" t="s">
        <v>347</v>
      </c>
      <c r="V1446" s="328" t="s">
        <v>347</v>
      </c>
      <c r="W1446" s="329" t="s">
        <v>347</v>
      </c>
      <c r="X1446" s="329" t="s">
        <v>347</v>
      </c>
      <c r="Y1446" s="325"/>
      <c r="Z1446" s="325"/>
      <c r="AA1446" s="325"/>
      <c r="AB1446" s="325"/>
      <c r="AC1446" s="325"/>
      <c r="AD1446" s="325"/>
      <c r="AE1446" s="325"/>
      <c r="AF1446" s="325"/>
      <c r="AG1446" s="325">
        <v>0</v>
      </c>
      <c r="AH1446" s="325" t="s">
        <v>6833</v>
      </c>
      <c r="AI1446" s="325" t="s">
        <v>6833</v>
      </c>
      <c r="AJ1446" s="328">
        <v>300000</v>
      </c>
      <c r="AK1446" s="330">
        <v>0</v>
      </c>
    </row>
    <row r="1447" spans="1:37" s="309" customFormat="1" ht="20.100000000000001" customHeight="1">
      <c r="A1447" s="314">
        <v>8228</v>
      </c>
      <c r="B1447" s="315">
        <v>702010024</v>
      </c>
      <c r="C1447" s="347"/>
      <c r="D1447" s="315" t="s">
        <v>6991</v>
      </c>
      <c r="E1447" s="331" t="s">
        <v>3761</v>
      </c>
      <c r="F1447" s="332" t="s">
        <v>6517</v>
      </c>
      <c r="G1447" s="333" t="s">
        <v>3762</v>
      </c>
      <c r="H1447" s="331" t="s">
        <v>344</v>
      </c>
      <c r="I1447" s="331" t="s">
        <v>3763</v>
      </c>
      <c r="J1447" s="331" t="s">
        <v>7090</v>
      </c>
      <c r="K1447" s="340" t="s">
        <v>6185</v>
      </c>
      <c r="L1447" s="334" t="s">
        <v>6518</v>
      </c>
      <c r="M1447" s="334"/>
      <c r="N1447" s="338"/>
      <c r="O1447" s="334"/>
      <c r="P1447" s="324">
        <v>1</v>
      </c>
      <c r="Q1447" s="316">
        <v>19</v>
      </c>
      <c r="R1447" s="327">
        <v>300000</v>
      </c>
      <c r="S1447" s="327" t="s">
        <v>347</v>
      </c>
      <c r="T1447" s="328" t="s">
        <v>347</v>
      </c>
      <c r="U1447" s="328" t="s">
        <v>347</v>
      </c>
      <c r="V1447" s="328" t="s">
        <v>347</v>
      </c>
      <c r="W1447" s="329" t="s">
        <v>347</v>
      </c>
      <c r="X1447" s="329" t="s">
        <v>347</v>
      </c>
      <c r="Y1447" s="329"/>
      <c r="Z1447" s="325"/>
      <c r="AA1447" s="329"/>
      <c r="AB1447" s="329"/>
      <c r="AC1447" s="329"/>
      <c r="AD1447" s="329"/>
      <c r="AE1447" s="329"/>
      <c r="AF1447" s="329"/>
      <c r="AG1447" s="325">
        <v>0</v>
      </c>
      <c r="AH1447" s="325" t="s">
        <v>6833</v>
      </c>
      <c r="AI1447" s="325" t="s">
        <v>6833</v>
      </c>
      <c r="AJ1447" s="328">
        <v>300000</v>
      </c>
      <c r="AK1447" s="330">
        <v>0</v>
      </c>
    </row>
    <row r="1448" spans="1:37" s="309" customFormat="1" ht="20.100000000000001" customHeight="1">
      <c r="A1448" s="314">
        <v>8229</v>
      </c>
      <c r="B1448" s="315">
        <v>702060008</v>
      </c>
      <c r="C1448" s="345"/>
      <c r="D1448" s="315" t="s">
        <v>6995</v>
      </c>
      <c r="E1448" s="316" t="s">
        <v>3764</v>
      </c>
      <c r="F1448" s="340" t="s">
        <v>6520</v>
      </c>
      <c r="G1448" s="316" t="s">
        <v>3765</v>
      </c>
      <c r="H1448" s="316" t="s">
        <v>344</v>
      </c>
      <c r="I1448" s="316" t="s">
        <v>3766</v>
      </c>
      <c r="J1448" s="316" t="s">
        <v>6519</v>
      </c>
      <c r="K1448" s="340" t="s">
        <v>6521</v>
      </c>
      <c r="L1448" s="334" t="s">
        <v>6522</v>
      </c>
      <c r="M1448" s="334"/>
      <c r="N1448" s="338"/>
      <c r="O1448" s="334"/>
      <c r="P1448" s="324">
        <v>1</v>
      </c>
      <c r="Q1448" s="316">
        <v>10</v>
      </c>
      <c r="R1448" s="327">
        <v>300000</v>
      </c>
      <c r="S1448" s="327" t="s">
        <v>347</v>
      </c>
      <c r="T1448" s="328" t="s">
        <v>347</v>
      </c>
      <c r="U1448" s="328" t="s">
        <v>347</v>
      </c>
      <c r="V1448" s="328" t="s">
        <v>347</v>
      </c>
      <c r="W1448" s="329" t="s">
        <v>347</v>
      </c>
      <c r="X1448" s="329" t="s">
        <v>347</v>
      </c>
      <c r="Y1448" s="316"/>
      <c r="Z1448" s="325"/>
      <c r="AA1448" s="316"/>
      <c r="AB1448" s="316"/>
      <c r="AC1448" s="316"/>
      <c r="AD1448" s="316"/>
      <c r="AE1448" s="316"/>
      <c r="AF1448" s="316"/>
      <c r="AG1448" s="325">
        <v>0</v>
      </c>
      <c r="AH1448" s="325" t="s">
        <v>6833</v>
      </c>
      <c r="AI1448" s="325" t="s">
        <v>6833</v>
      </c>
      <c r="AJ1448" s="328">
        <v>300000</v>
      </c>
      <c r="AK1448" s="330">
        <v>0</v>
      </c>
    </row>
    <row r="1449" spans="1:37" s="309" customFormat="1" ht="20.100000000000001" customHeight="1">
      <c r="A1449" s="314">
        <v>8230</v>
      </c>
      <c r="B1449" s="315">
        <v>702030024</v>
      </c>
      <c r="C1449" s="347"/>
      <c r="D1449" s="315" t="s">
        <v>6991</v>
      </c>
      <c r="E1449" s="331" t="s">
        <v>3767</v>
      </c>
      <c r="F1449" s="332" t="s">
        <v>6523</v>
      </c>
      <c r="G1449" s="333" t="s">
        <v>3768</v>
      </c>
      <c r="H1449" s="331" t="s">
        <v>344</v>
      </c>
      <c r="I1449" s="331" t="s">
        <v>1642</v>
      </c>
      <c r="J1449" s="331" t="s">
        <v>7091</v>
      </c>
      <c r="K1449" s="340" t="s">
        <v>6047</v>
      </c>
      <c r="L1449" s="334" t="s">
        <v>6524</v>
      </c>
      <c r="M1449" s="334"/>
      <c r="N1449" s="334"/>
      <c r="O1449" s="334"/>
      <c r="P1449" s="324">
        <v>2</v>
      </c>
      <c r="Q1449" s="316">
        <v>42</v>
      </c>
      <c r="R1449" s="327">
        <v>400000</v>
      </c>
      <c r="S1449" s="327" t="s">
        <v>347</v>
      </c>
      <c r="T1449" s="328" t="s">
        <v>347</v>
      </c>
      <c r="U1449" s="328">
        <v>300000</v>
      </c>
      <c r="V1449" s="328" t="s">
        <v>347</v>
      </c>
      <c r="W1449" s="329" t="s">
        <v>347</v>
      </c>
      <c r="X1449" s="329" t="s">
        <v>347</v>
      </c>
      <c r="Y1449" s="325"/>
      <c r="Z1449" s="325"/>
      <c r="AA1449" s="325"/>
      <c r="AB1449" s="325"/>
      <c r="AC1449" s="325" t="s">
        <v>377</v>
      </c>
      <c r="AD1449" s="325"/>
      <c r="AE1449" s="325"/>
      <c r="AF1449" s="325"/>
      <c r="AG1449" s="325">
        <v>0</v>
      </c>
      <c r="AH1449" s="325" t="s">
        <v>377</v>
      </c>
      <c r="AI1449" s="325" t="s">
        <v>6833</v>
      </c>
      <c r="AJ1449" s="328">
        <v>700000</v>
      </c>
      <c r="AK1449" s="330">
        <v>1000000</v>
      </c>
    </row>
    <row r="1450" spans="1:37" s="309" customFormat="1" ht="20.100000000000001" customHeight="1">
      <c r="A1450" s="314">
        <v>8231</v>
      </c>
      <c r="B1450" s="315">
        <v>702170011</v>
      </c>
      <c r="C1450" s="347"/>
      <c r="D1450" s="315" t="s">
        <v>6991</v>
      </c>
      <c r="E1450" s="331" t="s">
        <v>3769</v>
      </c>
      <c r="F1450" s="332" t="s">
        <v>6525</v>
      </c>
      <c r="G1450" s="333" t="s">
        <v>3770</v>
      </c>
      <c r="H1450" s="331" t="s">
        <v>344</v>
      </c>
      <c r="I1450" s="331" t="s">
        <v>1694</v>
      </c>
      <c r="J1450" s="331" t="s">
        <v>7092</v>
      </c>
      <c r="K1450" s="340" t="s">
        <v>3160</v>
      </c>
      <c r="L1450" s="334" t="s">
        <v>6526</v>
      </c>
      <c r="M1450" s="334"/>
      <c r="N1450" s="316"/>
      <c r="O1450" s="334"/>
      <c r="P1450" s="324">
        <v>2</v>
      </c>
      <c r="Q1450" s="316">
        <v>38</v>
      </c>
      <c r="R1450" s="327">
        <v>400000</v>
      </c>
      <c r="S1450" s="327" t="s">
        <v>347</v>
      </c>
      <c r="T1450" s="328" t="s">
        <v>347</v>
      </c>
      <c r="U1450" s="328" t="s">
        <v>347</v>
      </c>
      <c r="V1450" s="328" t="s">
        <v>347</v>
      </c>
      <c r="W1450" s="329" t="s">
        <v>347</v>
      </c>
      <c r="X1450" s="329" t="s">
        <v>347</v>
      </c>
      <c r="Y1450" s="329"/>
      <c r="Z1450" s="325"/>
      <c r="AA1450" s="329"/>
      <c r="AB1450" s="329"/>
      <c r="AC1450" s="329"/>
      <c r="AD1450" s="329"/>
      <c r="AE1450" s="329"/>
      <c r="AF1450" s="329"/>
      <c r="AG1450" s="325">
        <v>0</v>
      </c>
      <c r="AH1450" s="325" t="s">
        <v>6833</v>
      </c>
      <c r="AI1450" s="325" t="s">
        <v>6833</v>
      </c>
      <c r="AJ1450" s="328">
        <v>400000</v>
      </c>
      <c r="AK1450" s="330">
        <v>0</v>
      </c>
    </row>
    <row r="1451" spans="1:37" s="309" customFormat="1" ht="20.100000000000001" customHeight="1">
      <c r="A1451" s="314">
        <v>8232</v>
      </c>
      <c r="B1451" s="315">
        <v>702160002</v>
      </c>
      <c r="C1451" s="347"/>
      <c r="D1451" s="315" t="s">
        <v>6995</v>
      </c>
      <c r="E1451" s="331" t="s">
        <v>3771</v>
      </c>
      <c r="F1451" s="332" t="s">
        <v>6527</v>
      </c>
      <c r="G1451" s="333" t="s">
        <v>3772</v>
      </c>
      <c r="H1451" s="331" t="s">
        <v>344</v>
      </c>
      <c r="I1451" s="331" t="s">
        <v>1722</v>
      </c>
      <c r="J1451" s="331" t="s">
        <v>3773</v>
      </c>
      <c r="K1451" s="340" t="s">
        <v>3169</v>
      </c>
      <c r="L1451" s="334" t="s">
        <v>6528</v>
      </c>
      <c r="M1451" s="334"/>
      <c r="N1451" s="334"/>
      <c r="O1451" s="334"/>
      <c r="P1451" s="324">
        <v>2</v>
      </c>
      <c r="Q1451" s="316">
        <v>24</v>
      </c>
      <c r="R1451" s="327">
        <v>400000</v>
      </c>
      <c r="S1451" s="327" t="s">
        <v>347</v>
      </c>
      <c r="T1451" s="328">
        <v>300000</v>
      </c>
      <c r="U1451" s="328" t="s">
        <v>347</v>
      </c>
      <c r="V1451" s="328" t="s">
        <v>347</v>
      </c>
      <c r="W1451" s="329" t="s">
        <v>347</v>
      </c>
      <c r="X1451" s="329" t="s">
        <v>377</v>
      </c>
      <c r="Y1451" s="329"/>
      <c r="Z1451" s="325"/>
      <c r="AA1451" s="329"/>
      <c r="AB1451" s="329"/>
      <c r="AC1451" s="329"/>
      <c r="AD1451" s="329"/>
      <c r="AE1451" s="329"/>
      <c r="AF1451" s="329"/>
      <c r="AG1451" s="325">
        <v>357000</v>
      </c>
      <c r="AH1451" s="325" t="s">
        <v>6833</v>
      </c>
      <c r="AI1451" s="325" t="s">
        <v>6833</v>
      </c>
      <c r="AJ1451" s="328">
        <v>700000</v>
      </c>
      <c r="AK1451" s="330">
        <v>0</v>
      </c>
    </row>
    <row r="1452" spans="1:37" s="309" customFormat="1" ht="20.100000000000001" customHeight="1">
      <c r="A1452" s="314">
        <v>8233</v>
      </c>
      <c r="B1452" s="315">
        <v>702080006</v>
      </c>
      <c r="C1452" s="345"/>
      <c r="D1452" s="315" t="s">
        <v>6995</v>
      </c>
      <c r="E1452" s="316" t="s">
        <v>3774</v>
      </c>
      <c r="F1452" s="319" t="s">
        <v>6529</v>
      </c>
      <c r="G1452" s="320" t="s">
        <v>3775</v>
      </c>
      <c r="H1452" s="316" t="s">
        <v>344</v>
      </c>
      <c r="I1452" s="316" t="s">
        <v>3776</v>
      </c>
      <c r="J1452" s="316" t="s">
        <v>3777</v>
      </c>
      <c r="K1452" s="340" t="s">
        <v>3046</v>
      </c>
      <c r="L1452" s="334" t="s">
        <v>6530</v>
      </c>
      <c r="M1452" s="334"/>
      <c r="N1452" s="338"/>
      <c r="O1452" s="334"/>
      <c r="P1452" s="324">
        <v>1</v>
      </c>
      <c r="Q1452" s="316">
        <v>13</v>
      </c>
      <c r="R1452" s="327">
        <v>300000</v>
      </c>
      <c r="S1452" s="327" t="s">
        <v>347</v>
      </c>
      <c r="T1452" s="328" t="s">
        <v>347</v>
      </c>
      <c r="U1452" s="328" t="s">
        <v>347</v>
      </c>
      <c r="V1452" s="328" t="s">
        <v>347</v>
      </c>
      <c r="W1452" s="329" t="s">
        <v>347</v>
      </c>
      <c r="X1452" s="329" t="s">
        <v>347</v>
      </c>
      <c r="Y1452" s="325"/>
      <c r="Z1452" s="325"/>
      <c r="AA1452" s="325"/>
      <c r="AB1452" s="325"/>
      <c r="AC1452" s="325"/>
      <c r="AD1452" s="325"/>
      <c r="AE1452" s="325"/>
      <c r="AF1452" s="325"/>
      <c r="AG1452" s="325">
        <v>0</v>
      </c>
      <c r="AH1452" s="325" t="s">
        <v>6833</v>
      </c>
      <c r="AI1452" s="325" t="s">
        <v>6833</v>
      </c>
      <c r="AJ1452" s="328">
        <v>300000</v>
      </c>
      <c r="AK1452" s="330">
        <v>0</v>
      </c>
    </row>
    <row r="1453" spans="1:37" s="309" customFormat="1" ht="20.100000000000001" customHeight="1">
      <c r="A1453" s="314">
        <v>8234</v>
      </c>
      <c r="B1453" s="315">
        <v>702140014</v>
      </c>
      <c r="C1453" s="345"/>
      <c r="D1453" s="315" t="s">
        <v>6995</v>
      </c>
      <c r="E1453" s="316" t="s">
        <v>3778</v>
      </c>
      <c r="F1453" s="340" t="s">
        <v>6531</v>
      </c>
      <c r="G1453" s="316" t="s">
        <v>6532</v>
      </c>
      <c r="H1453" s="316" t="s">
        <v>344</v>
      </c>
      <c r="I1453" s="316" t="s">
        <v>3779</v>
      </c>
      <c r="J1453" s="316" t="s">
        <v>3780</v>
      </c>
      <c r="K1453" s="340" t="s">
        <v>6318</v>
      </c>
      <c r="L1453" s="334" t="s">
        <v>6533</v>
      </c>
      <c r="M1453" s="334"/>
      <c r="N1453" s="338"/>
      <c r="O1453" s="334"/>
      <c r="P1453" s="324">
        <v>1</v>
      </c>
      <c r="Q1453" s="316">
        <v>10</v>
      </c>
      <c r="R1453" s="327">
        <v>300000</v>
      </c>
      <c r="S1453" s="327" t="s">
        <v>347</v>
      </c>
      <c r="T1453" s="328" t="s">
        <v>347</v>
      </c>
      <c r="U1453" s="328" t="s">
        <v>347</v>
      </c>
      <c r="V1453" s="328" t="s">
        <v>347</v>
      </c>
      <c r="W1453" s="329" t="s">
        <v>347</v>
      </c>
      <c r="X1453" s="329" t="s">
        <v>347</v>
      </c>
      <c r="Y1453" s="316"/>
      <c r="Z1453" s="325"/>
      <c r="AA1453" s="316"/>
      <c r="AB1453" s="316"/>
      <c r="AC1453" s="316"/>
      <c r="AD1453" s="316"/>
      <c r="AE1453" s="316"/>
      <c r="AF1453" s="316"/>
      <c r="AG1453" s="325">
        <v>0</v>
      </c>
      <c r="AH1453" s="325" t="s">
        <v>6833</v>
      </c>
      <c r="AI1453" s="325" t="s">
        <v>6833</v>
      </c>
      <c r="AJ1453" s="328">
        <v>300000</v>
      </c>
      <c r="AK1453" s="330">
        <v>0</v>
      </c>
    </row>
    <row r="1454" spans="1:37" s="309" customFormat="1" ht="20.100000000000001" customHeight="1">
      <c r="A1454" s="314">
        <v>8235</v>
      </c>
      <c r="B1454" s="345">
        <v>702010013</v>
      </c>
      <c r="C1454" s="409"/>
      <c r="D1454" s="315" t="s">
        <v>6995</v>
      </c>
      <c r="E1454" s="407" t="s">
        <v>2929</v>
      </c>
      <c r="F1454" s="410" t="s">
        <v>6534</v>
      </c>
      <c r="G1454" s="408" t="s">
        <v>3781</v>
      </c>
      <c r="H1454" s="323" t="s">
        <v>2865</v>
      </c>
      <c r="I1454" s="408" t="s">
        <v>3782</v>
      </c>
      <c r="J1454" s="407" t="s">
        <v>2930</v>
      </c>
      <c r="K1454" s="340" t="s">
        <v>2925</v>
      </c>
      <c r="L1454" s="334" t="s">
        <v>6535</v>
      </c>
      <c r="M1454" s="344"/>
      <c r="N1454" s="344"/>
      <c r="O1454" s="344"/>
      <c r="P1454" s="324">
        <v>2</v>
      </c>
      <c r="Q1454" s="316">
        <v>30</v>
      </c>
      <c r="R1454" s="327">
        <v>400000</v>
      </c>
      <c r="S1454" s="327" t="s">
        <v>347</v>
      </c>
      <c r="T1454" s="328" t="s">
        <v>347</v>
      </c>
      <c r="U1454" s="328" t="s">
        <v>347</v>
      </c>
      <c r="V1454" s="328" t="s">
        <v>347</v>
      </c>
      <c r="W1454" s="329" t="s">
        <v>347</v>
      </c>
      <c r="X1454" s="329" t="s">
        <v>347</v>
      </c>
      <c r="Y1454" s="316"/>
      <c r="Z1454" s="325"/>
      <c r="AA1454" s="316"/>
      <c r="AB1454" s="316"/>
      <c r="AC1454" s="316"/>
      <c r="AD1454" s="316"/>
      <c r="AE1454" s="316"/>
      <c r="AF1454" s="316"/>
      <c r="AG1454" s="325">
        <v>0</v>
      </c>
      <c r="AH1454" s="325" t="s">
        <v>6833</v>
      </c>
      <c r="AI1454" s="325" t="s">
        <v>6833</v>
      </c>
      <c r="AJ1454" s="328">
        <v>400000</v>
      </c>
      <c r="AK1454" s="330">
        <v>0</v>
      </c>
    </row>
    <row r="1455" spans="1:37" s="309" customFormat="1" ht="20.100000000000001" customHeight="1">
      <c r="A1455" s="314">
        <v>8236</v>
      </c>
      <c r="B1455" s="315">
        <v>702010035</v>
      </c>
      <c r="C1455" s="347"/>
      <c r="D1455" s="315" t="s">
        <v>6995</v>
      </c>
      <c r="E1455" s="331" t="s">
        <v>2929</v>
      </c>
      <c r="F1455" s="332" t="s">
        <v>6536</v>
      </c>
      <c r="G1455" s="333" t="s">
        <v>3781</v>
      </c>
      <c r="H1455" s="331" t="s">
        <v>2865</v>
      </c>
      <c r="I1455" s="331" t="s">
        <v>3782</v>
      </c>
      <c r="J1455" s="331" t="s">
        <v>3783</v>
      </c>
      <c r="K1455" s="340" t="s">
        <v>2925</v>
      </c>
      <c r="L1455" s="334" t="s">
        <v>3781</v>
      </c>
      <c r="M1455" s="348"/>
      <c r="N1455" s="322"/>
      <c r="O1455" s="322"/>
      <c r="P1455" s="324">
        <v>1</v>
      </c>
      <c r="Q1455" s="316">
        <v>5</v>
      </c>
      <c r="R1455" s="327">
        <v>300000</v>
      </c>
      <c r="S1455" s="327" t="s">
        <v>347</v>
      </c>
      <c r="T1455" s="328" t="s">
        <v>347</v>
      </c>
      <c r="U1455" s="328" t="s">
        <v>347</v>
      </c>
      <c r="V1455" s="328" t="s">
        <v>347</v>
      </c>
      <c r="W1455" s="329" t="s">
        <v>347</v>
      </c>
      <c r="X1455" s="329" t="s">
        <v>347</v>
      </c>
      <c r="Y1455" s="329"/>
      <c r="Z1455" s="325"/>
      <c r="AA1455" s="329"/>
      <c r="AB1455" s="329"/>
      <c r="AC1455" s="329"/>
      <c r="AD1455" s="329"/>
      <c r="AE1455" s="329"/>
      <c r="AF1455" s="329"/>
      <c r="AG1455" s="325">
        <v>0</v>
      </c>
      <c r="AH1455" s="325" t="s">
        <v>6833</v>
      </c>
      <c r="AI1455" s="325" t="s">
        <v>6833</v>
      </c>
      <c r="AJ1455" s="328">
        <v>300000</v>
      </c>
      <c r="AK1455" s="330">
        <v>0</v>
      </c>
    </row>
    <row r="1456" spans="1:37" s="309" customFormat="1" ht="20.100000000000001" customHeight="1">
      <c r="A1456" s="314">
        <v>8237</v>
      </c>
      <c r="B1456" s="315">
        <v>702060003</v>
      </c>
      <c r="C1456" s="345"/>
      <c r="D1456" s="315" t="s">
        <v>6995</v>
      </c>
      <c r="E1456" s="316" t="s">
        <v>3784</v>
      </c>
      <c r="F1456" s="340" t="s">
        <v>6537</v>
      </c>
      <c r="G1456" s="316" t="s">
        <v>3785</v>
      </c>
      <c r="H1456" s="316" t="s">
        <v>2865</v>
      </c>
      <c r="I1456" s="316" t="s">
        <v>3786</v>
      </c>
      <c r="J1456" s="316" t="s">
        <v>3024</v>
      </c>
      <c r="K1456" s="340" t="s">
        <v>2841</v>
      </c>
      <c r="L1456" s="334" t="s">
        <v>3785</v>
      </c>
      <c r="M1456" s="334"/>
      <c r="N1456" s="338"/>
      <c r="O1456" s="334"/>
      <c r="P1456" s="324">
        <v>2</v>
      </c>
      <c r="Q1456" s="316">
        <v>45</v>
      </c>
      <c r="R1456" s="327">
        <v>400000</v>
      </c>
      <c r="S1456" s="327" t="s">
        <v>347</v>
      </c>
      <c r="T1456" s="328" t="s">
        <v>347</v>
      </c>
      <c r="U1456" s="328" t="s">
        <v>347</v>
      </c>
      <c r="V1456" s="328" t="s">
        <v>347</v>
      </c>
      <c r="W1456" s="329" t="s">
        <v>347</v>
      </c>
      <c r="X1456" s="329" t="s">
        <v>347</v>
      </c>
      <c r="Y1456" s="316"/>
      <c r="Z1456" s="325"/>
      <c r="AA1456" s="316"/>
      <c r="AB1456" s="316"/>
      <c r="AC1456" s="316"/>
      <c r="AD1456" s="316"/>
      <c r="AE1456" s="316"/>
      <c r="AF1456" s="316"/>
      <c r="AG1456" s="325">
        <v>0</v>
      </c>
      <c r="AH1456" s="325" t="s">
        <v>6833</v>
      </c>
      <c r="AI1456" s="325" t="s">
        <v>6833</v>
      </c>
      <c r="AJ1456" s="328">
        <v>400000</v>
      </c>
      <c r="AK1456" s="330">
        <v>0</v>
      </c>
    </row>
    <row r="1457" spans="1:37" s="309" customFormat="1" ht="20.100000000000001" customHeight="1">
      <c r="A1457" s="314">
        <v>8238</v>
      </c>
      <c r="B1457" s="315">
        <v>702020011</v>
      </c>
      <c r="C1457" s="347"/>
      <c r="D1457" s="315" t="s">
        <v>6995</v>
      </c>
      <c r="E1457" s="331" t="s">
        <v>3787</v>
      </c>
      <c r="F1457" s="332" t="s">
        <v>6538</v>
      </c>
      <c r="G1457" s="333" t="s">
        <v>3788</v>
      </c>
      <c r="H1457" s="331" t="s">
        <v>2865</v>
      </c>
      <c r="I1457" s="331" t="s">
        <v>3789</v>
      </c>
      <c r="J1457" s="331" t="s">
        <v>2948</v>
      </c>
      <c r="K1457" s="340" t="s">
        <v>2943</v>
      </c>
      <c r="L1457" s="334" t="s">
        <v>3788</v>
      </c>
      <c r="M1457" s="319"/>
      <c r="N1457" s="322"/>
      <c r="O1457" s="316"/>
      <c r="P1457" s="324">
        <v>1</v>
      </c>
      <c r="Q1457" s="316">
        <v>12</v>
      </c>
      <c r="R1457" s="327">
        <v>300000</v>
      </c>
      <c r="S1457" s="327" t="s">
        <v>347</v>
      </c>
      <c r="T1457" s="328" t="s">
        <v>347</v>
      </c>
      <c r="U1457" s="328" t="s">
        <v>347</v>
      </c>
      <c r="V1457" s="328" t="s">
        <v>347</v>
      </c>
      <c r="W1457" s="329" t="s">
        <v>347</v>
      </c>
      <c r="X1457" s="329" t="s">
        <v>347</v>
      </c>
      <c r="Y1457" s="329"/>
      <c r="Z1457" s="325"/>
      <c r="AA1457" s="329"/>
      <c r="AB1457" s="329"/>
      <c r="AC1457" s="329"/>
      <c r="AD1457" s="329"/>
      <c r="AE1457" s="329"/>
      <c r="AF1457" s="329"/>
      <c r="AG1457" s="325">
        <v>0</v>
      </c>
      <c r="AH1457" s="325" t="s">
        <v>6833</v>
      </c>
      <c r="AI1457" s="325" t="s">
        <v>6833</v>
      </c>
      <c r="AJ1457" s="328">
        <v>300000</v>
      </c>
      <c r="AK1457" s="330">
        <v>0</v>
      </c>
    </row>
    <row r="1458" spans="1:37" s="309" customFormat="1" ht="20.100000000000001" customHeight="1">
      <c r="A1458" s="314">
        <v>8239</v>
      </c>
      <c r="B1458" s="315">
        <v>702170003</v>
      </c>
      <c r="C1458" s="345"/>
      <c r="D1458" s="315" t="s">
        <v>6995</v>
      </c>
      <c r="E1458" s="316" t="s">
        <v>3790</v>
      </c>
      <c r="F1458" s="340" t="s">
        <v>6539</v>
      </c>
      <c r="G1458" s="316" t="s">
        <v>3791</v>
      </c>
      <c r="H1458" s="316" t="s">
        <v>344</v>
      </c>
      <c r="I1458" s="316" t="s">
        <v>2847</v>
      </c>
      <c r="J1458" s="316" t="s">
        <v>3161</v>
      </c>
      <c r="K1458" s="340" t="s">
        <v>2848</v>
      </c>
      <c r="L1458" s="334" t="s">
        <v>6540</v>
      </c>
      <c r="M1458" s="334"/>
      <c r="N1458" s="338"/>
      <c r="O1458" s="334"/>
      <c r="P1458" s="324">
        <v>1</v>
      </c>
      <c r="Q1458" s="316">
        <v>17</v>
      </c>
      <c r="R1458" s="327">
        <v>300000</v>
      </c>
      <c r="S1458" s="327" t="s">
        <v>347</v>
      </c>
      <c r="T1458" s="328" t="s">
        <v>347</v>
      </c>
      <c r="U1458" s="328" t="s">
        <v>347</v>
      </c>
      <c r="V1458" s="328" t="s">
        <v>347</v>
      </c>
      <c r="W1458" s="329" t="s">
        <v>347</v>
      </c>
      <c r="X1458" s="329" t="s">
        <v>347</v>
      </c>
      <c r="Y1458" s="325"/>
      <c r="Z1458" s="325"/>
      <c r="AA1458" s="325"/>
      <c r="AB1458" s="325"/>
      <c r="AC1458" s="325"/>
      <c r="AD1458" s="325"/>
      <c r="AE1458" s="325"/>
      <c r="AF1458" s="325"/>
      <c r="AG1458" s="325">
        <v>0</v>
      </c>
      <c r="AH1458" s="325" t="s">
        <v>6833</v>
      </c>
      <c r="AI1458" s="325" t="s">
        <v>6833</v>
      </c>
      <c r="AJ1458" s="328">
        <v>300000</v>
      </c>
      <c r="AK1458" s="330">
        <v>0</v>
      </c>
    </row>
    <row r="1459" spans="1:37" s="309" customFormat="1" ht="20.100000000000001" customHeight="1">
      <c r="A1459" s="314">
        <v>8240</v>
      </c>
      <c r="B1459" s="315">
        <v>702070006</v>
      </c>
      <c r="C1459" s="345"/>
      <c r="D1459" s="315" t="s">
        <v>6995</v>
      </c>
      <c r="E1459" s="316" t="s">
        <v>3792</v>
      </c>
      <c r="F1459" s="319" t="s">
        <v>6541</v>
      </c>
      <c r="G1459" s="320" t="s">
        <v>3793</v>
      </c>
      <c r="H1459" s="316" t="s">
        <v>425</v>
      </c>
      <c r="I1459" s="316" t="s">
        <v>3794</v>
      </c>
      <c r="J1459" s="316" t="s">
        <v>3039</v>
      </c>
      <c r="K1459" s="340" t="s">
        <v>6542</v>
      </c>
      <c r="L1459" s="334" t="s">
        <v>3793</v>
      </c>
      <c r="M1459" s="334"/>
      <c r="N1459" s="338"/>
      <c r="O1459" s="334"/>
      <c r="P1459" s="324">
        <v>2</v>
      </c>
      <c r="Q1459" s="316">
        <v>30</v>
      </c>
      <c r="R1459" s="327">
        <v>400000</v>
      </c>
      <c r="S1459" s="327" t="s">
        <v>347</v>
      </c>
      <c r="T1459" s="328" t="s">
        <v>347</v>
      </c>
      <c r="U1459" s="328" t="s">
        <v>347</v>
      </c>
      <c r="V1459" s="328" t="s">
        <v>347</v>
      </c>
      <c r="W1459" s="329" t="s">
        <v>347</v>
      </c>
      <c r="X1459" s="329" t="s">
        <v>347</v>
      </c>
      <c r="Y1459" s="325"/>
      <c r="Z1459" s="325"/>
      <c r="AA1459" s="325"/>
      <c r="AB1459" s="325"/>
      <c r="AC1459" s="325"/>
      <c r="AD1459" s="325"/>
      <c r="AE1459" s="325"/>
      <c r="AF1459" s="325"/>
      <c r="AG1459" s="325">
        <v>0</v>
      </c>
      <c r="AH1459" s="325" t="s">
        <v>6833</v>
      </c>
      <c r="AI1459" s="325" t="s">
        <v>6833</v>
      </c>
      <c r="AJ1459" s="328">
        <v>400000</v>
      </c>
      <c r="AK1459" s="330">
        <v>0</v>
      </c>
    </row>
    <row r="1460" spans="1:37" s="309" customFormat="1" ht="20.100000000000001" customHeight="1">
      <c r="A1460" s="314">
        <v>8241</v>
      </c>
      <c r="B1460" s="315">
        <v>702080026</v>
      </c>
      <c r="C1460" s="345"/>
      <c r="D1460" s="315" t="s">
        <v>6995</v>
      </c>
      <c r="E1460" s="316" t="s">
        <v>3795</v>
      </c>
      <c r="F1460" s="319" t="s">
        <v>3052</v>
      </c>
      <c r="G1460" s="320" t="s">
        <v>3796</v>
      </c>
      <c r="H1460" s="316" t="s">
        <v>1937</v>
      </c>
      <c r="I1460" s="316" t="s">
        <v>3797</v>
      </c>
      <c r="J1460" s="316" t="s">
        <v>6543</v>
      </c>
      <c r="K1460" s="340" t="s">
        <v>3052</v>
      </c>
      <c r="L1460" s="334" t="s">
        <v>6544</v>
      </c>
      <c r="M1460" s="334"/>
      <c r="N1460" s="316"/>
      <c r="O1460" s="334"/>
      <c r="P1460" s="324">
        <v>1</v>
      </c>
      <c r="Q1460" s="316">
        <v>12</v>
      </c>
      <c r="R1460" s="327">
        <v>300000</v>
      </c>
      <c r="S1460" s="327" t="s">
        <v>347</v>
      </c>
      <c r="T1460" s="328" t="s">
        <v>347</v>
      </c>
      <c r="U1460" s="328" t="s">
        <v>347</v>
      </c>
      <c r="V1460" s="328" t="s">
        <v>347</v>
      </c>
      <c r="W1460" s="329" t="s">
        <v>347</v>
      </c>
      <c r="X1460" s="329" t="s">
        <v>347</v>
      </c>
      <c r="Y1460" s="329"/>
      <c r="Z1460" s="325"/>
      <c r="AA1460" s="329"/>
      <c r="AB1460" s="329"/>
      <c r="AC1460" s="329"/>
      <c r="AD1460" s="329"/>
      <c r="AE1460" s="329"/>
      <c r="AF1460" s="329"/>
      <c r="AG1460" s="325">
        <v>0</v>
      </c>
      <c r="AH1460" s="325" t="s">
        <v>6833</v>
      </c>
      <c r="AI1460" s="325" t="s">
        <v>6833</v>
      </c>
      <c r="AJ1460" s="328">
        <v>300000</v>
      </c>
      <c r="AK1460" s="330">
        <v>0</v>
      </c>
    </row>
    <row r="1461" spans="1:37" s="309" customFormat="1" ht="20.100000000000001" customHeight="1">
      <c r="A1461" s="314">
        <v>8242</v>
      </c>
      <c r="B1461" s="315">
        <v>702040028</v>
      </c>
      <c r="C1461" s="347"/>
      <c r="D1461" s="315" t="s">
        <v>6995</v>
      </c>
      <c r="E1461" s="331" t="s">
        <v>3798</v>
      </c>
      <c r="F1461" s="332" t="s">
        <v>6546</v>
      </c>
      <c r="G1461" s="333" t="s">
        <v>3799</v>
      </c>
      <c r="H1461" s="331" t="s">
        <v>1937</v>
      </c>
      <c r="I1461" s="331" t="s">
        <v>3800</v>
      </c>
      <c r="J1461" s="331" t="s">
        <v>6545</v>
      </c>
      <c r="K1461" s="340" t="s">
        <v>2998</v>
      </c>
      <c r="L1461" s="334" t="s">
        <v>3799</v>
      </c>
      <c r="M1461" s="348"/>
      <c r="N1461" s="322"/>
      <c r="O1461" s="322"/>
      <c r="P1461" s="324">
        <v>2</v>
      </c>
      <c r="Q1461" s="316">
        <v>26</v>
      </c>
      <c r="R1461" s="327">
        <v>400000</v>
      </c>
      <c r="S1461" s="327" t="s">
        <v>347</v>
      </c>
      <c r="T1461" s="328" t="s">
        <v>347</v>
      </c>
      <c r="U1461" s="328" t="s">
        <v>347</v>
      </c>
      <c r="V1461" s="328" t="s">
        <v>347</v>
      </c>
      <c r="W1461" s="329" t="s">
        <v>347</v>
      </c>
      <c r="X1461" s="329" t="s">
        <v>347</v>
      </c>
      <c r="Y1461" s="325"/>
      <c r="Z1461" s="325"/>
      <c r="AA1461" s="325"/>
      <c r="AB1461" s="325"/>
      <c r="AC1461" s="325"/>
      <c r="AD1461" s="325"/>
      <c r="AE1461" s="325"/>
      <c r="AF1461" s="325"/>
      <c r="AG1461" s="325">
        <v>0</v>
      </c>
      <c r="AH1461" s="325" t="s">
        <v>6833</v>
      </c>
      <c r="AI1461" s="325" t="s">
        <v>6833</v>
      </c>
      <c r="AJ1461" s="328">
        <v>400000</v>
      </c>
      <c r="AK1461" s="330">
        <v>0</v>
      </c>
    </row>
    <row r="1462" spans="1:37" s="309" customFormat="1" ht="20.100000000000001" customHeight="1">
      <c r="A1462" s="314">
        <v>8243</v>
      </c>
      <c r="B1462" s="315">
        <v>702160005</v>
      </c>
      <c r="C1462" s="345"/>
      <c r="D1462" s="315" t="s">
        <v>6995</v>
      </c>
      <c r="E1462" s="316" t="s">
        <v>3801</v>
      </c>
      <c r="F1462" s="319" t="s">
        <v>6548</v>
      </c>
      <c r="G1462" s="320" t="s">
        <v>3802</v>
      </c>
      <c r="H1462" s="316" t="s">
        <v>3744</v>
      </c>
      <c r="I1462" s="316" t="s">
        <v>6547</v>
      </c>
      <c r="J1462" s="316" t="s">
        <v>3803</v>
      </c>
      <c r="K1462" s="340" t="s">
        <v>6549</v>
      </c>
      <c r="L1462" s="334" t="s">
        <v>6550</v>
      </c>
      <c r="M1462" s="348"/>
      <c r="N1462" s="322"/>
      <c r="O1462" s="322"/>
      <c r="P1462" s="324">
        <v>2</v>
      </c>
      <c r="Q1462" s="316">
        <v>29</v>
      </c>
      <c r="R1462" s="327">
        <v>400000</v>
      </c>
      <c r="S1462" s="327" t="s">
        <v>347</v>
      </c>
      <c r="T1462" s="328" t="s">
        <v>347</v>
      </c>
      <c r="U1462" s="328" t="s">
        <v>347</v>
      </c>
      <c r="V1462" s="328" t="s">
        <v>347</v>
      </c>
      <c r="W1462" s="329" t="s">
        <v>347</v>
      </c>
      <c r="X1462" s="329" t="s">
        <v>347</v>
      </c>
      <c r="Y1462" s="325"/>
      <c r="Z1462" s="325"/>
      <c r="AA1462" s="325"/>
      <c r="AB1462" s="325"/>
      <c r="AC1462" s="325"/>
      <c r="AD1462" s="325"/>
      <c r="AE1462" s="325"/>
      <c r="AF1462" s="325"/>
      <c r="AG1462" s="325">
        <v>0</v>
      </c>
      <c r="AH1462" s="325" t="s">
        <v>6833</v>
      </c>
      <c r="AI1462" s="325" t="s">
        <v>6833</v>
      </c>
      <c r="AJ1462" s="328">
        <v>400000</v>
      </c>
      <c r="AK1462" s="330">
        <v>0</v>
      </c>
    </row>
    <row r="1463" spans="1:37" s="309" customFormat="1" ht="20.100000000000001" customHeight="1">
      <c r="A1463" s="314">
        <v>8244</v>
      </c>
      <c r="B1463" s="315">
        <v>702150027</v>
      </c>
      <c r="C1463" s="345"/>
      <c r="D1463" s="315" t="s">
        <v>6991</v>
      </c>
      <c r="E1463" s="316" t="s">
        <v>3804</v>
      </c>
      <c r="F1463" s="319" t="s">
        <v>6551</v>
      </c>
      <c r="G1463" s="320" t="s">
        <v>3805</v>
      </c>
      <c r="H1463" s="316" t="s">
        <v>355</v>
      </c>
      <c r="I1463" s="316" t="s">
        <v>3806</v>
      </c>
      <c r="J1463" s="316" t="s">
        <v>7093</v>
      </c>
      <c r="K1463" s="340" t="s">
        <v>2889</v>
      </c>
      <c r="L1463" s="334" t="s">
        <v>6552</v>
      </c>
      <c r="M1463" s="334"/>
      <c r="N1463" s="338"/>
      <c r="O1463" s="334"/>
      <c r="P1463" s="324">
        <v>1</v>
      </c>
      <c r="Q1463" s="316">
        <v>19</v>
      </c>
      <c r="R1463" s="327">
        <v>300000</v>
      </c>
      <c r="S1463" s="327" t="s">
        <v>347</v>
      </c>
      <c r="T1463" s="328" t="s">
        <v>347</v>
      </c>
      <c r="U1463" s="328" t="s">
        <v>347</v>
      </c>
      <c r="V1463" s="328" t="s">
        <v>347</v>
      </c>
      <c r="W1463" s="329" t="s">
        <v>347</v>
      </c>
      <c r="X1463" s="329" t="s">
        <v>347</v>
      </c>
      <c r="Y1463" s="329"/>
      <c r="Z1463" s="325"/>
      <c r="AA1463" s="329"/>
      <c r="AB1463" s="329"/>
      <c r="AC1463" s="329"/>
      <c r="AD1463" s="329"/>
      <c r="AE1463" s="329"/>
      <c r="AF1463" s="329"/>
      <c r="AG1463" s="325">
        <v>0</v>
      </c>
      <c r="AH1463" s="325" t="s">
        <v>6833</v>
      </c>
      <c r="AI1463" s="325" t="s">
        <v>6833</v>
      </c>
      <c r="AJ1463" s="328">
        <v>300000</v>
      </c>
      <c r="AK1463" s="330">
        <v>0</v>
      </c>
    </row>
    <row r="1464" spans="1:37" s="309" customFormat="1" ht="20.100000000000001" customHeight="1">
      <c r="A1464" s="314">
        <v>8245</v>
      </c>
      <c r="B1464" s="315">
        <v>702170004</v>
      </c>
      <c r="C1464" s="345"/>
      <c r="D1464" s="315" t="s">
        <v>6995</v>
      </c>
      <c r="E1464" s="316" t="s">
        <v>3807</v>
      </c>
      <c r="F1464" s="319" t="s">
        <v>6553</v>
      </c>
      <c r="G1464" s="320" t="s">
        <v>3808</v>
      </c>
      <c r="H1464" s="316" t="s">
        <v>355</v>
      </c>
      <c r="I1464" s="316" t="s">
        <v>3809</v>
      </c>
      <c r="J1464" s="316" t="s">
        <v>7094</v>
      </c>
      <c r="K1464" s="340" t="s">
        <v>3164</v>
      </c>
      <c r="L1464" s="334" t="s">
        <v>6554</v>
      </c>
      <c r="M1464" s="334"/>
      <c r="N1464" s="316"/>
      <c r="O1464" s="334"/>
      <c r="P1464" s="324">
        <v>1</v>
      </c>
      <c r="Q1464" s="316">
        <v>7</v>
      </c>
      <c r="R1464" s="327">
        <v>300000</v>
      </c>
      <c r="S1464" s="327" t="s">
        <v>347</v>
      </c>
      <c r="T1464" s="328" t="s">
        <v>347</v>
      </c>
      <c r="U1464" s="328" t="s">
        <v>347</v>
      </c>
      <c r="V1464" s="328" t="s">
        <v>347</v>
      </c>
      <c r="W1464" s="329" t="s">
        <v>347</v>
      </c>
      <c r="X1464" s="329" t="s">
        <v>347</v>
      </c>
      <c r="Y1464" s="329"/>
      <c r="Z1464" s="325"/>
      <c r="AA1464" s="329"/>
      <c r="AB1464" s="329"/>
      <c r="AC1464" s="329"/>
      <c r="AD1464" s="329"/>
      <c r="AE1464" s="329"/>
      <c r="AF1464" s="329"/>
      <c r="AG1464" s="325">
        <v>0</v>
      </c>
      <c r="AH1464" s="325" t="s">
        <v>6833</v>
      </c>
      <c r="AI1464" s="325" t="s">
        <v>6833</v>
      </c>
      <c r="AJ1464" s="328">
        <v>300000</v>
      </c>
      <c r="AK1464" s="330">
        <v>0</v>
      </c>
    </row>
    <row r="1465" spans="1:37" s="309" customFormat="1" ht="20.100000000000001" customHeight="1">
      <c r="A1465" s="314">
        <v>8246</v>
      </c>
      <c r="B1465" s="315">
        <v>702150021</v>
      </c>
      <c r="C1465" s="345"/>
      <c r="D1465" s="315" t="s">
        <v>6995</v>
      </c>
      <c r="E1465" s="316" t="s">
        <v>3807</v>
      </c>
      <c r="F1465" s="319" t="s">
        <v>6553</v>
      </c>
      <c r="G1465" s="320" t="s">
        <v>3808</v>
      </c>
      <c r="H1465" s="316" t="s">
        <v>355</v>
      </c>
      <c r="I1465" s="316" t="s">
        <v>3809</v>
      </c>
      <c r="J1465" s="316" t="s">
        <v>3180</v>
      </c>
      <c r="K1465" s="340" t="s">
        <v>2889</v>
      </c>
      <c r="L1465" s="334" t="s">
        <v>6555</v>
      </c>
      <c r="M1465" s="344"/>
      <c r="N1465" s="344"/>
      <c r="O1465" s="344"/>
      <c r="P1465" s="324">
        <v>1</v>
      </c>
      <c r="Q1465" s="316">
        <v>12</v>
      </c>
      <c r="R1465" s="327">
        <v>300000</v>
      </c>
      <c r="S1465" s="327" t="s">
        <v>347</v>
      </c>
      <c r="T1465" s="328" t="s">
        <v>347</v>
      </c>
      <c r="U1465" s="328" t="s">
        <v>347</v>
      </c>
      <c r="V1465" s="328" t="s">
        <v>347</v>
      </c>
      <c r="W1465" s="329" t="s">
        <v>347</v>
      </c>
      <c r="X1465" s="329" t="s">
        <v>347</v>
      </c>
      <c r="Y1465" s="329"/>
      <c r="Z1465" s="325"/>
      <c r="AA1465" s="329"/>
      <c r="AB1465" s="329"/>
      <c r="AC1465" s="329"/>
      <c r="AD1465" s="329"/>
      <c r="AE1465" s="329"/>
      <c r="AF1465" s="329"/>
      <c r="AG1465" s="325">
        <v>0</v>
      </c>
      <c r="AH1465" s="325" t="s">
        <v>6833</v>
      </c>
      <c r="AI1465" s="325" t="s">
        <v>6833</v>
      </c>
      <c r="AJ1465" s="328">
        <v>300000</v>
      </c>
      <c r="AK1465" s="330">
        <v>0</v>
      </c>
    </row>
    <row r="1466" spans="1:37" s="309" customFormat="1" ht="20.100000000000001" customHeight="1">
      <c r="A1466" s="314">
        <v>8247</v>
      </c>
      <c r="B1466" s="315">
        <v>702140040</v>
      </c>
      <c r="C1466" s="347"/>
      <c r="D1466" s="315" t="s">
        <v>6991</v>
      </c>
      <c r="E1466" s="331" t="s">
        <v>3810</v>
      </c>
      <c r="F1466" s="332" t="s">
        <v>6070</v>
      </c>
      <c r="G1466" s="333" t="s">
        <v>3811</v>
      </c>
      <c r="H1466" s="331" t="s">
        <v>355</v>
      </c>
      <c r="I1466" s="350" t="s">
        <v>3812</v>
      </c>
      <c r="J1466" s="331" t="s">
        <v>7095</v>
      </c>
      <c r="K1466" s="340" t="s">
        <v>3148</v>
      </c>
      <c r="L1466" s="334" t="s">
        <v>6556</v>
      </c>
      <c r="M1466" s="334"/>
      <c r="N1466" s="334"/>
      <c r="O1466" s="334"/>
      <c r="P1466" s="324">
        <v>1</v>
      </c>
      <c r="Q1466" s="316">
        <v>19</v>
      </c>
      <c r="R1466" s="327">
        <v>300000</v>
      </c>
      <c r="S1466" s="327" t="s">
        <v>347</v>
      </c>
      <c r="T1466" s="328" t="s">
        <v>347</v>
      </c>
      <c r="U1466" s="328" t="s">
        <v>347</v>
      </c>
      <c r="V1466" s="328" t="s">
        <v>347</v>
      </c>
      <c r="W1466" s="329" t="s">
        <v>347</v>
      </c>
      <c r="X1466" s="329" t="s">
        <v>347</v>
      </c>
      <c r="Y1466" s="329"/>
      <c r="Z1466" s="325"/>
      <c r="AA1466" s="329"/>
      <c r="AB1466" s="329"/>
      <c r="AC1466" s="329"/>
      <c r="AD1466" s="329"/>
      <c r="AE1466" s="329"/>
      <c r="AF1466" s="329"/>
      <c r="AG1466" s="325">
        <v>0</v>
      </c>
      <c r="AH1466" s="325" t="s">
        <v>6833</v>
      </c>
      <c r="AI1466" s="325" t="s">
        <v>6833</v>
      </c>
      <c r="AJ1466" s="328">
        <v>300000</v>
      </c>
      <c r="AK1466" s="330">
        <v>0</v>
      </c>
    </row>
    <row r="1467" spans="1:37" s="309" customFormat="1" ht="20.100000000000001" customHeight="1">
      <c r="A1467" s="314">
        <v>8248</v>
      </c>
      <c r="B1467" s="315">
        <v>702140048</v>
      </c>
      <c r="C1467" s="347"/>
      <c r="D1467" s="315" t="s">
        <v>6991</v>
      </c>
      <c r="E1467" s="331" t="s">
        <v>3810</v>
      </c>
      <c r="F1467" s="332" t="s">
        <v>6070</v>
      </c>
      <c r="G1467" s="333" t="s">
        <v>3811</v>
      </c>
      <c r="H1467" s="331" t="s">
        <v>355</v>
      </c>
      <c r="I1467" s="331" t="s">
        <v>3812</v>
      </c>
      <c r="J1467" s="331" t="s">
        <v>7096</v>
      </c>
      <c r="K1467" s="340" t="s">
        <v>3148</v>
      </c>
      <c r="L1467" s="334" t="s">
        <v>6557</v>
      </c>
      <c r="M1467" s="348"/>
      <c r="N1467" s="322"/>
      <c r="O1467" s="322"/>
      <c r="P1467" s="324">
        <v>2</v>
      </c>
      <c r="Q1467" s="316">
        <v>26</v>
      </c>
      <c r="R1467" s="327">
        <v>400000</v>
      </c>
      <c r="S1467" s="327" t="s">
        <v>347</v>
      </c>
      <c r="T1467" s="328" t="s">
        <v>347</v>
      </c>
      <c r="U1467" s="328" t="s">
        <v>347</v>
      </c>
      <c r="V1467" s="328" t="s">
        <v>347</v>
      </c>
      <c r="W1467" s="329" t="s">
        <v>347</v>
      </c>
      <c r="X1467" s="329" t="s">
        <v>347</v>
      </c>
      <c r="Y1467" s="325"/>
      <c r="Z1467" s="325"/>
      <c r="AA1467" s="325"/>
      <c r="AB1467" s="325"/>
      <c r="AC1467" s="325"/>
      <c r="AD1467" s="325"/>
      <c r="AE1467" s="325"/>
      <c r="AF1467" s="325"/>
      <c r="AG1467" s="325">
        <v>0</v>
      </c>
      <c r="AH1467" s="325" t="s">
        <v>6833</v>
      </c>
      <c r="AI1467" s="325" t="s">
        <v>6833</v>
      </c>
      <c r="AJ1467" s="328">
        <v>400000</v>
      </c>
      <c r="AK1467" s="330">
        <v>0</v>
      </c>
    </row>
    <row r="1468" spans="1:37" s="309" customFormat="1" ht="20.100000000000001" customHeight="1">
      <c r="A1468" s="314">
        <v>8249</v>
      </c>
      <c r="B1468" s="315">
        <v>702020003</v>
      </c>
      <c r="C1468" s="347"/>
      <c r="D1468" s="315" t="s">
        <v>6995</v>
      </c>
      <c r="E1468" s="331" t="s">
        <v>3813</v>
      </c>
      <c r="F1468" s="332" t="s">
        <v>6558</v>
      </c>
      <c r="G1468" s="333" t="s">
        <v>3814</v>
      </c>
      <c r="H1468" s="331" t="s">
        <v>355</v>
      </c>
      <c r="I1468" s="331" t="s">
        <v>3815</v>
      </c>
      <c r="J1468" s="331" t="s">
        <v>3816</v>
      </c>
      <c r="K1468" s="340" t="s">
        <v>2939</v>
      </c>
      <c r="L1468" s="334" t="s">
        <v>6559</v>
      </c>
      <c r="M1468" s="348"/>
      <c r="N1468" s="322"/>
      <c r="O1468" s="322"/>
      <c r="P1468" s="324">
        <v>1</v>
      </c>
      <c r="Q1468" s="316">
        <v>8</v>
      </c>
      <c r="R1468" s="327">
        <v>300000</v>
      </c>
      <c r="S1468" s="327" t="s">
        <v>347</v>
      </c>
      <c r="T1468" s="328" t="s">
        <v>347</v>
      </c>
      <c r="U1468" s="328" t="s">
        <v>347</v>
      </c>
      <c r="V1468" s="328" t="s">
        <v>347</v>
      </c>
      <c r="W1468" s="329" t="s">
        <v>347</v>
      </c>
      <c r="X1468" s="329" t="s">
        <v>347</v>
      </c>
      <c r="Y1468" s="329"/>
      <c r="Z1468" s="325"/>
      <c r="AA1468" s="329"/>
      <c r="AB1468" s="329"/>
      <c r="AC1468" s="329"/>
      <c r="AD1468" s="329"/>
      <c r="AE1468" s="329"/>
      <c r="AF1468" s="329"/>
      <c r="AG1468" s="325">
        <v>0</v>
      </c>
      <c r="AH1468" s="325" t="s">
        <v>6833</v>
      </c>
      <c r="AI1468" s="325" t="s">
        <v>6833</v>
      </c>
      <c r="AJ1468" s="328">
        <v>300000</v>
      </c>
      <c r="AK1468" s="330">
        <v>0</v>
      </c>
    </row>
    <row r="1469" spans="1:37" s="309" customFormat="1" ht="20.100000000000001" customHeight="1">
      <c r="A1469" s="314">
        <v>8250</v>
      </c>
      <c r="B1469" s="315">
        <v>702020004</v>
      </c>
      <c r="C1469" s="369"/>
      <c r="D1469" s="315" t="s">
        <v>6995</v>
      </c>
      <c r="E1469" s="331" t="s">
        <v>3813</v>
      </c>
      <c r="F1469" s="332" t="s">
        <v>6558</v>
      </c>
      <c r="G1469" s="333" t="s">
        <v>3814</v>
      </c>
      <c r="H1469" s="331" t="s">
        <v>355</v>
      </c>
      <c r="I1469" s="331" t="s">
        <v>3815</v>
      </c>
      <c r="J1469" s="350" t="s">
        <v>2940</v>
      </c>
      <c r="K1469" s="340" t="s">
        <v>6560</v>
      </c>
      <c r="L1469" s="334" t="s">
        <v>6561</v>
      </c>
      <c r="M1469" s="322"/>
      <c r="N1469" s="323"/>
      <c r="O1469" s="322"/>
      <c r="P1469" s="324">
        <v>1</v>
      </c>
      <c r="Q1469" s="316">
        <v>15</v>
      </c>
      <c r="R1469" s="327">
        <v>300000</v>
      </c>
      <c r="S1469" s="327" t="s">
        <v>347</v>
      </c>
      <c r="T1469" s="328" t="s">
        <v>347</v>
      </c>
      <c r="U1469" s="328" t="s">
        <v>347</v>
      </c>
      <c r="V1469" s="328" t="s">
        <v>347</v>
      </c>
      <c r="W1469" s="329" t="s">
        <v>347</v>
      </c>
      <c r="X1469" s="329" t="s">
        <v>347</v>
      </c>
      <c r="Y1469" s="325"/>
      <c r="Z1469" s="325"/>
      <c r="AA1469" s="325"/>
      <c r="AB1469" s="325"/>
      <c r="AC1469" s="325"/>
      <c r="AD1469" s="325"/>
      <c r="AE1469" s="325"/>
      <c r="AF1469" s="325"/>
      <c r="AG1469" s="325">
        <v>0</v>
      </c>
      <c r="AH1469" s="325" t="s">
        <v>6833</v>
      </c>
      <c r="AI1469" s="325" t="s">
        <v>6833</v>
      </c>
      <c r="AJ1469" s="328">
        <v>300000</v>
      </c>
      <c r="AK1469" s="330">
        <v>0</v>
      </c>
    </row>
    <row r="1470" spans="1:37" s="309" customFormat="1" ht="20.100000000000001" customHeight="1">
      <c r="A1470" s="314">
        <v>8251</v>
      </c>
      <c r="B1470" s="315">
        <v>702030001</v>
      </c>
      <c r="C1470" s="347"/>
      <c r="D1470" s="315" t="s">
        <v>6995</v>
      </c>
      <c r="E1470" s="331" t="s">
        <v>3813</v>
      </c>
      <c r="F1470" s="332" t="s">
        <v>6558</v>
      </c>
      <c r="G1470" s="333" t="s">
        <v>3814</v>
      </c>
      <c r="H1470" s="331" t="s">
        <v>355</v>
      </c>
      <c r="I1470" s="331" t="s">
        <v>3815</v>
      </c>
      <c r="J1470" s="331" t="s">
        <v>2963</v>
      </c>
      <c r="K1470" s="340" t="s">
        <v>6562</v>
      </c>
      <c r="L1470" s="334" t="s">
        <v>6563</v>
      </c>
      <c r="M1470" s="334"/>
      <c r="N1470" s="334"/>
      <c r="O1470" s="334"/>
      <c r="P1470" s="324">
        <v>1</v>
      </c>
      <c r="Q1470" s="316">
        <v>5</v>
      </c>
      <c r="R1470" s="327">
        <v>300000</v>
      </c>
      <c r="S1470" s="327" t="s">
        <v>347</v>
      </c>
      <c r="T1470" s="328" t="s">
        <v>347</v>
      </c>
      <c r="U1470" s="328" t="s">
        <v>347</v>
      </c>
      <c r="V1470" s="328" t="s">
        <v>347</v>
      </c>
      <c r="W1470" s="329" t="s">
        <v>347</v>
      </c>
      <c r="X1470" s="329" t="s">
        <v>347</v>
      </c>
      <c r="Y1470" s="325"/>
      <c r="Z1470" s="325"/>
      <c r="AA1470" s="325"/>
      <c r="AB1470" s="325"/>
      <c r="AC1470" s="325"/>
      <c r="AD1470" s="325"/>
      <c r="AE1470" s="325"/>
      <c r="AF1470" s="325"/>
      <c r="AG1470" s="325">
        <v>0</v>
      </c>
      <c r="AH1470" s="325" t="s">
        <v>6833</v>
      </c>
      <c r="AI1470" s="325" t="s">
        <v>6833</v>
      </c>
      <c r="AJ1470" s="328">
        <v>300000</v>
      </c>
      <c r="AK1470" s="330">
        <v>0</v>
      </c>
    </row>
    <row r="1471" spans="1:37" s="309" customFormat="1" ht="20.100000000000001" customHeight="1">
      <c r="A1471" s="314">
        <v>8252</v>
      </c>
      <c r="B1471" s="315">
        <v>702040002</v>
      </c>
      <c r="C1471" s="347"/>
      <c r="D1471" s="315" t="s">
        <v>6995</v>
      </c>
      <c r="E1471" s="331" t="s">
        <v>3813</v>
      </c>
      <c r="F1471" s="332" t="s">
        <v>6558</v>
      </c>
      <c r="G1471" s="333" t="s">
        <v>3814</v>
      </c>
      <c r="H1471" s="331" t="s">
        <v>355</v>
      </c>
      <c r="I1471" s="331" t="s">
        <v>3815</v>
      </c>
      <c r="J1471" s="331" t="s">
        <v>2982</v>
      </c>
      <c r="K1471" s="340" t="s">
        <v>2991</v>
      </c>
      <c r="L1471" s="334" t="s">
        <v>6564</v>
      </c>
      <c r="M1471" s="348"/>
      <c r="N1471" s="322"/>
      <c r="O1471" s="322"/>
      <c r="P1471" s="324">
        <v>1</v>
      </c>
      <c r="Q1471" s="316">
        <v>13</v>
      </c>
      <c r="R1471" s="327">
        <v>300000</v>
      </c>
      <c r="S1471" s="327" t="s">
        <v>347</v>
      </c>
      <c r="T1471" s="328" t="s">
        <v>347</v>
      </c>
      <c r="U1471" s="328" t="s">
        <v>347</v>
      </c>
      <c r="V1471" s="328" t="s">
        <v>347</v>
      </c>
      <c r="W1471" s="329" t="s">
        <v>347</v>
      </c>
      <c r="X1471" s="329" t="s">
        <v>347</v>
      </c>
      <c r="Y1471" s="325"/>
      <c r="Z1471" s="325"/>
      <c r="AA1471" s="325"/>
      <c r="AB1471" s="325"/>
      <c r="AC1471" s="325"/>
      <c r="AD1471" s="325"/>
      <c r="AE1471" s="325"/>
      <c r="AF1471" s="325"/>
      <c r="AG1471" s="325">
        <v>0</v>
      </c>
      <c r="AH1471" s="325" t="s">
        <v>6833</v>
      </c>
      <c r="AI1471" s="325" t="s">
        <v>6833</v>
      </c>
      <c r="AJ1471" s="328">
        <v>300000</v>
      </c>
      <c r="AK1471" s="330">
        <v>0</v>
      </c>
    </row>
    <row r="1472" spans="1:37" s="309" customFormat="1" ht="20.100000000000001" customHeight="1">
      <c r="A1472" s="314">
        <v>8253</v>
      </c>
      <c r="B1472" s="315">
        <v>702050001</v>
      </c>
      <c r="C1472" s="345"/>
      <c r="D1472" s="315" t="s">
        <v>6995</v>
      </c>
      <c r="E1472" s="316" t="s">
        <v>3813</v>
      </c>
      <c r="F1472" s="340" t="s">
        <v>6558</v>
      </c>
      <c r="G1472" s="316" t="s">
        <v>3814</v>
      </c>
      <c r="H1472" s="316" t="s">
        <v>355</v>
      </c>
      <c r="I1472" s="316" t="s">
        <v>3815</v>
      </c>
      <c r="J1472" s="316" t="s">
        <v>3005</v>
      </c>
      <c r="K1472" s="340" t="s">
        <v>6565</v>
      </c>
      <c r="L1472" s="334" t="s">
        <v>6566</v>
      </c>
      <c r="M1472" s="334"/>
      <c r="N1472" s="338"/>
      <c r="O1472" s="334"/>
      <c r="P1472" s="324">
        <v>1</v>
      </c>
      <c r="Q1472" s="316">
        <v>15</v>
      </c>
      <c r="R1472" s="327">
        <v>300000</v>
      </c>
      <c r="S1472" s="327" t="s">
        <v>347</v>
      </c>
      <c r="T1472" s="328" t="s">
        <v>347</v>
      </c>
      <c r="U1472" s="328" t="s">
        <v>347</v>
      </c>
      <c r="V1472" s="328" t="s">
        <v>347</v>
      </c>
      <c r="W1472" s="329" t="s">
        <v>347</v>
      </c>
      <c r="X1472" s="329" t="s">
        <v>347</v>
      </c>
      <c r="Y1472" s="316"/>
      <c r="Z1472" s="325"/>
      <c r="AA1472" s="316"/>
      <c r="AB1472" s="316"/>
      <c r="AC1472" s="316"/>
      <c r="AD1472" s="316"/>
      <c r="AE1472" s="316"/>
      <c r="AF1472" s="316"/>
      <c r="AG1472" s="325">
        <v>0</v>
      </c>
      <c r="AH1472" s="325" t="s">
        <v>6833</v>
      </c>
      <c r="AI1472" s="325" t="s">
        <v>6833</v>
      </c>
      <c r="AJ1472" s="328">
        <v>300000</v>
      </c>
      <c r="AK1472" s="330">
        <v>0</v>
      </c>
    </row>
    <row r="1473" spans="1:37" s="309" customFormat="1" ht="20.100000000000001" customHeight="1">
      <c r="A1473" s="314">
        <v>8254</v>
      </c>
      <c r="B1473" s="315">
        <v>702050002</v>
      </c>
      <c r="C1473" s="397"/>
      <c r="D1473" s="315" t="s">
        <v>6995</v>
      </c>
      <c r="E1473" s="316" t="s">
        <v>3813</v>
      </c>
      <c r="F1473" s="340" t="s">
        <v>6558</v>
      </c>
      <c r="G1473" s="316" t="s">
        <v>3814</v>
      </c>
      <c r="H1473" s="316" t="s">
        <v>355</v>
      </c>
      <c r="I1473" s="316" t="s">
        <v>3815</v>
      </c>
      <c r="J1473" s="323" t="s">
        <v>3006</v>
      </c>
      <c r="K1473" s="340" t="s">
        <v>6567</v>
      </c>
      <c r="L1473" s="334" t="s">
        <v>6568</v>
      </c>
      <c r="M1473" s="322"/>
      <c r="N1473" s="346"/>
      <c r="O1473" s="322"/>
      <c r="P1473" s="324">
        <v>1</v>
      </c>
      <c r="Q1473" s="316">
        <v>16</v>
      </c>
      <c r="R1473" s="327">
        <v>300000</v>
      </c>
      <c r="S1473" s="327" t="s">
        <v>347</v>
      </c>
      <c r="T1473" s="328" t="s">
        <v>347</v>
      </c>
      <c r="U1473" s="328" t="s">
        <v>347</v>
      </c>
      <c r="V1473" s="328" t="s">
        <v>347</v>
      </c>
      <c r="W1473" s="329" t="s">
        <v>347</v>
      </c>
      <c r="X1473" s="329" t="s">
        <v>347</v>
      </c>
      <c r="Y1473" s="316"/>
      <c r="Z1473" s="325"/>
      <c r="AA1473" s="316"/>
      <c r="AB1473" s="316"/>
      <c r="AC1473" s="316"/>
      <c r="AD1473" s="316"/>
      <c r="AE1473" s="316"/>
      <c r="AF1473" s="316"/>
      <c r="AG1473" s="325">
        <v>0</v>
      </c>
      <c r="AH1473" s="325" t="s">
        <v>6833</v>
      </c>
      <c r="AI1473" s="325" t="s">
        <v>6833</v>
      </c>
      <c r="AJ1473" s="328">
        <v>300000</v>
      </c>
      <c r="AK1473" s="330">
        <v>0</v>
      </c>
    </row>
    <row r="1474" spans="1:37" s="309" customFormat="1" ht="20.100000000000001" customHeight="1">
      <c r="A1474" s="314">
        <v>8255</v>
      </c>
      <c r="B1474" s="315">
        <v>702050016</v>
      </c>
      <c r="C1474" s="347"/>
      <c r="D1474" s="315" t="s">
        <v>6995</v>
      </c>
      <c r="E1474" s="331" t="s">
        <v>3813</v>
      </c>
      <c r="F1474" s="332" t="s">
        <v>6558</v>
      </c>
      <c r="G1474" s="333" t="s">
        <v>3814</v>
      </c>
      <c r="H1474" s="331" t="s">
        <v>355</v>
      </c>
      <c r="I1474" s="331" t="s">
        <v>3815</v>
      </c>
      <c r="J1474" s="331" t="s">
        <v>3014</v>
      </c>
      <c r="K1474" s="340" t="s">
        <v>3011</v>
      </c>
      <c r="L1474" s="334" t="s">
        <v>6569</v>
      </c>
      <c r="M1474" s="342"/>
      <c r="N1474" s="323"/>
      <c r="O1474" s="322"/>
      <c r="P1474" s="324">
        <v>1</v>
      </c>
      <c r="Q1474" s="316">
        <v>5</v>
      </c>
      <c r="R1474" s="327">
        <v>300000</v>
      </c>
      <c r="S1474" s="327" t="s">
        <v>347</v>
      </c>
      <c r="T1474" s="328" t="s">
        <v>347</v>
      </c>
      <c r="U1474" s="328" t="s">
        <v>347</v>
      </c>
      <c r="V1474" s="328" t="s">
        <v>347</v>
      </c>
      <c r="W1474" s="329" t="s">
        <v>347</v>
      </c>
      <c r="X1474" s="329" t="s">
        <v>347</v>
      </c>
      <c r="Y1474" s="325"/>
      <c r="Z1474" s="325"/>
      <c r="AA1474" s="325"/>
      <c r="AB1474" s="325"/>
      <c r="AC1474" s="325"/>
      <c r="AD1474" s="325"/>
      <c r="AE1474" s="325"/>
      <c r="AF1474" s="325"/>
      <c r="AG1474" s="325">
        <v>0</v>
      </c>
      <c r="AH1474" s="325" t="s">
        <v>6833</v>
      </c>
      <c r="AI1474" s="325" t="s">
        <v>6833</v>
      </c>
      <c r="AJ1474" s="328">
        <v>300000</v>
      </c>
      <c r="AK1474" s="330">
        <v>0</v>
      </c>
    </row>
    <row r="1475" spans="1:37" s="309" customFormat="1" ht="20.100000000000001" customHeight="1">
      <c r="A1475" s="314">
        <v>8256</v>
      </c>
      <c r="B1475" s="315">
        <v>702050024</v>
      </c>
      <c r="C1475" s="345"/>
      <c r="D1475" s="315" t="s">
        <v>6995</v>
      </c>
      <c r="E1475" s="316" t="s">
        <v>3813</v>
      </c>
      <c r="F1475" s="319" t="s">
        <v>6558</v>
      </c>
      <c r="G1475" s="320" t="s">
        <v>3814</v>
      </c>
      <c r="H1475" s="316" t="s">
        <v>355</v>
      </c>
      <c r="I1475" s="316" t="s">
        <v>3815</v>
      </c>
      <c r="J1475" s="316" t="s">
        <v>3030</v>
      </c>
      <c r="K1475" s="340" t="s">
        <v>6570</v>
      </c>
      <c r="L1475" s="334" t="s">
        <v>6571</v>
      </c>
      <c r="M1475" s="348"/>
      <c r="N1475" s="322"/>
      <c r="O1475" s="362"/>
      <c r="P1475" s="324">
        <v>1</v>
      </c>
      <c r="Q1475" s="316">
        <v>15</v>
      </c>
      <c r="R1475" s="327">
        <v>300000</v>
      </c>
      <c r="S1475" s="327" t="s">
        <v>347</v>
      </c>
      <c r="T1475" s="328" t="s">
        <v>347</v>
      </c>
      <c r="U1475" s="328" t="s">
        <v>347</v>
      </c>
      <c r="V1475" s="328" t="s">
        <v>347</v>
      </c>
      <c r="W1475" s="329" t="s">
        <v>347</v>
      </c>
      <c r="X1475" s="329" t="s">
        <v>347</v>
      </c>
      <c r="Y1475" s="329"/>
      <c r="Z1475" s="325"/>
      <c r="AA1475" s="329"/>
      <c r="AB1475" s="329"/>
      <c r="AC1475" s="329"/>
      <c r="AD1475" s="329"/>
      <c r="AE1475" s="329"/>
      <c r="AF1475" s="329"/>
      <c r="AG1475" s="325">
        <v>0</v>
      </c>
      <c r="AH1475" s="325" t="s">
        <v>6833</v>
      </c>
      <c r="AI1475" s="325" t="s">
        <v>6833</v>
      </c>
      <c r="AJ1475" s="328">
        <v>300000</v>
      </c>
      <c r="AK1475" s="330">
        <v>0</v>
      </c>
    </row>
    <row r="1476" spans="1:37" s="309" customFormat="1" ht="20.100000000000001" customHeight="1">
      <c r="A1476" s="314">
        <v>8257</v>
      </c>
      <c r="B1476" s="315">
        <v>702060010</v>
      </c>
      <c r="C1476" s="397"/>
      <c r="D1476" s="315" t="s">
        <v>6995</v>
      </c>
      <c r="E1476" s="316" t="s">
        <v>3813</v>
      </c>
      <c r="F1476" s="340" t="s">
        <v>6558</v>
      </c>
      <c r="G1476" s="316" t="s">
        <v>3814</v>
      </c>
      <c r="H1476" s="316" t="s">
        <v>355</v>
      </c>
      <c r="I1476" s="316" t="s">
        <v>3815</v>
      </c>
      <c r="J1476" s="323" t="s">
        <v>3028</v>
      </c>
      <c r="K1476" s="340" t="s">
        <v>6521</v>
      </c>
      <c r="L1476" s="334" t="s">
        <v>6572</v>
      </c>
      <c r="M1476" s="322"/>
      <c r="N1476" s="346"/>
      <c r="O1476" s="322"/>
      <c r="P1476" s="324">
        <v>1</v>
      </c>
      <c r="Q1476" s="316">
        <v>10</v>
      </c>
      <c r="R1476" s="327">
        <v>300000</v>
      </c>
      <c r="S1476" s="327" t="s">
        <v>347</v>
      </c>
      <c r="T1476" s="328" t="s">
        <v>347</v>
      </c>
      <c r="U1476" s="328" t="s">
        <v>347</v>
      </c>
      <c r="V1476" s="328" t="s">
        <v>347</v>
      </c>
      <c r="W1476" s="329" t="s">
        <v>347</v>
      </c>
      <c r="X1476" s="329" t="s">
        <v>347</v>
      </c>
      <c r="Y1476" s="316"/>
      <c r="Z1476" s="325"/>
      <c r="AA1476" s="316"/>
      <c r="AB1476" s="316"/>
      <c r="AC1476" s="316"/>
      <c r="AD1476" s="316"/>
      <c r="AE1476" s="316"/>
      <c r="AF1476" s="316"/>
      <c r="AG1476" s="325">
        <v>0</v>
      </c>
      <c r="AH1476" s="325" t="s">
        <v>6833</v>
      </c>
      <c r="AI1476" s="325" t="s">
        <v>6833</v>
      </c>
      <c r="AJ1476" s="328">
        <v>300000</v>
      </c>
      <c r="AK1476" s="330">
        <v>0</v>
      </c>
    </row>
    <row r="1477" spans="1:37" s="309" customFormat="1" ht="20.100000000000001" customHeight="1">
      <c r="A1477" s="314">
        <v>8258</v>
      </c>
      <c r="B1477" s="315">
        <v>702060011</v>
      </c>
      <c r="C1477" s="347"/>
      <c r="D1477" s="315" t="s">
        <v>6995</v>
      </c>
      <c r="E1477" s="331" t="s">
        <v>3813</v>
      </c>
      <c r="F1477" s="332" t="s">
        <v>6558</v>
      </c>
      <c r="G1477" s="333" t="s">
        <v>3814</v>
      </c>
      <c r="H1477" s="331" t="s">
        <v>355</v>
      </c>
      <c r="I1477" s="331" t="s">
        <v>3815</v>
      </c>
      <c r="J1477" s="331" t="s">
        <v>3029</v>
      </c>
      <c r="K1477" s="340" t="s">
        <v>3025</v>
      </c>
      <c r="L1477" s="334" t="s">
        <v>6573</v>
      </c>
      <c r="M1477" s="334"/>
      <c r="N1477" s="338"/>
      <c r="O1477" s="334"/>
      <c r="P1477" s="324">
        <v>1</v>
      </c>
      <c r="Q1477" s="316">
        <v>15</v>
      </c>
      <c r="R1477" s="327">
        <v>300000</v>
      </c>
      <c r="S1477" s="327" t="s">
        <v>347</v>
      </c>
      <c r="T1477" s="328" t="s">
        <v>347</v>
      </c>
      <c r="U1477" s="328" t="s">
        <v>347</v>
      </c>
      <c r="V1477" s="328" t="s">
        <v>347</v>
      </c>
      <c r="W1477" s="329" t="s">
        <v>347</v>
      </c>
      <c r="X1477" s="329" t="s">
        <v>347</v>
      </c>
      <c r="Y1477" s="329"/>
      <c r="Z1477" s="325"/>
      <c r="AA1477" s="329"/>
      <c r="AB1477" s="329"/>
      <c r="AC1477" s="329"/>
      <c r="AD1477" s="329"/>
      <c r="AE1477" s="329"/>
      <c r="AF1477" s="329"/>
      <c r="AG1477" s="325">
        <v>0</v>
      </c>
      <c r="AH1477" s="325" t="s">
        <v>6833</v>
      </c>
      <c r="AI1477" s="325" t="s">
        <v>6833</v>
      </c>
      <c r="AJ1477" s="328">
        <v>300000</v>
      </c>
      <c r="AK1477" s="330">
        <v>0</v>
      </c>
    </row>
    <row r="1478" spans="1:37" s="309" customFormat="1" ht="20.100000000000001" customHeight="1">
      <c r="A1478" s="314">
        <v>8259</v>
      </c>
      <c r="B1478" s="315">
        <v>702070001</v>
      </c>
      <c r="C1478" s="345"/>
      <c r="D1478" s="315" t="s">
        <v>6995</v>
      </c>
      <c r="E1478" s="316" t="s">
        <v>3813</v>
      </c>
      <c r="F1478" s="319" t="s">
        <v>6558</v>
      </c>
      <c r="G1478" s="320" t="s">
        <v>3814</v>
      </c>
      <c r="H1478" s="316" t="s">
        <v>355</v>
      </c>
      <c r="I1478" s="316" t="s">
        <v>3815</v>
      </c>
      <c r="J1478" s="316" t="s">
        <v>3037</v>
      </c>
      <c r="K1478" s="340" t="s">
        <v>6574</v>
      </c>
      <c r="L1478" s="334" t="s">
        <v>6575</v>
      </c>
      <c r="M1478" s="348"/>
      <c r="N1478" s="322"/>
      <c r="O1478" s="322"/>
      <c r="P1478" s="324">
        <v>1</v>
      </c>
      <c r="Q1478" s="316">
        <v>12</v>
      </c>
      <c r="R1478" s="327">
        <v>300000</v>
      </c>
      <c r="S1478" s="327" t="s">
        <v>347</v>
      </c>
      <c r="T1478" s="328" t="s">
        <v>347</v>
      </c>
      <c r="U1478" s="328" t="s">
        <v>347</v>
      </c>
      <c r="V1478" s="328" t="s">
        <v>347</v>
      </c>
      <c r="W1478" s="329" t="s">
        <v>347</v>
      </c>
      <c r="X1478" s="329" t="s">
        <v>347</v>
      </c>
      <c r="Y1478" s="329"/>
      <c r="Z1478" s="325"/>
      <c r="AA1478" s="329"/>
      <c r="AB1478" s="329"/>
      <c r="AC1478" s="329"/>
      <c r="AD1478" s="329"/>
      <c r="AE1478" s="329"/>
      <c r="AF1478" s="329"/>
      <c r="AG1478" s="325">
        <v>0</v>
      </c>
      <c r="AH1478" s="325" t="s">
        <v>6833</v>
      </c>
      <c r="AI1478" s="325" t="s">
        <v>6833</v>
      </c>
      <c r="AJ1478" s="328">
        <v>300000</v>
      </c>
      <c r="AK1478" s="330">
        <v>0</v>
      </c>
    </row>
    <row r="1479" spans="1:37" s="309" customFormat="1" ht="20.100000000000001" customHeight="1">
      <c r="A1479" s="314">
        <v>8260</v>
      </c>
      <c r="B1479" s="315">
        <v>702070002</v>
      </c>
      <c r="C1479" s="347"/>
      <c r="D1479" s="315" t="s">
        <v>6995</v>
      </c>
      <c r="E1479" s="331" t="s">
        <v>3813</v>
      </c>
      <c r="F1479" s="332" t="s">
        <v>6558</v>
      </c>
      <c r="G1479" s="333" t="s">
        <v>3814</v>
      </c>
      <c r="H1479" s="331" t="s">
        <v>355</v>
      </c>
      <c r="I1479" s="331" t="s">
        <v>3815</v>
      </c>
      <c r="J1479" s="331" t="s">
        <v>3817</v>
      </c>
      <c r="K1479" s="340" t="s">
        <v>3033</v>
      </c>
      <c r="L1479" s="334" t="s">
        <v>6576</v>
      </c>
      <c r="M1479" s="348"/>
      <c r="N1479" s="322"/>
      <c r="O1479" s="322"/>
      <c r="P1479" s="324">
        <v>1</v>
      </c>
      <c r="Q1479" s="316">
        <v>9</v>
      </c>
      <c r="R1479" s="327">
        <v>300000</v>
      </c>
      <c r="S1479" s="327" t="s">
        <v>347</v>
      </c>
      <c r="T1479" s="328" t="s">
        <v>347</v>
      </c>
      <c r="U1479" s="328" t="s">
        <v>347</v>
      </c>
      <c r="V1479" s="328" t="s">
        <v>347</v>
      </c>
      <c r="W1479" s="329" t="s">
        <v>347</v>
      </c>
      <c r="X1479" s="329" t="s">
        <v>347</v>
      </c>
      <c r="Y1479" s="329"/>
      <c r="Z1479" s="325"/>
      <c r="AA1479" s="329"/>
      <c r="AB1479" s="329"/>
      <c r="AC1479" s="329"/>
      <c r="AD1479" s="329"/>
      <c r="AE1479" s="329"/>
      <c r="AF1479" s="329"/>
      <c r="AG1479" s="325">
        <v>0</v>
      </c>
      <c r="AH1479" s="325" t="s">
        <v>6833</v>
      </c>
      <c r="AI1479" s="325" t="s">
        <v>6833</v>
      </c>
      <c r="AJ1479" s="328">
        <v>300000</v>
      </c>
      <c r="AK1479" s="330">
        <v>0</v>
      </c>
    </row>
    <row r="1480" spans="1:37" s="309" customFormat="1" ht="20.100000000000001" customHeight="1">
      <c r="A1480" s="314">
        <v>8261</v>
      </c>
      <c r="B1480" s="315">
        <v>702080019</v>
      </c>
      <c r="C1480" s="347"/>
      <c r="D1480" s="315" t="s">
        <v>6995</v>
      </c>
      <c r="E1480" s="331" t="s">
        <v>3813</v>
      </c>
      <c r="F1480" s="332" t="s">
        <v>6558</v>
      </c>
      <c r="G1480" s="333" t="s">
        <v>3814</v>
      </c>
      <c r="H1480" s="331" t="s">
        <v>355</v>
      </c>
      <c r="I1480" s="331" t="s">
        <v>3815</v>
      </c>
      <c r="J1480" s="331" t="s">
        <v>3055</v>
      </c>
      <c r="K1480" s="340" t="s">
        <v>5965</v>
      </c>
      <c r="L1480" s="334" t="s">
        <v>6577</v>
      </c>
      <c r="M1480" s="348"/>
      <c r="N1480" s="322"/>
      <c r="O1480" s="322"/>
      <c r="P1480" s="324">
        <v>1</v>
      </c>
      <c r="Q1480" s="316">
        <v>15</v>
      </c>
      <c r="R1480" s="327">
        <v>300000</v>
      </c>
      <c r="S1480" s="327" t="s">
        <v>347</v>
      </c>
      <c r="T1480" s="328" t="s">
        <v>347</v>
      </c>
      <c r="U1480" s="328" t="s">
        <v>347</v>
      </c>
      <c r="V1480" s="328" t="s">
        <v>347</v>
      </c>
      <c r="W1480" s="329" t="s">
        <v>347</v>
      </c>
      <c r="X1480" s="329" t="s">
        <v>347</v>
      </c>
      <c r="Y1480" s="325"/>
      <c r="Z1480" s="325"/>
      <c r="AA1480" s="325"/>
      <c r="AB1480" s="325"/>
      <c r="AC1480" s="325"/>
      <c r="AD1480" s="325"/>
      <c r="AE1480" s="325"/>
      <c r="AF1480" s="325"/>
      <c r="AG1480" s="325">
        <v>0</v>
      </c>
      <c r="AH1480" s="325" t="s">
        <v>6833</v>
      </c>
      <c r="AI1480" s="325" t="s">
        <v>6833</v>
      </c>
      <c r="AJ1480" s="328">
        <v>300000</v>
      </c>
      <c r="AK1480" s="330">
        <v>0</v>
      </c>
    </row>
    <row r="1481" spans="1:37" s="309" customFormat="1" ht="20.100000000000001" customHeight="1">
      <c r="A1481" s="314">
        <v>8262</v>
      </c>
      <c r="B1481" s="315">
        <v>702080020</v>
      </c>
      <c r="C1481" s="345"/>
      <c r="D1481" s="315" t="s">
        <v>6995</v>
      </c>
      <c r="E1481" s="316" t="s">
        <v>3813</v>
      </c>
      <c r="F1481" s="319" t="s">
        <v>6558</v>
      </c>
      <c r="G1481" s="320" t="s">
        <v>3814</v>
      </c>
      <c r="H1481" s="316" t="s">
        <v>355</v>
      </c>
      <c r="I1481" s="316" t="s">
        <v>3815</v>
      </c>
      <c r="J1481" s="316" t="s">
        <v>3056</v>
      </c>
      <c r="K1481" s="340" t="s">
        <v>2845</v>
      </c>
      <c r="L1481" s="334" t="s">
        <v>6578</v>
      </c>
      <c r="M1481" s="348"/>
      <c r="N1481" s="322"/>
      <c r="O1481" s="322"/>
      <c r="P1481" s="324">
        <v>1</v>
      </c>
      <c r="Q1481" s="316">
        <v>5</v>
      </c>
      <c r="R1481" s="327">
        <v>300000</v>
      </c>
      <c r="S1481" s="327" t="s">
        <v>347</v>
      </c>
      <c r="T1481" s="328" t="s">
        <v>347</v>
      </c>
      <c r="U1481" s="328" t="s">
        <v>347</v>
      </c>
      <c r="V1481" s="328" t="s">
        <v>347</v>
      </c>
      <c r="W1481" s="329" t="s">
        <v>347</v>
      </c>
      <c r="X1481" s="329" t="s">
        <v>347</v>
      </c>
      <c r="Y1481" s="329"/>
      <c r="Z1481" s="325"/>
      <c r="AA1481" s="329"/>
      <c r="AB1481" s="329"/>
      <c r="AC1481" s="329"/>
      <c r="AD1481" s="329"/>
      <c r="AE1481" s="329"/>
      <c r="AF1481" s="329"/>
      <c r="AG1481" s="325">
        <v>0</v>
      </c>
      <c r="AH1481" s="325" t="s">
        <v>6833</v>
      </c>
      <c r="AI1481" s="325" t="s">
        <v>6833</v>
      </c>
      <c r="AJ1481" s="328">
        <v>300000</v>
      </c>
      <c r="AK1481" s="330">
        <v>0</v>
      </c>
    </row>
    <row r="1482" spans="1:37" s="396" customFormat="1" ht="20.100000000000001" customHeight="1">
      <c r="A1482" s="314">
        <v>8263</v>
      </c>
      <c r="B1482" s="315">
        <v>702090012</v>
      </c>
      <c r="C1482" s="347"/>
      <c r="D1482" s="315" t="s">
        <v>6995</v>
      </c>
      <c r="E1482" s="331" t="s">
        <v>3813</v>
      </c>
      <c r="F1482" s="332" t="s">
        <v>6558</v>
      </c>
      <c r="G1482" s="333" t="s">
        <v>3814</v>
      </c>
      <c r="H1482" s="331" t="s">
        <v>355</v>
      </c>
      <c r="I1482" s="331" t="s">
        <v>3815</v>
      </c>
      <c r="J1482" s="331" t="s">
        <v>3065</v>
      </c>
      <c r="K1482" s="340" t="s">
        <v>6579</v>
      </c>
      <c r="L1482" s="334" t="s">
        <v>6580</v>
      </c>
      <c r="M1482" s="334"/>
      <c r="N1482" s="334"/>
      <c r="O1482" s="334"/>
      <c r="P1482" s="324">
        <v>1</v>
      </c>
      <c r="Q1482" s="316">
        <v>13</v>
      </c>
      <c r="R1482" s="327">
        <v>300000</v>
      </c>
      <c r="S1482" s="327" t="s">
        <v>347</v>
      </c>
      <c r="T1482" s="328" t="s">
        <v>347</v>
      </c>
      <c r="U1482" s="328" t="s">
        <v>347</v>
      </c>
      <c r="V1482" s="328" t="s">
        <v>347</v>
      </c>
      <c r="W1482" s="329" t="s">
        <v>347</v>
      </c>
      <c r="X1482" s="329" t="s">
        <v>347</v>
      </c>
      <c r="Y1482" s="329"/>
      <c r="Z1482" s="325"/>
      <c r="AA1482" s="329"/>
      <c r="AB1482" s="329"/>
      <c r="AC1482" s="329"/>
      <c r="AD1482" s="329"/>
      <c r="AE1482" s="329"/>
      <c r="AF1482" s="329"/>
      <c r="AG1482" s="325">
        <v>0</v>
      </c>
      <c r="AH1482" s="325" t="s">
        <v>6833</v>
      </c>
      <c r="AI1482" s="325" t="s">
        <v>6833</v>
      </c>
      <c r="AJ1482" s="328">
        <v>300000</v>
      </c>
      <c r="AK1482" s="330">
        <v>0</v>
      </c>
    </row>
    <row r="1483" spans="1:37" s="309" customFormat="1" ht="20.100000000000001" customHeight="1">
      <c r="A1483" s="314">
        <v>8264</v>
      </c>
      <c r="B1483" s="315">
        <v>702100002</v>
      </c>
      <c r="C1483" s="347"/>
      <c r="D1483" s="315" t="s">
        <v>6995</v>
      </c>
      <c r="E1483" s="331" t="s">
        <v>3813</v>
      </c>
      <c r="F1483" s="332" t="s">
        <v>6558</v>
      </c>
      <c r="G1483" s="333" t="s">
        <v>3814</v>
      </c>
      <c r="H1483" s="331" t="s">
        <v>355</v>
      </c>
      <c r="I1483" s="331" t="s">
        <v>3815</v>
      </c>
      <c r="J1483" s="331" t="s">
        <v>3066</v>
      </c>
      <c r="K1483" s="340" t="s">
        <v>3070</v>
      </c>
      <c r="L1483" s="334" t="s">
        <v>6581</v>
      </c>
      <c r="M1483" s="348"/>
      <c r="N1483" s="322"/>
      <c r="O1483" s="322"/>
      <c r="P1483" s="324">
        <v>1</v>
      </c>
      <c r="Q1483" s="316">
        <v>5</v>
      </c>
      <c r="R1483" s="327">
        <v>300000</v>
      </c>
      <c r="S1483" s="327" t="s">
        <v>347</v>
      </c>
      <c r="T1483" s="328" t="s">
        <v>347</v>
      </c>
      <c r="U1483" s="328" t="s">
        <v>347</v>
      </c>
      <c r="V1483" s="328" t="s">
        <v>347</v>
      </c>
      <c r="W1483" s="329" t="s">
        <v>347</v>
      </c>
      <c r="X1483" s="329" t="s">
        <v>347</v>
      </c>
      <c r="Y1483" s="329"/>
      <c r="Z1483" s="325"/>
      <c r="AA1483" s="329"/>
      <c r="AB1483" s="329"/>
      <c r="AC1483" s="329"/>
      <c r="AD1483" s="329"/>
      <c r="AE1483" s="329"/>
      <c r="AF1483" s="329"/>
      <c r="AG1483" s="325">
        <v>0</v>
      </c>
      <c r="AH1483" s="325" t="s">
        <v>6833</v>
      </c>
      <c r="AI1483" s="325" t="s">
        <v>6833</v>
      </c>
      <c r="AJ1483" s="328">
        <v>300000</v>
      </c>
      <c r="AK1483" s="330">
        <v>0</v>
      </c>
    </row>
    <row r="1484" spans="1:37" s="309" customFormat="1" ht="20.100000000000001" customHeight="1">
      <c r="A1484" s="314">
        <v>8265</v>
      </c>
      <c r="B1484" s="315">
        <v>702100004</v>
      </c>
      <c r="C1484" s="347"/>
      <c r="D1484" s="315" t="s">
        <v>6995</v>
      </c>
      <c r="E1484" s="331" t="s">
        <v>3813</v>
      </c>
      <c r="F1484" s="332" t="s">
        <v>6558</v>
      </c>
      <c r="G1484" s="333" t="s">
        <v>3814</v>
      </c>
      <c r="H1484" s="331" t="s">
        <v>355</v>
      </c>
      <c r="I1484" s="331" t="s">
        <v>3815</v>
      </c>
      <c r="J1484" s="331" t="s">
        <v>3067</v>
      </c>
      <c r="K1484" s="340" t="s">
        <v>3069</v>
      </c>
      <c r="L1484" s="334" t="s">
        <v>6582</v>
      </c>
      <c r="M1484" s="319"/>
      <c r="N1484" s="322"/>
      <c r="O1484" s="322"/>
      <c r="P1484" s="324">
        <v>1</v>
      </c>
      <c r="Q1484" s="316">
        <v>15</v>
      </c>
      <c r="R1484" s="327">
        <v>300000</v>
      </c>
      <c r="S1484" s="327" t="s">
        <v>347</v>
      </c>
      <c r="T1484" s="328" t="s">
        <v>347</v>
      </c>
      <c r="U1484" s="328" t="s">
        <v>347</v>
      </c>
      <c r="V1484" s="328" t="s">
        <v>347</v>
      </c>
      <c r="W1484" s="329" t="s">
        <v>347</v>
      </c>
      <c r="X1484" s="329" t="s">
        <v>347</v>
      </c>
      <c r="Y1484" s="329"/>
      <c r="Z1484" s="325"/>
      <c r="AA1484" s="329"/>
      <c r="AB1484" s="329"/>
      <c r="AC1484" s="329"/>
      <c r="AD1484" s="329"/>
      <c r="AE1484" s="329"/>
      <c r="AF1484" s="329"/>
      <c r="AG1484" s="325">
        <v>0</v>
      </c>
      <c r="AH1484" s="325" t="s">
        <v>6833</v>
      </c>
      <c r="AI1484" s="325" t="s">
        <v>6833</v>
      </c>
      <c r="AJ1484" s="328">
        <v>300000</v>
      </c>
      <c r="AK1484" s="330">
        <v>0</v>
      </c>
    </row>
    <row r="1485" spans="1:37" s="309" customFormat="1" ht="20.100000000000001" customHeight="1">
      <c r="A1485" s="314">
        <v>8266</v>
      </c>
      <c r="B1485" s="315">
        <v>702110005</v>
      </c>
      <c r="C1485" s="347"/>
      <c r="D1485" s="315" t="s">
        <v>6995</v>
      </c>
      <c r="E1485" s="331" t="s">
        <v>3813</v>
      </c>
      <c r="F1485" s="332" t="s">
        <v>6558</v>
      </c>
      <c r="G1485" s="333" t="s">
        <v>3814</v>
      </c>
      <c r="H1485" s="331" t="s">
        <v>355</v>
      </c>
      <c r="I1485" s="331" t="s">
        <v>3815</v>
      </c>
      <c r="J1485" s="331" t="s">
        <v>3077</v>
      </c>
      <c r="K1485" s="340" t="s">
        <v>2870</v>
      </c>
      <c r="L1485" s="334" t="s">
        <v>6583</v>
      </c>
      <c r="M1485" s="334"/>
      <c r="N1485" s="334"/>
      <c r="O1485" s="334"/>
      <c r="P1485" s="324">
        <v>1</v>
      </c>
      <c r="Q1485" s="316">
        <v>10</v>
      </c>
      <c r="R1485" s="327">
        <v>300000</v>
      </c>
      <c r="S1485" s="327" t="s">
        <v>347</v>
      </c>
      <c r="T1485" s="328" t="s">
        <v>347</v>
      </c>
      <c r="U1485" s="328" t="s">
        <v>347</v>
      </c>
      <c r="V1485" s="328" t="s">
        <v>347</v>
      </c>
      <c r="W1485" s="329" t="s">
        <v>347</v>
      </c>
      <c r="X1485" s="329" t="s">
        <v>347</v>
      </c>
      <c r="Y1485" s="325"/>
      <c r="Z1485" s="325"/>
      <c r="AA1485" s="325"/>
      <c r="AB1485" s="325"/>
      <c r="AC1485" s="325"/>
      <c r="AD1485" s="325"/>
      <c r="AE1485" s="325"/>
      <c r="AF1485" s="325"/>
      <c r="AG1485" s="325">
        <v>0</v>
      </c>
      <c r="AH1485" s="325" t="s">
        <v>6833</v>
      </c>
      <c r="AI1485" s="325" t="s">
        <v>6833</v>
      </c>
      <c r="AJ1485" s="328">
        <v>300000</v>
      </c>
      <c r="AK1485" s="330">
        <v>0</v>
      </c>
    </row>
    <row r="1486" spans="1:37" s="309" customFormat="1" ht="20.100000000000001" customHeight="1">
      <c r="A1486" s="314">
        <v>8267</v>
      </c>
      <c r="B1486" s="315">
        <v>702160001</v>
      </c>
      <c r="C1486" s="347"/>
      <c r="D1486" s="315" t="s">
        <v>6995</v>
      </c>
      <c r="E1486" s="331" t="s">
        <v>3813</v>
      </c>
      <c r="F1486" s="332" t="s">
        <v>6558</v>
      </c>
      <c r="G1486" s="333" t="s">
        <v>3814</v>
      </c>
      <c r="H1486" s="331" t="s">
        <v>355</v>
      </c>
      <c r="I1486" s="331" t="s">
        <v>3815</v>
      </c>
      <c r="J1486" s="331" t="s">
        <v>6584</v>
      </c>
      <c r="K1486" s="340" t="s">
        <v>6585</v>
      </c>
      <c r="L1486" s="334" t="s">
        <v>6586</v>
      </c>
      <c r="M1486" s="334"/>
      <c r="N1486" s="316"/>
      <c r="O1486" s="334"/>
      <c r="P1486" s="324">
        <v>1</v>
      </c>
      <c r="Q1486" s="316">
        <v>13</v>
      </c>
      <c r="R1486" s="327">
        <v>300000</v>
      </c>
      <c r="S1486" s="327" t="s">
        <v>347</v>
      </c>
      <c r="T1486" s="328" t="s">
        <v>347</v>
      </c>
      <c r="U1486" s="328" t="s">
        <v>347</v>
      </c>
      <c r="V1486" s="328" t="s">
        <v>347</v>
      </c>
      <c r="W1486" s="329" t="s">
        <v>347</v>
      </c>
      <c r="X1486" s="329" t="s">
        <v>347</v>
      </c>
      <c r="Y1486" s="325"/>
      <c r="Z1486" s="325"/>
      <c r="AA1486" s="325"/>
      <c r="AB1486" s="325"/>
      <c r="AC1486" s="325"/>
      <c r="AD1486" s="325"/>
      <c r="AE1486" s="325"/>
      <c r="AF1486" s="325"/>
      <c r="AG1486" s="325">
        <v>0</v>
      </c>
      <c r="AH1486" s="325" t="s">
        <v>6833</v>
      </c>
      <c r="AI1486" s="325" t="s">
        <v>6833</v>
      </c>
      <c r="AJ1486" s="328">
        <v>300000</v>
      </c>
      <c r="AK1486" s="330">
        <v>0</v>
      </c>
    </row>
    <row r="1487" spans="1:37" s="309" customFormat="1" ht="20.100000000000001" customHeight="1">
      <c r="A1487" s="314">
        <v>8268</v>
      </c>
      <c r="B1487" s="315">
        <v>702150023</v>
      </c>
      <c r="C1487" s="345"/>
      <c r="D1487" s="315" t="s">
        <v>6995</v>
      </c>
      <c r="E1487" s="316" t="s">
        <v>3813</v>
      </c>
      <c r="F1487" s="319" t="s">
        <v>6558</v>
      </c>
      <c r="G1487" s="320" t="s">
        <v>3814</v>
      </c>
      <c r="H1487" s="316" t="s">
        <v>355</v>
      </c>
      <c r="I1487" s="316" t="s">
        <v>3815</v>
      </c>
      <c r="J1487" s="316" t="s">
        <v>3182</v>
      </c>
      <c r="K1487" s="340" t="s">
        <v>3173</v>
      </c>
      <c r="L1487" s="334" t="s">
        <v>6587</v>
      </c>
      <c r="M1487" s="348"/>
      <c r="N1487" s="322"/>
      <c r="O1487" s="322"/>
      <c r="P1487" s="324">
        <v>1</v>
      </c>
      <c r="Q1487" s="316">
        <v>5</v>
      </c>
      <c r="R1487" s="327">
        <v>300000</v>
      </c>
      <c r="S1487" s="327" t="s">
        <v>347</v>
      </c>
      <c r="T1487" s="328" t="s">
        <v>347</v>
      </c>
      <c r="U1487" s="328" t="s">
        <v>347</v>
      </c>
      <c r="V1487" s="328" t="s">
        <v>347</v>
      </c>
      <c r="W1487" s="329" t="s">
        <v>347</v>
      </c>
      <c r="X1487" s="329" t="s">
        <v>347</v>
      </c>
      <c r="Y1487" s="329"/>
      <c r="Z1487" s="325"/>
      <c r="AA1487" s="329"/>
      <c r="AB1487" s="329"/>
      <c r="AC1487" s="329"/>
      <c r="AD1487" s="329"/>
      <c r="AE1487" s="329"/>
      <c r="AF1487" s="329"/>
      <c r="AG1487" s="325">
        <v>0</v>
      </c>
      <c r="AH1487" s="325" t="s">
        <v>6833</v>
      </c>
      <c r="AI1487" s="325" t="s">
        <v>6833</v>
      </c>
      <c r="AJ1487" s="328">
        <v>300000</v>
      </c>
      <c r="AK1487" s="330">
        <v>0</v>
      </c>
    </row>
    <row r="1488" spans="1:37" s="309" customFormat="1" ht="20.100000000000001" customHeight="1">
      <c r="A1488" s="314">
        <v>8269</v>
      </c>
      <c r="B1488" s="315">
        <v>702010001</v>
      </c>
      <c r="C1488" s="347"/>
      <c r="D1488" s="315" t="s">
        <v>6995</v>
      </c>
      <c r="E1488" s="331" t="s">
        <v>3818</v>
      </c>
      <c r="F1488" s="332" t="s">
        <v>6588</v>
      </c>
      <c r="G1488" s="333" t="s">
        <v>3819</v>
      </c>
      <c r="H1488" s="331" t="s">
        <v>355</v>
      </c>
      <c r="I1488" s="331" t="s">
        <v>3820</v>
      </c>
      <c r="J1488" s="331" t="s">
        <v>3821</v>
      </c>
      <c r="K1488" s="340" t="s">
        <v>6589</v>
      </c>
      <c r="L1488" s="334" t="s">
        <v>6590</v>
      </c>
      <c r="M1488" s="348"/>
      <c r="N1488" s="322"/>
      <c r="O1488" s="322"/>
      <c r="P1488" s="324">
        <v>2</v>
      </c>
      <c r="Q1488" s="316">
        <v>20</v>
      </c>
      <c r="R1488" s="327">
        <v>400000</v>
      </c>
      <c r="S1488" s="327" t="s">
        <v>347</v>
      </c>
      <c r="T1488" s="328" t="s">
        <v>347</v>
      </c>
      <c r="U1488" s="328" t="s">
        <v>347</v>
      </c>
      <c r="V1488" s="328" t="s">
        <v>347</v>
      </c>
      <c r="W1488" s="329" t="s">
        <v>347</v>
      </c>
      <c r="X1488" s="329" t="s">
        <v>347</v>
      </c>
      <c r="Y1488" s="329"/>
      <c r="Z1488" s="325"/>
      <c r="AA1488" s="329"/>
      <c r="AB1488" s="329"/>
      <c r="AC1488" s="329"/>
      <c r="AD1488" s="329"/>
      <c r="AE1488" s="329"/>
      <c r="AF1488" s="329"/>
      <c r="AG1488" s="325">
        <v>0</v>
      </c>
      <c r="AH1488" s="325" t="s">
        <v>6833</v>
      </c>
      <c r="AI1488" s="325" t="s">
        <v>6833</v>
      </c>
      <c r="AJ1488" s="328">
        <v>400000</v>
      </c>
      <c r="AK1488" s="330">
        <v>0</v>
      </c>
    </row>
    <row r="1489" spans="1:37" s="309" customFormat="1" ht="20.100000000000001" customHeight="1">
      <c r="A1489" s="314">
        <v>8270</v>
      </c>
      <c r="B1489" s="315">
        <v>702080001</v>
      </c>
      <c r="C1489" s="345"/>
      <c r="D1489" s="315" t="s">
        <v>6995</v>
      </c>
      <c r="E1489" s="316" t="s">
        <v>3818</v>
      </c>
      <c r="F1489" s="319" t="s">
        <v>6588</v>
      </c>
      <c r="G1489" s="320" t="s">
        <v>3822</v>
      </c>
      <c r="H1489" s="316" t="s">
        <v>355</v>
      </c>
      <c r="I1489" s="316" t="s">
        <v>3820</v>
      </c>
      <c r="J1489" s="316" t="s">
        <v>3823</v>
      </c>
      <c r="K1489" s="340" t="s">
        <v>6591</v>
      </c>
      <c r="L1489" s="334" t="s">
        <v>6592</v>
      </c>
      <c r="M1489" s="334"/>
      <c r="N1489" s="338"/>
      <c r="O1489" s="334"/>
      <c r="P1489" s="324">
        <v>2</v>
      </c>
      <c r="Q1489" s="316">
        <v>25</v>
      </c>
      <c r="R1489" s="327">
        <v>400000</v>
      </c>
      <c r="S1489" s="327" t="s">
        <v>347</v>
      </c>
      <c r="T1489" s="328" t="s">
        <v>347</v>
      </c>
      <c r="U1489" s="328" t="s">
        <v>347</v>
      </c>
      <c r="V1489" s="328" t="s">
        <v>347</v>
      </c>
      <c r="W1489" s="329" t="s">
        <v>347</v>
      </c>
      <c r="X1489" s="329" t="s">
        <v>347</v>
      </c>
      <c r="Y1489" s="329"/>
      <c r="Z1489" s="325"/>
      <c r="AA1489" s="329"/>
      <c r="AB1489" s="329"/>
      <c r="AC1489" s="329"/>
      <c r="AD1489" s="329"/>
      <c r="AE1489" s="329"/>
      <c r="AF1489" s="329"/>
      <c r="AG1489" s="325">
        <v>0</v>
      </c>
      <c r="AH1489" s="325" t="s">
        <v>6833</v>
      </c>
      <c r="AI1489" s="325" t="s">
        <v>6833</v>
      </c>
      <c r="AJ1489" s="328">
        <v>400000</v>
      </c>
      <c r="AK1489" s="330">
        <v>0</v>
      </c>
    </row>
    <row r="1490" spans="1:37" s="309" customFormat="1" ht="20.100000000000001" customHeight="1">
      <c r="A1490" s="314">
        <v>8271</v>
      </c>
      <c r="B1490" s="315">
        <v>702110002</v>
      </c>
      <c r="C1490" s="347"/>
      <c r="D1490" s="315" t="s">
        <v>6995</v>
      </c>
      <c r="E1490" s="331" t="s">
        <v>3818</v>
      </c>
      <c r="F1490" s="332" t="s">
        <v>6588</v>
      </c>
      <c r="G1490" s="333" t="s">
        <v>3822</v>
      </c>
      <c r="H1490" s="331" t="s">
        <v>355</v>
      </c>
      <c r="I1490" s="331" t="s">
        <v>3820</v>
      </c>
      <c r="J1490" s="331" t="s">
        <v>3824</v>
      </c>
      <c r="K1490" s="340" t="s">
        <v>6384</v>
      </c>
      <c r="L1490" s="334" t="s">
        <v>6593</v>
      </c>
      <c r="M1490" s="348"/>
      <c r="N1490" s="322"/>
      <c r="O1490" s="322"/>
      <c r="P1490" s="324">
        <v>2</v>
      </c>
      <c r="Q1490" s="316">
        <v>24</v>
      </c>
      <c r="R1490" s="327">
        <v>400000</v>
      </c>
      <c r="S1490" s="327" t="s">
        <v>347</v>
      </c>
      <c r="T1490" s="328" t="s">
        <v>347</v>
      </c>
      <c r="U1490" s="328" t="s">
        <v>347</v>
      </c>
      <c r="V1490" s="328" t="s">
        <v>347</v>
      </c>
      <c r="W1490" s="329" t="s">
        <v>347</v>
      </c>
      <c r="X1490" s="329" t="s">
        <v>347</v>
      </c>
      <c r="Y1490" s="325"/>
      <c r="Z1490" s="325"/>
      <c r="AA1490" s="325"/>
      <c r="AB1490" s="325"/>
      <c r="AC1490" s="325"/>
      <c r="AD1490" s="325"/>
      <c r="AE1490" s="325"/>
      <c r="AF1490" s="325"/>
      <c r="AG1490" s="325">
        <v>0</v>
      </c>
      <c r="AH1490" s="325" t="s">
        <v>6833</v>
      </c>
      <c r="AI1490" s="325" t="s">
        <v>6833</v>
      </c>
      <c r="AJ1490" s="328">
        <v>400000</v>
      </c>
      <c r="AK1490" s="330">
        <v>0</v>
      </c>
    </row>
    <row r="1491" spans="1:37" s="309" customFormat="1" ht="20.100000000000001" customHeight="1">
      <c r="A1491" s="314">
        <v>8272</v>
      </c>
      <c r="B1491" s="315">
        <v>702110004</v>
      </c>
      <c r="C1491" s="347"/>
      <c r="D1491" s="315" t="s">
        <v>6995</v>
      </c>
      <c r="E1491" s="331" t="s">
        <v>3818</v>
      </c>
      <c r="F1491" s="332" t="s">
        <v>6594</v>
      </c>
      <c r="G1491" s="333" t="s">
        <v>3819</v>
      </c>
      <c r="H1491" s="331" t="s">
        <v>355</v>
      </c>
      <c r="I1491" s="331" t="s">
        <v>3825</v>
      </c>
      <c r="J1491" s="331" t="s">
        <v>3826</v>
      </c>
      <c r="K1491" s="340" t="s">
        <v>6595</v>
      </c>
      <c r="L1491" s="334" t="s">
        <v>6596</v>
      </c>
      <c r="M1491" s="334"/>
      <c r="N1491" s="334"/>
      <c r="O1491" s="334"/>
      <c r="P1491" s="324">
        <v>1</v>
      </c>
      <c r="Q1491" s="316">
        <v>19</v>
      </c>
      <c r="R1491" s="327">
        <v>300000</v>
      </c>
      <c r="S1491" s="327" t="s">
        <v>347</v>
      </c>
      <c r="T1491" s="328" t="s">
        <v>347</v>
      </c>
      <c r="U1491" s="328" t="s">
        <v>347</v>
      </c>
      <c r="V1491" s="328" t="s">
        <v>347</v>
      </c>
      <c r="W1491" s="329" t="s">
        <v>347</v>
      </c>
      <c r="X1491" s="329" t="s">
        <v>347</v>
      </c>
      <c r="Y1491" s="325"/>
      <c r="Z1491" s="325"/>
      <c r="AA1491" s="325"/>
      <c r="AB1491" s="325"/>
      <c r="AC1491" s="325"/>
      <c r="AD1491" s="325"/>
      <c r="AE1491" s="325"/>
      <c r="AF1491" s="325"/>
      <c r="AG1491" s="325">
        <v>0</v>
      </c>
      <c r="AH1491" s="325" t="s">
        <v>6833</v>
      </c>
      <c r="AI1491" s="325" t="s">
        <v>6833</v>
      </c>
      <c r="AJ1491" s="328">
        <v>300000</v>
      </c>
      <c r="AK1491" s="330">
        <v>0</v>
      </c>
    </row>
    <row r="1492" spans="1:37" s="309" customFormat="1" ht="20.100000000000001" customHeight="1">
      <c r="A1492" s="314">
        <v>8273</v>
      </c>
      <c r="B1492" s="315">
        <v>702130006</v>
      </c>
      <c r="C1492" s="347"/>
      <c r="D1492" s="315" t="s">
        <v>6995</v>
      </c>
      <c r="E1492" s="331" t="s">
        <v>3818</v>
      </c>
      <c r="F1492" s="332" t="s">
        <v>6594</v>
      </c>
      <c r="G1492" s="333" t="s">
        <v>3819</v>
      </c>
      <c r="H1492" s="331" t="s">
        <v>355</v>
      </c>
      <c r="I1492" s="331" t="s">
        <v>3820</v>
      </c>
      <c r="J1492" s="331" t="s">
        <v>3119</v>
      </c>
      <c r="K1492" s="340" t="s">
        <v>6597</v>
      </c>
      <c r="L1492" s="334" t="s">
        <v>6598</v>
      </c>
      <c r="M1492" s="348"/>
      <c r="N1492" s="322"/>
      <c r="O1492" s="322"/>
      <c r="P1492" s="324">
        <v>2</v>
      </c>
      <c r="Q1492" s="316">
        <v>20</v>
      </c>
      <c r="R1492" s="327">
        <v>400000</v>
      </c>
      <c r="S1492" s="327" t="s">
        <v>347</v>
      </c>
      <c r="T1492" s="328" t="s">
        <v>347</v>
      </c>
      <c r="U1492" s="328" t="s">
        <v>347</v>
      </c>
      <c r="V1492" s="328" t="s">
        <v>347</v>
      </c>
      <c r="W1492" s="329" t="s">
        <v>347</v>
      </c>
      <c r="X1492" s="329" t="s">
        <v>347</v>
      </c>
      <c r="Y1492" s="325"/>
      <c r="Z1492" s="325"/>
      <c r="AA1492" s="325"/>
      <c r="AB1492" s="325"/>
      <c r="AC1492" s="325"/>
      <c r="AD1492" s="325"/>
      <c r="AE1492" s="325"/>
      <c r="AF1492" s="325"/>
      <c r="AG1492" s="325">
        <v>0</v>
      </c>
      <c r="AH1492" s="325" t="s">
        <v>6833</v>
      </c>
      <c r="AI1492" s="325" t="s">
        <v>6833</v>
      </c>
      <c r="AJ1492" s="328">
        <v>400000</v>
      </c>
      <c r="AK1492" s="330">
        <v>0</v>
      </c>
    </row>
    <row r="1493" spans="1:37" s="309" customFormat="1" ht="20.100000000000001" customHeight="1">
      <c r="A1493" s="314">
        <v>8274</v>
      </c>
      <c r="B1493" s="315">
        <v>702140006</v>
      </c>
      <c r="C1493" s="347"/>
      <c r="D1493" s="315" t="s">
        <v>6995</v>
      </c>
      <c r="E1493" s="331" t="s">
        <v>3818</v>
      </c>
      <c r="F1493" s="332" t="s">
        <v>6588</v>
      </c>
      <c r="G1493" s="333" t="s">
        <v>3822</v>
      </c>
      <c r="H1493" s="331" t="s">
        <v>355</v>
      </c>
      <c r="I1493" s="331" t="s">
        <v>3820</v>
      </c>
      <c r="J1493" s="331" t="s">
        <v>3827</v>
      </c>
      <c r="K1493" s="340" t="s">
        <v>6318</v>
      </c>
      <c r="L1493" s="334" t="s">
        <v>6599</v>
      </c>
      <c r="M1493" s="348"/>
      <c r="N1493" s="322"/>
      <c r="O1493" s="322"/>
      <c r="P1493" s="324">
        <v>1</v>
      </c>
      <c r="Q1493" s="316">
        <v>14</v>
      </c>
      <c r="R1493" s="327">
        <v>300000</v>
      </c>
      <c r="S1493" s="327" t="s">
        <v>347</v>
      </c>
      <c r="T1493" s="328" t="s">
        <v>347</v>
      </c>
      <c r="U1493" s="328" t="s">
        <v>347</v>
      </c>
      <c r="V1493" s="328" t="s">
        <v>347</v>
      </c>
      <c r="W1493" s="329" t="s">
        <v>347</v>
      </c>
      <c r="X1493" s="329" t="s">
        <v>347</v>
      </c>
      <c r="Y1493" s="329"/>
      <c r="Z1493" s="325"/>
      <c r="AA1493" s="329"/>
      <c r="AB1493" s="329"/>
      <c r="AC1493" s="329"/>
      <c r="AD1493" s="329"/>
      <c r="AE1493" s="329"/>
      <c r="AF1493" s="329"/>
      <c r="AG1493" s="325">
        <v>0</v>
      </c>
      <c r="AH1493" s="325" t="s">
        <v>6833</v>
      </c>
      <c r="AI1493" s="325" t="s">
        <v>6833</v>
      </c>
      <c r="AJ1493" s="328">
        <v>300000</v>
      </c>
      <c r="AK1493" s="330">
        <v>0</v>
      </c>
    </row>
    <row r="1494" spans="1:37" s="309" customFormat="1" ht="20.100000000000001" customHeight="1">
      <c r="A1494" s="314">
        <v>8275</v>
      </c>
      <c r="B1494" s="315">
        <v>702140046</v>
      </c>
      <c r="C1494" s="347"/>
      <c r="D1494" s="315" t="s">
        <v>6991</v>
      </c>
      <c r="E1494" s="331" t="s">
        <v>3818</v>
      </c>
      <c r="F1494" s="332" t="s">
        <v>6588</v>
      </c>
      <c r="G1494" s="333" t="s">
        <v>3822</v>
      </c>
      <c r="H1494" s="331" t="s">
        <v>355</v>
      </c>
      <c r="I1494" s="331" t="s">
        <v>3820</v>
      </c>
      <c r="J1494" s="331" t="s">
        <v>7097</v>
      </c>
      <c r="K1494" s="340" t="s">
        <v>3156</v>
      </c>
      <c r="L1494" s="334" t="s">
        <v>6600</v>
      </c>
      <c r="M1494" s="334"/>
      <c r="N1494" s="338"/>
      <c r="O1494" s="334"/>
      <c r="P1494" s="324">
        <v>1</v>
      </c>
      <c r="Q1494" s="316">
        <v>19</v>
      </c>
      <c r="R1494" s="327">
        <v>300000</v>
      </c>
      <c r="S1494" s="327" t="s">
        <v>347</v>
      </c>
      <c r="T1494" s="328" t="s">
        <v>347</v>
      </c>
      <c r="U1494" s="328" t="s">
        <v>347</v>
      </c>
      <c r="V1494" s="328" t="s">
        <v>347</v>
      </c>
      <c r="W1494" s="329" t="s">
        <v>347</v>
      </c>
      <c r="X1494" s="329" t="s">
        <v>347</v>
      </c>
      <c r="Y1494" s="325"/>
      <c r="Z1494" s="325"/>
      <c r="AA1494" s="325"/>
      <c r="AB1494" s="325"/>
      <c r="AC1494" s="325"/>
      <c r="AD1494" s="325"/>
      <c r="AE1494" s="325"/>
      <c r="AF1494" s="325"/>
      <c r="AG1494" s="325">
        <v>0</v>
      </c>
      <c r="AH1494" s="325" t="s">
        <v>6833</v>
      </c>
      <c r="AI1494" s="325" t="s">
        <v>6833</v>
      </c>
      <c r="AJ1494" s="328">
        <v>300000</v>
      </c>
      <c r="AK1494" s="330">
        <v>0</v>
      </c>
    </row>
    <row r="1495" spans="1:37" s="309" customFormat="1" ht="20.100000000000001" customHeight="1">
      <c r="A1495" s="314">
        <v>8276</v>
      </c>
      <c r="B1495" s="315">
        <v>702090011</v>
      </c>
      <c r="C1495" s="347"/>
      <c r="D1495" s="315" t="s">
        <v>6991</v>
      </c>
      <c r="E1495" s="331" t="s">
        <v>3828</v>
      </c>
      <c r="F1495" s="332" t="s">
        <v>6177</v>
      </c>
      <c r="G1495" s="333" t="s">
        <v>3477</v>
      </c>
      <c r="H1495" s="331" t="s">
        <v>3312</v>
      </c>
      <c r="I1495" s="331" t="s">
        <v>3478</v>
      </c>
      <c r="J1495" s="331" t="s">
        <v>7098</v>
      </c>
      <c r="K1495" s="340" t="s">
        <v>2852</v>
      </c>
      <c r="L1495" s="334" t="s">
        <v>6601</v>
      </c>
      <c r="M1495" s="334"/>
      <c r="N1495" s="316"/>
      <c r="O1495" s="334"/>
      <c r="P1495" s="324">
        <v>2</v>
      </c>
      <c r="Q1495" s="316">
        <v>50</v>
      </c>
      <c r="R1495" s="327">
        <v>400000</v>
      </c>
      <c r="S1495" s="327" t="s">
        <v>347</v>
      </c>
      <c r="T1495" s="328" t="s">
        <v>347</v>
      </c>
      <c r="U1495" s="328" t="s">
        <v>347</v>
      </c>
      <c r="V1495" s="328" t="s">
        <v>347</v>
      </c>
      <c r="W1495" s="329" t="s">
        <v>347</v>
      </c>
      <c r="X1495" s="329" t="s">
        <v>347</v>
      </c>
      <c r="Y1495" s="329"/>
      <c r="Z1495" s="325"/>
      <c r="AA1495" s="329"/>
      <c r="AB1495" s="329"/>
      <c r="AC1495" s="329"/>
      <c r="AD1495" s="329"/>
      <c r="AE1495" s="329"/>
      <c r="AF1495" s="329"/>
      <c r="AG1495" s="325">
        <v>0</v>
      </c>
      <c r="AH1495" s="325" t="s">
        <v>6833</v>
      </c>
      <c r="AI1495" s="325" t="s">
        <v>6833</v>
      </c>
      <c r="AJ1495" s="328">
        <v>400000</v>
      </c>
      <c r="AK1495" s="330">
        <v>0</v>
      </c>
    </row>
    <row r="1496" spans="1:37" s="309" customFormat="1" ht="20.100000000000001" customHeight="1">
      <c r="A1496" s="314">
        <v>8277</v>
      </c>
      <c r="B1496" s="315">
        <v>702060005</v>
      </c>
      <c r="C1496" s="345"/>
      <c r="D1496" s="315" t="s">
        <v>6995</v>
      </c>
      <c r="E1496" s="316" t="s">
        <v>3829</v>
      </c>
      <c r="F1496" s="340" t="s">
        <v>6262</v>
      </c>
      <c r="G1496" s="316" t="s">
        <v>3830</v>
      </c>
      <c r="H1496" s="316" t="s">
        <v>344</v>
      </c>
      <c r="I1496" s="316" t="s">
        <v>3831</v>
      </c>
      <c r="J1496" s="316" t="s">
        <v>3026</v>
      </c>
      <c r="K1496" s="340" t="s">
        <v>6602</v>
      </c>
      <c r="L1496" s="334" t="s">
        <v>6603</v>
      </c>
      <c r="M1496" s="334"/>
      <c r="N1496" s="338"/>
      <c r="O1496" s="334"/>
      <c r="P1496" s="324">
        <v>3</v>
      </c>
      <c r="Q1496" s="316">
        <v>60</v>
      </c>
      <c r="R1496" s="327">
        <v>500000</v>
      </c>
      <c r="S1496" s="327" t="s">
        <v>347</v>
      </c>
      <c r="T1496" s="328" t="s">
        <v>347</v>
      </c>
      <c r="U1496" s="328" t="s">
        <v>347</v>
      </c>
      <c r="V1496" s="328" t="s">
        <v>347</v>
      </c>
      <c r="W1496" s="329" t="s">
        <v>347</v>
      </c>
      <c r="X1496" s="329" t="s">
        <v>347</v>
      </c>
      <c r="Y1496" s="316"/>
      <c r="Z1496" s="325"/>
      <c r="AA1496" s="316"/>
      <c r="AB1496" s="316"/>
      <c r="AC1496" s="316"/>
      <c r="AD1496" s="316"/>
      <c r="AE1496" s="316"/>
      <c r="AF1496" s="316"/>
      <c r="AG1496" s="325">
        <v>0</v>
      </c>
      <c r="AH1496" s="325" t="s">
        <v>6833</v>
      </c>
      <c r="AI1496" s="325" t="s">
        <v>6833</v>
      </c>
      <c r="AJ1496" s="328">
        <v>500000</v>
      </c>
      <c r="AK1496" s="330">
        <v>0</v>
      </c>
    </row>
    <row r="1497" spans="1:37" s="309" customFormat="1" ht="20.100000000000001" customHeight="1">
      <c r="A1497" s="314">
        <v>8278</v>
      </c>
      <c r="B1497" s="315">
        <v>702080003</v>
      </c>
      <c r="C1497" s="347"/>
      <c r="D1497" s="315" t="s">
        <v>6995</v>
      </c>
      <c r="E1497" s="331" t="s">
        <v>3829</v>
      </c>
      <c r="F1497" s="332" t="s">
        <v>6605</v>
      </c>
      <c r="G1497" s="333" t="s">
        <v>3832</v>
      </c>
      <c r="H1497" s="331" t="s">
        <v>344</v>
      </c>
      <c r="I1497" s="331" t="s">
        <v>3831</v>
      </c>
      <c r="J1497" s="331" t="s">
        <v>6604</v>
      </c>
      <c r="K1497" s="340" t="s">
        <v>6606</v>
      </c>
      <c r="L1497" s="334" t="s">
        <v>6607</v>
      </c>
      <c r="M1497" s="348"/>
      <c r="N1497" s="322"/>
      <c r="O1497" s="322"/>
      <c r="P1497" s="324">
        <v>2</v>
      </c>
      <c r="Q1497" s="316">
        <v>55</v>
      </c>
      <c r="R1497" s="327">
        <v>400000</v>
      </c>
      <c r="S1497" s="327" t="s">
        <v>347</v>
      </c>
      <c r="T1497" s="328" t="s">
        <v>347</v>
      </c>
      <c r="U1497" s="328" t="s">
        <v>347</v>
      </c>
      <c r="V1497" s="328" t="s">
        <v>347</v>
      </c>
      <c r="W1497" s="329" t="s">
        <v>347</v>
      </c>
      <c r="X1497" s="329" t="s">
        <v>347</v>
      </c>
      <c r="Y1497" s="329"/>
      <c r="Z1497" s="325"/>
      <c r="AA1497" s="329"/>
      <c r="AB1497" s="329"/>
      <c r="AC1497" s="329"/>
      <c r="AD1497" s="329"/>
      <c r="AE1497" s="329"/>
      <c r="AF1497" s="329"/>
      <c r="AG1497" s="325">
        <v>0</v>
      </c>
      <c r="AH1497" s="325" t="s">
        <v>6833</v>
      </c>
      <c r="AI1497" s="325" t="s">
        <v>6833</v>
      </c>
      <c r="AJ1497" s="328">
        <v>400000</v>
      </c>
      <c r="AK1497" s="330">
        <v>0</v>
      </c>
    </row>
    <row r="1498" spans="1:37" s="309" customFormat="1" ht="20.100000000000001" customHeight="1">
      <c r="A1498" s="314">
        <v>8279</v>
      </c>
      <c r="B1498" s="315">
        <v>702100008</v>
      </c>
      <c r="C1498" s="347"/>
      <c r="D1498" s="315" t="s">
        <v>6995</v>
      </c>
      <c r="E1498" s="331" t="s">
        <v>3829</v>
      </c>
      <c r="F1498" s="332" t="s">
        <v>6605</v>
      </c>
      <c r="G1498" s="333" t="s">
        <v>3832</v>
      </c>
      <c r="H1498" s="331" t="s">
        <v>344</v>
      </c>
      <c r="I1498" s="331" t="s">
        <v>3831</v>
      </c>
      <c r="J1498" s="331" t="s">
        <v>3833</v>
      </c>
      <c r="K1498" s="340" t="s">
        <v>3070</v>
      </c>
      <c r="L1498" s="334" t="s">
        <v>6608</v>
      </c>
      <c r="M1498" s="348"/>
      <c r="N1498" s="322"/>
      <c r="O1498" s="322"/>
      <c r="P1498" s="324">
        <v>1</v>
      </c>
      <c r="Q1498" s="316">
        <v>15</v>
      </c>
      <c r="R1498" s="327">
        <v>300000</v>
      </c>
      <c r="S1498" s="327" t="s">
        <v>347</v>
      </c>
      <c r="T1498" s="328" t="s">
        <v>347</v>
      </c>
      <c r="U1498" s="328" t="s">
        <v>347</v>
      </c>
      <c r="V1498" s="328" t="s">
        <v>347</v>
      </c>
      <c r="W1498" s="329" t="s">
        <v>347</v>
      </c>
      <c r="X1498" s="329" t="s">
        <v>347</v>
      </c>
      <c r="Y1498" s="325"/>
      <c r="Z1498" s="325"/>
      <c r="AA1498" s="325"/>
      <c r="AB1498" s="325"/>
      <c r="AC1498" s="325"/>
      <c r="AD1498" s="325"/>
      <c r="AE1498" s="325"/>
      <c r="AF1498" s="325"/>
      <c r="AG1498" s="325">
        <v>0</v>
      </c>
      <c r="AH1498" s="325" t="s">
        <v>6833</v>
      </c>
      <c r="AI1498" s="325" t="s">
        <v>6833</v>
      </c>
      <c r="AJ1498" s="328">
        <v>300000</v>
      </c>
      <c r="AK1498" s="330">
        <v>0</v>
      </c>
    </row>
    <row r="1499" spans="1:37" s="309" customFormat="1" ht="20.100000000000001" customHeight="1">
      <c r="A1499" s="314">
        <v>8280</v>
      </c>
      <c r="B1499" s="315">
        <v>702150037</v>
      </c>
      <c r="C1499" s="345"/>
      <c r="D1499" s="315" t="s">
        <v>6995</v>
      </c>
      <c r="E1499" s="316" t="s">
        <v>6609</v>
      </c>
      <c r="F1499" s="319" t="s">
        <v>6612</v>
      </c>
      <c r="G1499" s="320" t="s">
        <v>6613</v>
      </c>
      <c r="H1499" s="316" t="s">
        <v>425</v>
      </c>
      <c r="I1499" s="316" t="s">
        <v>6610</v>
      </c>
      <c r="J1499" s="316" t="s">
        <v>6611</v>
      </c>
      <c r="K1499" s="340" t="s">
        <v>6614</v>
      </c>
      <c r="L1499" s="334" t="s">
        <v>6615</v>
      </c>
      <c r="M1499" s="348"/>
      <c r="N1499" s="322"/>
      <c r="O1499" s="322"/>
      <c r="P1499" s="324">
        <v>2</v>
      </c>
      <c r="Q1499" s="316">
        <v>55</v>
      </c>
      <c r="R1499" s="327">
        <v>400000</v>
      </c>
      <c r="S1499" s="327" t="s">
        <v>347</v>
      </c>
      <c r="T1499" s="328" t="s">
        <v>347</v>
      </c>
      <c r="U1499" s="328" t="s">
        <v>347</v>
      </c>
      <c r="V1499" s="328" t="s">
        <v>347</v>
      </c>
      <c r="W1499" s="329" t="s">
        <v>347</v>
      </c>
      <c r="X1499" s="329" t="s">
        <v>347</v>
      </c>
      <c r="Y1499" s="329"/>
      <c r="Z1499" s="325"/>
      <c r="AA1499" s="329"/>
      <c r="AB1499" s="329"/>
      <c r="AC1499" s="329"/>
      <c r="AD1499" s="329"/>
      <c r="AE1499" s="329"/>
      <c r="AF1499" s="329"/>
      <c r="AG1499" s="325">
        <v>0</v>
      </c>
      <c r="AH1499" s="325" t="s">
        <v>6833</v>
      </c>
      <c r="AI1499" s="325" t="s">
        <v>6833</v>
      </c>
      <c r="AJ1499" s="328">
        <v>400000</v>
      </c>
      <c r="AK1499" s="330">
        <v>0</v>
      </c>
    </row>
    <row r="1500" spans="1:37" s="309" customFormat="1" ht="20.100000000000001" customHeight="1">
      <c r="A1500" s="314">
        <v>8281</v>
      </c>
      <c r="B1500" s="315">
        <v>702110021</v>
      </c>
      <c r="C1500" s="347"/>
      <c r="D1500" s="315" t="s">
        <v>6995</v>
      </c>
      <c r="E1500" s="331" t="s">
        <v>3088</v>
      </c>
      <c r="F1500" s="332" t="s">
        <v>6616</v>
      </c>
      <c r="G1500" s="333" t="s">
        <v>3835</v>
      </c>
      <c r="H1500" s="331" t="s">
        <v>344</v>
      </c>
      <c r="I1500" s="331" t="s">
        <v>3836</v>
      </c>
      <c r="J1500" s="331" t="s">
        <v>3089</v>
      </c>
      <c r="K1500" s="340" t="s">
        <v>2870</v>
      </c>
      <c r="L1500" s="334" t="s">
        <v>3835</v>
      </c>
      <c r="M1500" s="322"/>
      <c r="N1500" s="322"/>
      <c r="O1500" s="334"/>
      <c r="P1500" s="324">
        <v>2</v>
      </c>
      <c r="Q1500" s="316">
        <v>20</v>
      </c>
      <c r="R1500" s="327">
        <v>400000</v>
      </c>
      <c r="S1500" s="327" t="s">
        <v>347</v>
      </c>
      <c r="T1500" s="328" t="s">
        <v>347</v>
      </c>
      <c r="U1500" s="328" t="s">
        <v>347</v>
      </c>
      <c r="V1500" s="328" t="s">
        <v>347</v>
      </c>
      <c r="W1500" s="329" t="s">
        <v>347</v>
      </c>
      <c r="X1500" s="329" t="s">
        <v>347</v>
      </c>
      <c r="Y1500" s="325"/>
      <c r="Z1500" s="325"/>
      <c r="AA1500" s="325"/>
      <c r="AB1500" s="325"/>
      <c r="AC1500" s="325"/>
      <c r="AD1500" s="325"/>
      <c r="AE1500" s="325"/>
      <c r="AF1500" s="325"/>
      <c r="AG1500" s="325">
        <v>0</v>
      </c>
      <c r="AH1500" s="325" t="s">
        <v>6833</v>
      </c>
      <c r="AI1500" s="325" t="s">
        <v>6833</v>
      </c>
      <c r="AJ1500" s="328">
        <v>400000</v>
      </c>
      <c r="AK1500" s="330">
        <v>0</v>
      </c>
    </row>
    <row r="1501" spans="1:37" s="309" customFormat="1" ht="20.100000000000001" customHeight="1">
      <c r="A1501" s="314">
        <v>8282</v>
      </c>
      <c r="B1501" s="315">
        <v>702110034</v>
      </c>
      <c r="C1501" s="347"/>
      <c r="D1501" s="315" t="s">
        <v>6991</v>
      </c>
      <c r="E1501" s="331" t="s">
        <v>3088</v>
      </c>
      <c r="F1501" s="332" t="s">
        <v>6617</v>
      </c>
      <c r="G1501" s="333" t="s">
        <v>3837</v>
      </c>
      <c r="H1501" s="331" t="s">
        <v>510</v>
      </c>
      <c r="I1501" s="331" t="s">
        <v>3836</v>
      </c>
      <c r="J1501" s="331" t="s">
        <v>7099</v>
      </c>
      <c r="K1501" s="340" t="s">
        <v>3097</v>
      </c>
      <c r="L1501" s="334" t="s">
        <v>6618</v>
      </c>
      <c r="M1501" s="319"/>
      <c r="N1501" s="322"/>
      <c r="O1501" s="322"/>
      <c r="P1501" s="324">
        <v>1</v>
      </c>
      <c r="Q1501" s="316">
        <v>12</v>
      </c>
      <c r="R1501" s="327">
        <v>300000</v>
      </c>
      <c r="S1501" s="327" t="s">
        <v>347</v>
      </c>
      <c r="T1501" s="328" t="s">
        <v>347</v>
      </c>
      <c r="U1501" s="328" t="s">
        <v>347</v>
      </c>
      <c r="V1501" s="328" t="s">
        <v>347</v>
      </c>
      <c r="W1501" s="329" t="s">
        <v>347</v>
      </c>
      <c r="X1501" s="329" t="s">
        <v>347</v>
      </c>
      <c r="Y1501" s="329"/>
      <c r="Z1501" s="325"/>
      <c r="AA1501" s="329"/>
      <c r="AB1501" s="329"/>
      <c r="AC1501" s="329"/>
      <c r="AD1501" s="329"/>
      <c r="AE1501" s="329"/>
      <c r="AF1501" s="329"/>
      <c r="AG1501" s="325">
        <v>0</v>
      </c>
      <c r="AH1501" s="325" t="s">
        <v>6833</v>
      </c>
      <c r="AI1501" s="325" t="s">
        <v>6833</v>
      </c>
      <c r="AJ1501" s="328">
        <v>300000</v>
      </c>
      <c r="AK1501" s="330">
        <v>0</v>
      </c>
    </row>
    <row r="1502" spans="1:37" s="309" customFormat="1" ht="20.100000000000001" customHeight="1">
      <c r="A1502" s="314">
        <v>8283</v>
      </c>
      <c r="B1502" s="315">
        <v>702110016</v>
      </c>
      <c r="C1502" s="347"/>
      <c r="D1502" s="315" t="s">
        <v>6995</v>
      </c>
      <c r="E1502" s="331" t="s">
        <v>3840</v>
      </c>
      <c r="F1502" s="332" t="s">
        <v>6619</v>
      </c>
      <c r="G1502" s="333" t="s">
        <v>3841</v>
      </c>
      <c r="H1502" s="331" t="s">
        <v>344</v>
      </c>
      <c r="I1502" s="331" t="s">
        <v>3842</v>
      </c>
      <c r="J1502" s="331" t="s">
        <v>3084</v>
      </c>
      <c r="K1502" s="340" t="s">
        <v>3085</v>
      </c>
      <c r="L1502" s="334" t="s">
        <v>3841</v>
      </c>
      <c r="M1502" s="322"/>
      <c r="N1502" s="322"/>
      <c r="O1502" s="334"/>
      <c r="P1502" s="324">
        <v>2</v>
      </c>
      <c r="Q1502" s="316">
        <v>20</v>
      </c>
      <c r="R1502" s="327">
        <v>400000</v>
      </c>
      <c r="S1502" s="327" t="s">
        <v>347</v>
      </c>
      <c r="T1502" s="328">
        <v>300000</v>
      </c>
      <c r="U1502" s="328" t="s">
        <v>347</v>
      </c>
      <c r="V1502" s="328" t="s">
        <v>347</v>
      </c>
      <c r="W1502" s="329" t="s">
        <v>347</v>
      </c>
      <c r="X1502" s="329" t="s">
        <v>377</v>
      </c>
      <c r="Y1502" s="325"/>
      <c r="Z1502" s="325"/>
      <c r="AA1502" s="325"/>
      <c r="AB1502" s="325"/>
      <c r="AC1502" s="325"/>
      <c r="AD1502" s="325"/>
      <c r="AE1502" s="325"/>
      <c r="AF1502" s="325"/>
      <c r="AG1502" s="325">
        <v>810000</v>
      </c>
      <c r="AH1502" s="325" t="s">
        <v>6833</v>
      </c>
      <c r="AI1502" s="325" t="s">
        <v>6833</v>
      </c>
      <c r="AJ1502" s="328">
        <v>700000</v>
      </c>
      <c r="AK1502" s="330">
        <v>0</v>
      </c>
    </row>
    <row r="1503" spans="1:37" s="309" customFormat="1" ht="20.100000000000001" customHeight="1">
      <c r="A1503" s="314">
        <v>8284</v>
      </c>
      <c r="B1503" s="315">
        <v>702140012</v>
      </c>
      <c r="C1503" s="347"/>
      <c r="D1503" s="315" t="s">
        <v>6995</v>
      </c>
      <c r="E1503" s="331" t="s">
        <v>3843</v>
      </c>
      <c r="F1503" s="332" t="s">
        <v>6620</v>
      </c>
      <c r="G1503" s="333" t="s">
        <v>3844</v>
      </c>
      <c r="H1503" s="331" t="s">
        <v>510</v>
      </c>
      <c r="I1503" s="331" t="s">
        <v>3845</v>
      </c>
      <c r="J1503" s="331" t="s">
        <v>3846</v>
      </c>
      <c r="K1503" s="340" t="s">
        <v>3145</v>
      </c>
      <c r="L1503" s="334" t="s">
        <v>3844</v>
      </c>
      <c r="M1503" s="348"/>
      <c r="N1503" s="322"/>
      <c r="O1503" s="322"/>
      <c r="P1503" s="324">
        <v>1</v>
      </c>
      <c r="Q1503" s="316">
        <v>6</v>
      </c>
      <c r="R1503" s="327">
        <v>300000</v>
      </c>
      <c r="S1503" s="327" t="s">
        <v>347</v>
      </c>
      <c r="T1503" s="328" t="s">
        <v>347</v>
      </c>
      <c r="U1503" s="328" t="s">
        <v>347</v>
      </c>
      <c r="V1503" s="328" t="s">
        <v>347</v>
      </c>
      <c r="W1503" s="329" t="s">
        <v>347</v>
      </c>
      <c r="X1503" s="329" t="s">
        <v>347</v>
      </c>
      <c r="Y1503" s="329"/>
      <c r="Z1503" s="325"/>
      <c r="AA1503" s="329"/>
      <c r="AB1503" s="329"/>
      <c r="AC1503" s="329"/>
      <c r="AD1503" s="329"/>
      <c r="AE1503" s="329"/>
      <c r="AF1503" s="329"/>
      <c r="AG1503" s="325">
        <v>0</v>
      </c>
      <c r="AH1503" s="325" t="s">
        <v>6833</v>
      </c>
      <c r="AI1503" s="325" t="s">
        <v>6833</v>
      </c>
      <c r="AJ1503" s="328">
        <v>300000</v>
      </c>
      <c r="AK1503" s="330">
        <v>0</v>
      </c>
    </row>
    <row r="1504" spans="1:37" s="309" customFormat="1" ht="20.100000000000001" customHeight="1">
      <c r="A1504" s="314">
        <v>8285</v>
      </c>
      <c r="B1504" s="315">
        <v>702020022</v>
      </c>
      <c r="C1504" s="347"/>
      <c r="D1504" s="315" t="s">
        <v>6991</v>
      </c>
      <c r="E1504" s="331" t="s">
        <v>3847</v>
      </c>
      <c r="F1504" s="332" t="s">
        <v>6621</v>
      </c>
      <c r="G1504" s="333" t="s">
        <v>3848</v>
      </c>
      <c r="H1504" s="331" t="s">
        <v>344</v>
      </c>
      <c r="I1504" s="331" t="s">
        <v>2384</v>
      </c>
      <c r="J1504" s="331" t="s">
        <v>7100</v>
      </c>
      <c r="K1504" s="340" t="s">
        <v>4881</v>
      </c>
      <c r="L1504" s="334" t="s">
        <v>6622</v>
      </c>
      <c r="M1504" s="348"/>
      <c r="N1504" s="322"/>
      <c r="O1504" s="322"/>
      <c r="P1504" s="324">
        <v>1</v>
      </c>
      <c r="Q1504" s="316">
        <v>12</v>
      </c>
      <c r="R1504" s="327">
        <v>300000</v>
      </c>
      <c r="S1504" s="327" t="s">
        <v>347</v>
      </c>
      <c r="T1504" s="328">
        <v>300000</v>
      </c>
      <c r="U1504" s="328" t="s">
        <v>347</v>
      </c>
      <c r="V1504" s="328" t="s">
        <v>347</v>
      </c>
      <c r="W1504" s="329" t="s">
        <v>347</v>
      </c>
      <c r="X1504" s="329" t="s">
        <v>347</v>
      </c>
      <c r="Y1504" s="325" t="s">
        <v>377</v>
      </c>
      <c r="Z1504" s="325"/>
      <c r="AA1504" s="325"/>
      <c r="AB1504" s="325"/>
      <c r="AC1504" s="325"/>
      <c r="AD1504" s="325"/>
      <c r="AE1504" s="325"/>
      <c r="AF1504" s="325"/>
      <c r="AG1504" s="325">
        <v>0</v>
      </c>
      <c r="AH1504" s="325" t="s">
        <v>377</v>
      </c>
      <c r="AI1504" s="325" t="s">
        <v>6833</v>
      </c>
      <c r="AJ1504" s="328">
        <v>600000</v>
      </c>
      <c r="AK1504" s="330">
        <v>1000000</v>
      </c>
    </row>
    <row r="1505" spans="1:37" s="309" customFormat="1" ht="20.100000000000001" customHeight="1">
      <c r="A1505" s="314">
        <v>8286</v>
      </c>
      <c r="B1505" s="315">
        <v>702040027</v>
      </c>
      <c r="C1505" s="347"/>
      <c r="D1505" s="315" t="s">
        <v>6991</v>
      </c>
      <c r="E1505" s="331" t="s">
        <v>3849</v>
      </c>
      <c r="F1505" s="332" t="s">
        <v>6623</v>
      </c>
      <c r="G1505" s="333" t="s">
        <v>3850</v>
      </c>
      <c r="H1505" s="331" t="s">
        <v>344</v>
      </c>
      <c r="I1505" s="331" t="s">
        <v>2456</v>
      </c>
      <c r="J1505" s="331" t="s">
        <v>7101</v>
      </c>
      <c r="K1505" s="340" t="s">
        <v>2990</v>
      </c>
      <c r="L1505" s="334" t="s">
        <v>6624</v>
      </c>
      <c r="M1505" s="348"/>
      <c r="N1505" s="323"/>
      <c r="O1505" s="322"/>
      <c r="P1505" s="324">
        <v>3</v>
      </c>
      <c r="Q1505" s="316">
        <v>60</v>
      </c>
      <c r="R1505" s="327">
        <v>500000</v>
      </c>
      <c r="S1505" s="327" t="s">
        <v>347</v>
      </c>
      <c r="T1505" s="328" t="s">
        <v>347</v>
      </c>
      <c r="U1505" s="328" t="s">
        <v>347</v>
      </c>
      <c r="V1505" s="328" t="s">
        <v>347</v>
      </c>
      <c r="W1505" s="329" t="s">
        <v>347</v>
      </c>
      <c r="X1505" s="329" t="s">
        <v>347</v>
      </c>
      <c r="Y1505" s="329"/>
      <c r="Z1505" s="325"/>
      <c r="AA1505" s="329"/>
      <c r="AB1505" s="329"/>
      <c r="AC1505" s="329"/>
      <c r="AD1505" s="329"/>
      <c r="AE1505" s="329"/>
      <c r="AF1505" s="329"/>
      <c r="AG1505" s="325">
        <v>0</v>
      </c>
      <c r="AH1505" s="325" t="s">
        <v>6833</v>
      </c>
      <c r="AI1505" s="325" t="s">
        <v>6833</v>
      </c>
      <c r="AJ1505" s="328">
        <v>500000</v>
      </c>
      <c r="AK1505" s="330">
        <v>0</v>
      </c>
    </row>
    <row r="1506" spans="1:37" s="309" customFormat="1" ht="20.100000000000001" customHeight="1">
      <c r="A1506" s="314">
        <v>8287</v>
      </c>
      <c r="B1506" s="315">
        <v>702140024</v>
      </c>
      <c r="C1506" s="347"/>
      <c r="D1506" s="315" t="s">
        <v>6995</v>
      </c>
      <c r="E1506" s="331" t="s">
        <v>3851</v>
      </c>
      <c r="F1506" s="332" t="s">
        <v>6625</v>
      </c>
      <c r="G1506" s="333" t="s">
        <v>3852</v>
      </c>
      <c r="H1506" s="331" t="s">
        <v>344</v>
      </c>
      <c r="I1506" s="331" t="s">
        <v>3853</v>
      </c>
      <c r="J1506" s="331" t="s">
        <v>3152</v>
      </c>
      <c r="K1506" s="340" t="s">
        <v>6318</v>
      </c>
      <c r="L1506" s="334" t="s">
        <v>6626</v>
      </c>
      <c r="M1506" s="348"/>
      <c r="N1506" s="322"/>
      <c r="O1506" s="322"/>
      <c r="P1506" s="324">
        <v>1</v>
      </c>
      <c r="Q1506" s="316">
        <v>6</v>
      </c>
      <c r="R1506" s="327">
        <v>300000</v>
      </c>
      <c r="S1506" s="327" t="s">
        <v>347</v>
      </c>
      <c r="T1506" s="328" t="s">
        <v>347</v>
      </c>
      <c r="U1506" s="328" t="s">
        <v>347</v>
      </c>
      <c r="V1506" s="328" t="s">
        <v>347</v>
      </c>
      <c r="W1506" s="329" t="s">
        <v>347</v>
      </c>
      <c r="X1506" s="329" t="s">
        <v>347</v>
      </c>
      <c r="Y1506" s="329"/>
      <c r="Z1506" s="325"/>
      <c r="AA1506" s="329"/>
      <c r="AB1506" s="329"/>
      <c r="AC1506" s="329"/>
      <c r="AD1506" s="329"/>
      <c r="AE1506" s="329"/>
      <c r="AF1506" s="329"/>
      <c r="AG1506" s="325">
        <v>0</v>
      </c>
      <c r="AH1506" s="325" t="s">
        <v>6833</v>
      </c>
      <c r="AI1506" s="325" t="s">
        <v>6833</v>
      </c>
      <c r="AJ1506" s="328">
        <v>300000</v>
      </c>
      <c r="AK1506" s="330">
        <v>0</v>
      </c>
    </row>
    <row r="1507" spans="1:37" s="309" customFormat="1" ht="20.100000000000001" customHeight="1">
      <c r="A1507" s="314">
        <v>8288</v>
      </c>
      <c r="B1507" s="315">
        <v>702050017</v>
      </c>
      <c r="C1507" s="347"/>
      <c r="D1507" s="315" t="s">
        <v>6995</v>
      </c>
      <c r="E1507" s="331" t="s">
        <v>3854</v>
      </c>
      <c r="F1507" s="332" t="s">
        <v>6627</v>
      </c>
      <c r="G1507" s="333" t="s">
        <v>3016</v>
      </c>
      <c r="H1507" s="331" t="s">
        <v>344</v>
      </c>
      <c r="I1507" s="331" t="s">
        <v>3855</v>
      </c>
      <c r="J1507" s="331" t="s">
        <v>3015</v>
      </c>
      <c r="K1507" s="340" t="s">
        <v>6628</v>
      </c>
      <c r="L1507" s="334" t="s">
        <v>6629</v>
      </c>
      <c r="M1507" s="348"/>
      <c r="N1507" s="323"/>
      <c r="O1507" s="322"/>
      <c r="P1507" s="324">
        <v>1</v>
      </c>
      <c r="Q1507" s="316">
        <v>8</v>
      </c>
      <c r="R1507" s="327">
        <v>300000</v>
      </c>
      <c r="S1507" s="327" t="s">
        <v>347</v>
      </c>
      <c r="T1507" s="328" t="s">
        <v>347</v>
      </c>
      <c r="U1507" s="328" t="s">
        <v>347</v>
      </c>
      <c r="V1507" s="328" t="s">
        <v>347</v>
      </c>
      <c r="W1507" s="329" t="s">
        <v>347</v>
      </c>
      <c r="X1507" s="329" t="s">
        <v>347</v>
      </c>
      <c r="Y1507" s="325"/>
      <c r="Z1507" s="325"/>
      <c r="AA1507" s="325"/>
      <c r="AB1507" s="325"/>
      <c r="AC1507" s="325"/>
      <c r="AD1507" s="325"/>
      <c r="AE1507" s="325"/>
      <c r="AF1507" s="325"/>
      <c r="AG1507" s="325">
        <v>0</v>
      </c>
      <c r="AH1507" s="325" t="s">
        <v>6833</v>
      </c>
      <c r="AI1507" s="325" t="s">
        <v>6833</v>
      </c>
      <c r="AJ1507" s="328">
        <v>300000</v>
      </c>
      <c r="AK1507" s="330">
        <v>0</v>
      </c>
    </row>
    <row r="1508" spans="1:37" s="309" customFormat="1" ht="20.100000000000001" customHeight="1">
      <c r="A1508" s="314">
        <v>8289</v>
      </c>
      <c r="B1508" s="315">
        <v>702180004</v>
      </c>
      <c r="C1508" s="345"/>
      <c r="D1508" s="315" t="s">
        <v>6995</v>
      </c>
      <c r="E1508" s="316" t="s">
        <v>3856</v>
      </c>
      <c r="F1508" s="319" t="s">
        <v>6630</v>
      </c>
      <c r="G1508" s="320" t="s">
        <v>3857</v>
      </c>
      <c r="H1508" s="316" t="s">
        <v>344</v>
      </c>
      <c r="I1508" s="316" t="s">
        <v>7102</v>
      </c>
      <c r="J1508" s="316" t="s">
        <v>3190</v>
      </c>
      <c r="K1508" s="340" t="s">
        <v>2873</v>
      </c>
      <c r="L1508" s="334" t="s">
        <v>6631</v>
      </c>
      <c r="M1508" s="334"/>
      <c r="N1508" s="338"/>
      <c r="O1508" s="334"/>
      <c r="P1508" s="324">
        <v>1</v>
      </c>
      <c r="Q1508" s="316">
        <v>15</v>
      </c>
      <c r="R1508" s="327">
        <v>300000</v>
      </c>
      <c r="S1508" s="327" t="s">
        <v>347</v>
      </c>
      <c r="T1508" s="328">
        <v>300000</v>
      </c>
      <c r="U1508" s="328" t="s">
        <v>347</v>
      </c>
      <c r="V1508" s="328" t="s">
        <v>347</v>
      </c>
      <c r="W1508" s="329" t="s">
        <v>347</v>
      </c>
      <c r="X1508" s="329" t="s">
        <v>377</v>
      </c>
      <c r="Y1508" s="329"/>
      <c r="Z1508" s="325"/>
      <c r="AA1508" s="329"/>
      <c r="AB1508" s="329"/>
      <c r="AC1508" s="329"/>
      <c r="AD1508" s="329"/>
      <c r="AE1508" s="329"/>
      <c r="AF1508" s="329"/>
      <c r="AG1508" s="325">
        <v>909000</v>
      </c>
      <c r="AH1508" s="325" t="s">
        <v>6833</v>
      </c>
      <c r="AI1508" s="325" t="s">
        <v>6833</v>
      </c>
      <c r="AJ1508" s="328">
        <v>600000</v>
      </c>
      <c r="AK1508" s="330">
        <v>0</v>
      </c>
    </row>
    <row r="1509" spans="1:37" s="309" customFormat="1" ht="20.100000000000001" customHeight="1">
      <c r="A1509" s="314">
        <v>8290</v>
      </c>
      <c r="B1509" s="315">
        <v>702180008</v>
      </c>
      <c r="C1509" s="345"/>
      <c r="D1509" s="315" t="s">
        <v>6995</v>
      </c>
      <c r="E1509" s="316" t="s">
        <v>3856</v>
      </c>
      <c r="F1509" s="319" t="s">
        <v>6630</v>
      </c>
      <c r="G1509" s="320" t="s">
        <v>3857</v>
      </c>
      <c r="H1509" s="316" t="s">
        <v>344</v>
      </c>
      <c r="I1509" s="316" t="s">
        <v>7102</v>
      </c>
      <c r="J1509" s="316" t="s">
        <v>3191</v>
      </c>
      <c r="K1509" s="340" t="s">
        <v>3189</v>
      </c>
      <c r="L1509" s="334" t="s">
        <v>6632</v>
      </c>
      <c r="M1509" s="319"/>
      <c r="N1509" s="322"/>
      <c r="O1509" s="316"/>
      <c r="P1509" s="324">
        <v>1</v>
      </c>
      <c r="Q1509" s="316">
        <v>6</v>
      </c>
      <c r="R1509" s="327">
        <v>300000</v>
      </c>
      <c r="S1509" s="327" t="s">
        <v>347</v>
      </c>
      <c r="T1509" s="328">
        <v>300000</v>
      </c>
      <c r="U1509" s="328" t="s">
        <v>347</v>
      </c>
      <c r="V1509" s="328" t="s">
        <v>347</v>
      </c>
      <c r="W1509" s="329" t="s">
        <v>347</v>
      </c>
      <c r="X1509" s="329" t="s">
        <v>377</v>
      </c>
      <c r="Y1509" s="329"/>
      <c r="Z1509" s="325"/>
      <c r="AA1509" s="329"/>
      <c r="AB1509" s="329"/>
      <c r="AC1509" s="329"/>
      <c r="AD1509" s="329"/>
      <c r="AE1509" s="329"/>
      <c r="AF1509" s="329"/>
      <c r="AG1509" s="325">
        <v>376000</v>
      </c>
      <c r="AH1509" s="325" t="s">
        <v>6833</v>
      </c>
      <c r="AI1509" s="325" t="s">
        <v>6833</v>
      </c>
      <c r="AJ1509" s="328">
        <v>600000</v>
      </c>
      <c r="AK1509" s="330">
        <v>0</v>
      </c>
    </row>
    <row r="1510" spans="1:37" s="309" customFormat="1" ht="20.100000000000001" customHeight="1">
      <c r="A1510" s="314">
        <v>8291</v>
      </c>
      <c r="B1510" s="315">
        <v>702060018</v>
      </c>
      <c r="C1510" s="347"/>
      <c r="D1510" s="315" t="s">
        <v>6991</v>
      </c>
      <c r="E1510" s="331" t="s">
        <v>3858</v>
      </c>
      <c r="F1510" s="332" t="s">
        <v>6633</v>
      </c>
      <c r="G1510" s="333" t="s">
        <v>3859</v>
      </c>
      <c r="H1510" s="331" t="s">
        <v>344</v>
      </c>
      <c r="I1510" s="331" t="s">
        <v>2442</v>
      </c>
      <c r="J1510" s="331" t="s">
        <v>7103</v>
      </c>
      <c r="K1510" s="340" t="s">
        <v>5298</v>
      </c>
      <c r="L1510" s="334" t="s">
        <v>6634</v>
      </c>
      <c r="M1510" s="348"/>
      <c r="N1510" s="322"/>
      <c r="O1510" s="322"/>
      <c r="P1510" s="324">
        <v>2</v>
      </c>
      <c r="Q1510" s="316">
        <v>42</v>
      </c>
      <c r="R1510" s="327">
        <v>400000</v>
      </c>
      <c r="S1510" s="327" t="s">
        <v>347</v>
      </c>
      <c r="T1510" s="328" t="s">
        <v>347</v>
      </c>
      <c r="U1510" s="328" t="s">
        <v>347</v>
      </c>
      <c r="V1510" s="328" t="s">
        <v>347</v>
      </c>
      <c r="W1510" s="329" t="s">
        <v>347</v>
      </c>
      <c r="X1510" s="329" t="s">
        <v>347</v>
      </c>
      <c r="Y1510" s="325"/>
      <c r="Z1510" s="325"/>
      <c r="AA1510" s="325"/>
      <c r="AB1510" s="325"/>
      <c r="AC1510" s="325"/>
      <c r="AD1510" s="325"/>
      <c r="AE1510" s="325"/>
      <c r="AF1510" s="325"/>
      <c r="AG1510" s="325">
        <v>0</v>
      </c>
      <c r="AH1510" s="325" t="s">
        <v>6833</v>
      </c>
      <c r="AI1510" s="325" t="s">
        <v>6833</v>
      </c>
      <c r="AJ1510" s="328">
        <v>400000</v>
      </c>
      <c r="AK1510" s="330">
        <v>0</v>
      </c>
    </row>
    <row r="1511" spans="1:37" s="309" customFormat="1" ht="20.100000000000001" customHeight="1">
      <c r="A1511" s="314">
        <v>8292</v>
      </c>
      <c r="B1511" s="315">
        <v>702130004</v>
      </c>
      <c r="C1511" s="347"/>
      <c r="D1511" s="315" t="s">
        <v>6995</v>
      </c>
      <c r="E1511" s="331" t="s">
        <v>3860</v>
      </c>
      <c r="F1511" s="332" t="s">
        <v>6636</v>
      </c>
      <c r="G1511" s="333" t="s">
        <v>3861</v>
      </c>
      <c r="H1511" s="331" t="s">
        <v>2040</v>
      </c>
      <c r="I1511" s="331" t="s">
        <v>6635</v>
      </c>
      <c r="J1511" s="331" t="s">
        <v>3862</v>
      </c>
      <c r="K1511" s="340" t="s">
        <v>3116</v>
      </c>
      <c r="L1511" s="334" t="s">
        <v>3861</v>
      </c>
      <c r="M1511" s="334"/>
      <c r="N1511" s="334"/>
      <c r="O1511" s="334"/>
      <c r="P1511" s="324">
        <v>2</v>
      </c>
      <c r="Q1511" s="316">
        <v>40</v>
      </c>
      <c r="R1511" s="327">
        <v>400000</v>
      </c>
      <c r="S1511" s="327" t="s">
        <v>347</v>
      </c>
      <c r="T1511" s="328" t="s">
        <v>347</v>
      </c>
      <c r="U1511" s="328" t="s">
        <v>347</v>
      </c>
      <c r="V1511" s="328" t="s">
        <v>347</v>
      </c>
      <c r="W1511" s="329" t="s">
        <v>347</v>
      </c>
      <c r="X1511" s="329" t="s">
        <v>347</v>
      </c>
      <c r="Y1511" s="325"/>
      <c r="Z1511" s="325"/>
      <c r="AA1511" s="325"/>
      <c r="AB1511" s="325"/>
      <c r="AC1511" s="325"/>
      <c r="AD1511" s="325"/>
      <c r="AE1511" s="325"/>
      <c r="AF1511" s="325"/>
      <c r="AG1511" s="325">
        <v>0</v>
      </c>
      <c r="AH1511" s="325" t="s">
        <v>6833</v>
      </c>
      <c r="AI1511" s="325" t="s">
        <v>6833</v>
      </c>
      <c r="AJ1511" s="328">
        <v>400000</v>
      </c>
      <c r="AK1511" s="330">
        <v>0</v>
      </c>
    </row>
    <row r="1512" spans="1:37" s="309" customFormat="1" ht="20.100000000000001" customHeight="1">
      <c r="A1512" s="314">
        <v>8293</v>
      </c>
      <c r="B1512" s="315">
        <v>702140015</v>
      </c>
      <c r="C1512" s="347"/>
      <c r="D1512" s="315" t="s">
        <v>6995</v>
      </c>
      <c r="E1512" s="331" t="s">
        <v>3863</v>
      </c>
      <c r="F1512" s="332" t="s">
        <v>6070</v>
      </c>
      <c r="G1512" s="333" t="s">
        <v>3864</v>
      </c>
      <c r="H1512" s="331" t="s">
        <v>344</v>
      </c>
      <c r="I1512" s="331" t="s">
        <v>3865</v>
      </c>
      <c r="J1512" s="331" t="s">
        <v>3147</v>
      </c>
      <c r="K1512" s="340" t="s">
        <v>3148</v>
      </c>
      <c r="L1512" s="334" t="s">
        <v>3864</v>
      </c>
      <c r="M1512" s="319"/>
      <c r="N1512" s="316"/>
      <c r="O1512" s="316"/>
      <c r="P1512" s="324">
        <v>1</v>
      </c>
      <c r="Q1512" s="316">
        <v>15</v>
      </c>
      <c r="R1512" s="327">
        <v>300000</v>
      </c>
      <c r="S1512" s="327" t="s">
        <v>347</v>
      </c>
      <c r="T1512" s="328">
        <v>300000</v>
      </c>
      <c r="U1512" s="328" t="s">
        <v>347</v>
      </c>
      <c r="V1512" s="328" t="s">
        <v>347</v>
      </c>
      <c r="W1512" s="329" t="s">
        <v>347</v>
      </c>
      <c r="X1512" s="329" t="s">
        <v>377</v>
      </c>
      <c r="Y1512" s="329"/>
      <c r="Z1512" s="325"/>
      <c r="AA1512" s="329"/>
      <c r="AB1512" s="329"/>
      <c r="AC1512" s="329"/>
      <c r="AD1512" s="329"/>
      <c r="AE1512" s="329"/>
      <c r="AF1512" s="329"/>
      <c r="AG1512" s="325">
        <v>1000000</v>
      </c>
      <c r="AH1512" s="325" t="s">
        <v>6833</v>
      </c>
      <c r="AI1512" s="325" t="s">
        <v>6833</v>
      </c>
      <c r="AJ1512" s="328">
        <v>600000</v>
      </c>
      <c r="AK1512" s="330">
        <v>0</v>
      </c>
    </row>
    <row r="1513" spans="1:37" s="309" customFormat="1" ht="20.100000000000001" customHeight="1">
      <c r="A1513" s="314">
        <v>8294</v>
      </c>
      <c r="B1513" s="315">
        <v>702140029</v>
      </c>
      <c r="C1513" s="347"/>
      <c r="D1513" s="315" t="s">
        <v>6995</v>
      </c>
      <c r="E1513" s="331" t="s">
        <v>3863</v>
      </c>
      <c r="F1513" s="332" t="s">
        <v>6070</v>
      </c>
      <c r="G1513" s="333" t="s">
        <v>3866</v>
      </c>
      <c r="H1513" s="331" t="s">
        <v>344</v>
      </c>
      <c r="I1513" s="331" t="s">
        <v>3865</v>
      </c>
      <c r="J1513" s="331" t="s">
        <v>3867</v>
      </c>
      <c r="K1513" s="340" t="s">
        <v>6056</v>
      </c>
      <c r="L1513" s="334" t="s">
        <v>6637</v>
      </c>
      <c r="M1513" s="334"/>
      <c r="N1513" s="338"/>
      <c r="O1513" s="334"/>
      <c r="P1513" s="324">
        <v>1</v>
      </c>
      <c r="Q1513" s="316">
        <v>15</v>
      </c>
      <c r="R1513" s="327">
        <v>300000</v>
      </c>
      <c r="S1513" s="327" t="s">
        <v>347</v>
      </c>
      <c r="T1513" s="328">
        <v>300000</v>
      </c>
      <c r="U1513" s="328" t="s">
        <v>347</v>
      </c>
      <c r="V1513" s="328" t="s">
        <v>347</v>
      </c>
      <c r="W1513" s="329" t="s">
        <v>347</v>
      </c>
      <c r="X1513" s="329" t="s">
        <v>377</v>
      </c>
      <c r="Y1513" s="329"/>
      <c r="Z1513" s="325"/>
      <c r="AA1513" s="329"/>
      <c r="AB1513" s="329"/>
      <c r="AC1513" s="329"/>
      <c r="AD1513" s="329"/>
      <c r="AE1513" s="329"/>
      <c r="AF1513" s="329"/>
      <c r="AG1513" s="325">
        <v>931000</v>
      </c>
      <c r="AH1513" s="325" t="s">
        <v>6833</v>
      </c>
      <c r="AI1513" s="325" t="s">
        <v>6833</v>
      </c>
      <c r="AJ1513" s="328">
        <v>600000</v>
      </c>
      <c r="AK1513" s="330">
        <v>0</v>
      </c>
    </row>
    <row r="1514" spans="1:37" s="309" customFormat="1" ht="20.100000000000001" customHeight="1">
      <c r="A1514" s="314">
        <v>8295</v>
      </c>
      <c r="B1514" s="315">
        <v>702030002</v>
      </c>
      <c r="C1514" s="347"/>
      <c r="D1514" s="315" t="s">
        <v>6995</v>
      </c>
      <c r="E1514" s="331" t="s">
        <v>3868</v>
      </c>
      <c r="F1514" s="332" t="s">
        <v>6638</v>
      </c>
      <c r="G1514" s="333" t="s">
        <v>3869</v>
      </c>
      <c r="H1514" s="331" t="s">
        <v>344</v>
      </c>
      <c r="I1514" s="331" t="s">
        <v>3870</v>
      </c>
      <c r="J1514" s="331" t="s">
        <v>2964</v>
      </c>
      <c r="K1514" s="340" t="s">
        <v>2965</v>
      </c>
      <c r="L1514" s="334" t="s">
        <v>3869</v>
      </c>
      <c r="M1514" s="334"/>
      <c r="N1514" s="334"/>
      <c r="O1514" s="334"/>
      <c r="P1514" s="324">
        <v>1</v>
      </c>
      <c r="Q1514" s="316">
        <v>15</v>
      </c>
      <c r="R1514" s="327">
        <v>300000</v>
      </c>
      <c r="S1514" s="327" t="s">
        <v>347</v>
      </c>
      <c r="T1514" s="328">
        <v>300000</v>
      </c>
      <c r="U1514" s="328" t="s">
        <v>347</v>
      </c>
      <c r="V1514" s="328" t="s">
        <v>347</v>
      </c>
      <c r="W1514" s="329" t="s">
        <v>347</v>
      </c>
      <c r="X1514" s="329" t="s">
        <v>377</v>
      </c>
      <c r="Y1514" s="325"/>
      <c r="Z1514" s="325"/>
      <c r="AA1514" s="325"/>
      <c r="AB1514" s="325"/>
      <c r="AC1514" s="325"/>
      <c r="AD1514" s="325"/>
      <c r="AE1514" s="325"/>
      <c r="AF1514" s="325"/>
      <c r="AG1514" s="325">
        <v>400000</v>
      </c>
      <c r="AH1514" s="325" t="s">
        <v>6833</v>
      </c>
      <c r="AI1514" s="325" t="s">
        <v>6833</v>
      </c>
      <c r="AJ1514" s="328">
        <v>600000</v>
      </c>
      <c r="AK1514" s="330">
        <v>0</v>
      </c>
    </row>
    <row r="1515" spans="1:37" s="309" customFormat="1" ht="20.100000000000001" customHeight="1">
      <c r="A1515" s="314">
        <v>8296</v>
      </c>
      <c r="B1515" s="315">
        <v>702130018</v>
      </c>
      <c r="C1515" s="347"/>
      <c r="D1515" s="315" t="s">
        <v>6995</v>
      </c>
      <c r="E1515" s="331" t="s">
        <v>3871</v>
      </c>
      <c r="F1515" s="332" t="s">
        <v>6639</v>
      </c>
      <c r="G1515" s="333" t="s">
        <v>3872</v>
      </c>
      <c r="H1515" s="331" t="s">
        <v>344</v>
      </c>
      <c r="I1515" s="331" t="s">
        <v>4360</v>
      </c>
      <c r="J1515" s="331" t="s">
        <v>3127</v>
      </c>
      <c r="K1515" s="340" t="s">
        <v>3129</v>
      </c>
      <c r="L1515" s="334" t="s">
        <v>6640</v>
      </c>
      <c r="M1515" s="334"/>
      <c r="N1515" s="316"/>
      <c r="O1515" s="334"/>
      <c r="P1515" s="324">
        <v>1</v>
      </c>
      <c r="Q1515" s="316">
        <v>9</v>
      </c>
      <c r="R1515" s="327">
        <v>300000</v>
      </c>
      <c r="S1515" s="327" t="s">
        <v>347</v>
      </c>
      <c r="T1515" s="328">
        <v>300000</v>
      </c>
      <c r="U1515" s="328" t="s">
        <v>347</v>
      </c>
      <c r="V1515" s="328" t="s">
        <v>347</v>
      </c>
      <c r="W1515" s="329" t="s">
        <v>347</v>
      </c>
      <c r="X1515" s="329" t="s">
        <v>377</v>
      </c>
      <c r="Y1515" s="329"/>
      <c r="Z1515" s="325"/>
      <c r="AA1515" s="329"/>
      <c r="AB1515" s="329"/>
      <c r="AC1515" s="329"/>
      <c r="AD1515" s="329"/>
      <c r="AE1515" s="329"/>
      <c r="AF1515" s="329"/>
      <c r="AG1515" s="325">
        <v>366000</v>
      </c>
      <c r="AH1515" s="325" t="s">
        <v>6833</v>
      </c>
      <c r="AI1515" s="325" t="s">
        <v>6833</v>
      </c>
      <c r="AJ1515" s="328">
        <v>600000</v>
      </c>
      <c r="AK1515" s="330">
        <v>0</v>
      </c>
    </row>
    <row r="1516" spans="1:37" s="309" customFormat="1" ht="20.100000000000001" customHeight="1">
      <c r="A1516" s="314">
        <v>8297</v>
      </c>
      <c r="B1516" s="315">
        <v>702120024</v>
      </c>
      <c r="C1516" s="347"/>
      <c r="D1516" s="315" t="s">
        <v>6991</v>
      </c>
      <c r="E1516" s="331" t="s">
        <v>3873</v>
      </c>
      <c r="F1516" s="332" t="s">
        <v>6641</v>
      </c>
      <c r="G1516" s="333" t="s">
        <v>6642</v>
      </c>
      <c r="H1516" s="331" t="s">
        <v>349</v>
      </c>
      <c r="I1516" s="331" t="s">
        <v>2530</v>
      </c>
      <c r="J1516" s="331" t="s">
        <v>7104</v>
      </c>
      <c r="K1516" s="340" t="s">
        <v>6455</v>
      </c>
      <c r="L1516" s="334" t="s">
        <v>6643</v>
      </c>
      <c r="M1516" s="334"/>
      <c r="N1516" s="316"/>
      <c r="O1516" s="334"/>
      <c r="P1516" s="324">
        <v>2</v>
      </c>
      <c r="Q1516" s="316">
        <v>40</v>
      </c>
      <c r="R1516" s="327">
        <v>400000</v>
      </c>
      <c r="S1516" s="327" t="s">
        <v>347</v>
      </c>
      <c r="T1516" s="328">
        <v>300000</v>
      </c>
      <c r="U1516" s="328">
        <v>300000</v>
      </c>
      <c r="V1516" s="328" t="s">
        <v>347</v>
      </c>
      <c r="W1516" s="329" t="s">
        <v>347</v>
      </c>
      <c r="X1516" s="329" t="s">
        <v>347</v>
      </c>
      <c r="Y1516" s="325" t="s">
        <v>377</v>
      </c>
      <c r="Z1516" s="325"/>
      <c r="AA1516" s="325"/>
      <c r="AB1516" s="325"/>
      <c r="AC1516" s="325" t="s">
        <v>377</v>
      </c>
      <c r="AD1516" s="325"/>
      <c r="AE1516" s="325"/>
      <c r="AF1516" s="325"/>
      <c r="AG1516" s="325">
        <v>0</v>
      </c>
      <c r="AH1516" s="325" t="s">
        <v>377</v>
      </c>
      <c r="AI1516" s="325" t="s">
        <v>6833</v>
      </c>
      <c r="AJ1516" s="328">
        <v>1000000</v>
      </c>
      <c r="AK1516" s="330">
        <v>1000000</v>
      </c>
    </row>
    <row r="1517" spans="1:37" s="309" customFormat="1" ht="20.100000000000001" customHeight="1">
      <c r="A1517" s="314">
        <v>8298</v>
      </c>
      <c r="B1517" s="315">
        <v>702040011</v>
      </c>
      <c r="C1517" s="347"/>
      <c r="D1517" s="315" t="s">
        <v>6995</v>
      </c>
      <c r="E1517" s="331" t="s">
        <v>3874</v>
      </c>
      <c r="F1517" s="332" t="s">
        <v>6644</v>
      </c>
      <c r="G1517" s="333" t="s">
        <v>3875</v>
      </c>
      <c r="H1517" s="331" t="s">
        <v>349</v>
      </c>
      <c r="I1517" s="331" t="s">
        <v>3876</v>
      </c>
      <c r="J1517" s="331" t="s">
        <v>2989</v>
      </c>
      <c r="K1517" s="340" t="s">
        <v>2991</v>
      </c>
      <c r="L1517" s="334" t="s">
        <v>6645</v>
      </c>
      <c r="M1517" s="334"/>
      <c r="N1517" s="334"/>
      <c r="O1517" s="334"/>
      <c r="P1517" s="324">
        <v>2</v>
      </c>
      <c r="Q1517" s="316">
        <v>24</v>
      </c>
      <c r="R1517" s="327">
        <v>400000</v>
      </c>
      <c r="S1517" s="327" t="s">
        <v>347</v>
      </c>
      <c r="T1517" s="328" t="s">
        <v>347</v>
      </c>
      <c r="U1517" s="328" t="s">
        <v>347</v>
      </c>
      <c r="V1517" s="328" t="s">
        <v>347</v>
      </c>
      <c r="W1517" s="329" t="s">
        <v>347</v>
      </c>
      <c r="X1517" s="329" t="s">
        <v>347</v>
      </c>
      <c r="Y1517" s="325"/>
      <c r="Z1517" s="325"/>
      <c r="AA1517" s="325"/>
      <c r="AB1517" s="325"/>
      <c r="AC1517" s="325"/>
      <c r="AD1517" s="325"/>
      <c r="AE1517" s="325"/>
      <c r="AF1517" s="325"/>
      <c r="AG1517" s="325">
        <v>0</v>
      </c>
      <c r="AH1517" s="325" t="s">
        <v>6833</v>
      </c>
      <c r="AI1517" s="325" t="s">
        <v>6833</v>
      </c>
      <c r="AJ1517" s="328">
        <v>400000</v>
      </c>
      <c r="AK1517" s="330">
        <v>0</v>
      </c>
    </row>
    <row r="1518" spans="1:37" s="309" customFormat="1" ht="20.100000000000001" customHeight="1">
      <c r="A1518" s="314">
        <v>8299</v>
      </c>
      <c r="B1518" s="315">
        <v>702120001</v>
      </c>
      <c r="C1518" s="347"/>
      <c r="D1518" s="315" t="s">
        <v>6995</v>
      </c>
      <c r="E1518" s="331" t="s">
        <v>3877</v>
      </c>
      <c r="F1518" s="332" t="s">
        <v>6646</v>
      </c>
      <c r="G1518" s="333" t="s">
        <v>3878</v>
      </c>
      <c r="H1518" s="331" t="s">
        <v>344</v>
      </c>
      <c r="I1518" s="331" t="s">
        <v>3879</v>
      </c>
      <c r="J1518" s="331" t="s">
        <v>3880</v>
      </c>
      <c r="K1518" s="340" t="s">
        <v>3100</v>
      </c>
      <c r="L1518" s="334" t="s">
        <v>3878</v>
      </c>
      <c r="M1518" s="348"/>
      <c r="N1518" s="322"/>
      <c r="O1518" s="322"/>
      <c r="P1518" s="324">
        <v>2</v>
      </c>
      <c r="Q1518" s="316">
        <v>20</v>
      </c>
      <c r="R1518" s="327">
        <v>400000</v>
      </c>
      <c r="S1518" s="327" t="s">
        <v>347</v>
      </c>
      <c r="T1518" s="328" t="s">
        <v>347</v>
      </c>
      <c r="U1518" s="328" t="s">
        <v>347</v>
      </c>
      <c r="V1518" s="328" t="s">
        <v>347</v>
      </c>
      <c r="W1518" s="329" t="s">
        <v>347</v>
      </c>
      <c r="X1518" s="329" t="s">
        <v>347</v>
      </c>
      <c r="Y1518" s="329"/>
      <c r="Z1518" s="325"/>
      <c r="AA1518" s="329"/>
      <c r="AB1518" s="329"/>
      <c r="AC1518" s="329"/>
      <c r="AD1518" s="329"/>
      <c r="AE1518" s="329"/>
      <c r="AF1518" s="329"/>
      <c r="AG1518" s="325">
        <v>0</v>
      </c>
      <c r="AH1518" s="325" t="s">
        <v>6833</v>
      </c>
      <c r="AI1518" s="325" t="s">
        <v>6833</v>
      </c>
      <c r="AJ1518" s="328">
        <v>400000</v>
      </c>
      <c r="AK1518" s="330">
        <v>0</v>
      </c>
    </row>
    <row r="1519" spans="1:37" s="309" customFormat="1" ht="20.100000000000001" customHeight="1">
      <c r="A1519" s="314">
        <v>8300</v>
      </c>
      <c r="B1519" s="315">
        <v>702150018</v>
      </c>
      <c r="C1519" s="345"/>
      <c r="D1519" s="315" t="s">
        <v>6995</v>
      </c>
      <c r="E1519" s="316" t="s">
        <v>3881</v>
      </c>
      <c r="F1519" s="319" t="s">
        <v>6647</v>
      </c>
      <c r="G1519" s="320" t="s">
        <v>3882</v>
      </c>
      <c r="H1519" s="316" t="s">
        <v>344</v>
      </c>
      <c r="I1519" s="316" t="s">
        <v>2747</v>
      </c>
      <c r="J1519" s="316" t="s">
        <v>3883</v>
      </c>
      <c r="K1519" s="340" t="s">
        <v>3171</v>
      </c>
      <c r="L1519" s="334" t="s">
        <v>3882</v>
      </c>
      <c r="M1519" s="334"/>
      <c r="N1519" s="338"/>
      <c r="O1519" s="334"/>
      <c r="P1519" s="324">
        <v>2</v>
      </c>
      <c r="Q1519" s="316">
        <v>20</v>
      </c>
      <c r="R1519" s="327">
        <v>400000</v>
      </c>
      <c r="S1519" s="327" t="s">
        <v>347</v>
      </c>
      <c r="T1519" s="328">
        <v>300000</v>
      </c>
      <c r="U1519" s="328" t="s">
        <v>347</v>
      </c>
      <c r="V1519" s="328" t="s">
        <v>347</v>
      </c>
      <c r="W1519" s="329" t="s">
        <v>347</v>
      </c>
      <c r="X1519" s="329" t="s">
        <v>377</v>
      </c>
      <c r="Y1519" s="329"/>
      <c r="Z1519" s="325"/>
      <c r="AA1519" s="329"/>
      <c r="AB1519" s="329"/>
      <c r="AC1519" s="329"/>
      <c r="AD1519" s="329"/>
      <c r="AE1519" s="329"/>
      <c r="AF1519" s="329"/>
      <c r="AG1519" s="325">
        <v>0</v>
      </c>
      <c r="AH1519" s="325" t="s">
        <v>377</v>
      </c>
      <c r="AI1519" s="325" t="s">
        <v>6833</v>
      </c>
      <c r="AJ1519" s="328">
        <v>700000</v>
      </c>
      <c r="AK1519" s="330">
        <v>1000000</v>
      </c>
    </row>
    <row r="1520" spans="1:37" s="309" customFormat="1" ht="20.100000000000001" customHeight="1">
      <c r="A1520" s="314">
        <v>8301</v>
      </c>
      <c r="B1520" s="315">
        <v>702150036</v>
      </c>
      <c r="C1520" s="345"/>
      <c r="D1520" s="315" t="s">
        <v>6995</v>
      </c>
      <c r="E1520" s="316" t="s">
        <v>3881</v>
      </c>
      <c r="F1520" s="319" t="s">
        <v>6647</v>
      </c>
      <c r="G1520" s="320" t="s">
        <v>3882</v>
      </c>
      <c r="H1520" s="316" t="s">
        <v>344</v>
      </c>
      <c r="I1520" s="316" t="s">
        <v>2747</v>
      </c>
      <c r="J1520" s="316" t="s">
        <v>3187</v>
      </c>
      <c r="K1520" s="340" t="s">
        <v>2889</v>
      </c>
      <c r="L1520" s="334" t="s">
        <v>6648</v>
      </c>
      <c r="M1520" s="334"/>
      <c r="N1520" s="316"/>
      <c r="O1520" s="334"/>
      <c r="P1520" s="324">
        <v>1</v>
      </c>
      <c r="Q1520" s="316">
        <v>6</v>
      </c>
      <c r="R1520" s="327">
        <v>300000</v>
      </c>
      <c r="S1520" s="327" t="s">
        <v>347</v>
      </c>
      <c r="T1520" s="328">
        <v>300000</v>
      </c>
      <c r="U1520" s="328" t="s">
        <v>347</v>
      </c>
      <c r="V1520" s="328" t="s">
        <v>347</v>
      </c>
      <c r="W1520" s="329" t="s">
        <v>347</v>
      </c>
      <c r="X1520" s="329" t="s">
        <v>377</v>
      </c>
      <c r="Y1520" s="329"/>
      <c r="Z1520" s="325"/>
      <c r="AA1520" s="329"/>
      <c r="AB1520" s="329"/>
      <c r="AC1520" s="329"/>
      <c r="AD1520" s="329"/>
      <c r="AE1520" s="329"/>
      <c r="AF1520" s="329"/>
      <c r="AG1520" s="325">
        <v>0</v>
      </c>
      <c r="AH1520" s="325" t="s">
        <v>377</v>
      </c>
      <c r="AI1520" s="325" t="s">
        <v>6833</v>
      </c>
      <c r="AJ1520" s="328">
        <v>600000</v>
      </c>
      <c r="AK1520" s="330">
        <v>1000000</v>
      </c>
    </row>
    <row r="1521" spans="1:37" s="309" customFormat="1" ht="20.100000000000001" customHeight="1">
      <c r="A1521" s="314">
        <v>8302</v>
      </c>
      <c r="B1521" s="315">
        <v>702140022</v>
      </c>
      <c r="C1521" s="347"/>
      <c r="D1521" s="315" t="s">
        <v>6995</v>
      </c>
      <c r="E1521" s="331" t="s">
        <v>3884</v>
      </c>
      <c r="F1521" s="332" t="s">
        <v>6070</v>
      </c>
      <c r="G1521" s="333" t="s">
        <v>3864</v>
      </c>
      <c r="H1521" s="331" t="s">
        <v>344</v>
      </c>
      <c r="I1521" s="331" t="s">
        <v>2061</v>
      </c>
      <c r="J1521" s="331" t="s">
        <v>3151</v>
      </c>
      <c r="K1521" s="340" t="s">
        <v>3148</v>
      </c>
      <c r="L1521" s="334" t="s">
        <v>6649</v>
      </c>
      <c r="M1521" s="334"/>
      <c r="N1521" s="338"/>
      <c r="O1521" s="334"/>
      <c r="P1521" s="324">
        <v>3</v>
      </c>
      <c r="Q1521" s="316">
        <v>66</v>
      </c>
      <c r="R1521" s="327">
        <v>500000</v>
      </c>
      <c r="S1521" s="327" t="s">
        <v>347</v>
      </c>
      <c r="T1521" s="328" t="s">
        <v>347</v>
      </c>
      <c r="U1521" s="328" t="s">
        <v>347</v>
      </c>
      <c r="V1521" s="328" t="s">
        <v>347</v>
      </c>
      <c r="W1521" s="329" t="s">
        <v>347</v>
      </c>
      <c r="X1521" s="329" t="s">
        <v>347</v>
      </c>
      <c r="Y1521" s="329"/>
      <c r="Z1521" s="325"/>
      <c r="AA1521" s="329"/>
      <c r="AB1521" s="329"/>
      <c r="AC1521" s="329"/>
      <c r="AD1521" s="329"/>
      <c r="AE1521" s="329"/>
      <c r="AF1521" s="329"/>
      <c r="AG1521" s="325">
        <v>0</v>
      </c>
      <c r="AH1521" s="325" t="s">
        <v>6833</v>
      </c>
      <c r="AI1521" s="325" t="s">
        <v>6833</v>
      </c>
      <c r="AJ1521" s="328">
        <v>500000</v>
      </c>
      <c r="AK1521" s="330">
        <v>0</v>
      </c>
    </row>
    <row r="1522" spans="1:37" s="309" customFormat="1" ht="20.100000000000001" customHeight="1">
      <c r="A1522" s="314">
        <v>8303</v>
      </c>
      <c r="B1522" s="315">
        <v>702080022</v>
      </c>
      <c r="C1522" s="347"/>
      <c r="D1522" s="315" t="s">
        <v>6991</v>
      </c>
      <c r="E1522" s="331" t="s">
        <v>3887</v>
      </c>
      <c r="F1522" s="332" t="s">
        <v>6630</v>
      </c>
      <c r="G1522" s="333" t="s">
        <v>3888</v>
      </c>
      <c r="H1522" s="331" t="s">
        <v>344</v>
      </c>
      <c r="I1522" s="331" t="s">
        <v>3889</v>
      </c>
      <c r="J1522" s="331" t="s">
        <v>7105</v>
      </c>
      <c r="K1522" s="340" t="s">
        <v>6650</v>
      </c>
      <c r="L1522" s="334" t="s">
        <v>6651</v>
      </c>
      <c r="M1522" s="319"/>
      <c r="N1522" s="322"/>
      <c r="O1522" s="322"/>
      <c r="P1522" s="324">
        <v>1</v>
      </c>
      <c r="Q1522" s="316">
        <v>12</v>
      </c>
      <c r="R1522" s="327">
        <v>300000</v>
      </c>
      <c r="S1522" s="327" t="s">
        <v>347</v>
      </c>
      <c r="T1522" s="328" t="s">
        <v>347</v>
      </c>
      <c r="U1522" s="328" t="s">
        <v>347</v>
      </c>
      <c r="V1522" s="328" t="s">
        <v>347</v>
      </c>
      <c r="W1522" s="329" t="s">
        <v>347</v>
      </c>
      <c r="X1522" s="329" t="s">
        <v>347</v>
      </c>
      <c r="Y1522" s="329"/>
      <c r="Z1522" s="325"/>
      <c r="AA1522" s="329"/>
      <c r="AB1522" s="329"/>
      <c r="AC1522" s="329"/>
      <c r="AD1522" s="329"/>
      <c r="AE1522" s="329"/>
      <c r="AF1522" s="329"/>
      <c r="AG1522" s="325">
        <v>0</v>
      </c>
      <c r="AH1522" s="325" t="s">
        <v>6833</v>
      </c>
      <c r="AI1522" s="325" t="s">
        <v>6833</v>
      </c>
      <c r="AJ1522" s="328">
        <v>300000</v>
      </c>
      <c r="AK1522" s="330">
        <v>0</v>
      </c>
    </row>
    <row r="1523" spans="1:37" s="309" customFormat="1" ht="20.100000000000001" customHeight="1">
      <c r="A1523" s="314">
        <v>8304</v>
      </c>
      <c r="B1523" s="315">
        <v>702020002</v>
      </c>
      <c r="C1523" s="347"/>
      <c r="D1523" s="315" t="s">
        <v>6995</v>
      </c>
      <c r="E1523" s="331" t="s">
        <v>3890</v>
      </c>
      <c r="F1523" s="332" t="s">
        <v>6652</v>
      </c>
      <c r="G1523" s="333" t="s">
        <v>3891</v>
      </c>
      <c r="H1523" s="331" t="s">
        <v>510</v>
      </c>
      <c r="I1523" s="331" t="s">
        <v>2492</v>
      </c>
      <c r="J1523" s="331" t="s">
        <v>2937</v>
      </c>
      <c r="K1523" s="340" t="s">
        <v>2938</v>
      </c>
      <c r="L1523" s="334" t="s">
        <v>3891</v>
      </c>
      <c r="M1523" s="334"/>
      <c r="N1523" s="338"/>
      <c r="O1523" s="311"/>
      <c r="P1523" s="324">
        <v>2</v>
      </c>
      <c r="Q1523" s="316">
        <v>53</v>
      </c>
      <c r="R1523" s="327">
        <v>400000</v>
      </c>
      <c r="S1523" s="327" t="s">
        <v>347</v>
      </c>
      <c r="T1523" s="328" t="s">
        <v>347</v>
      </c>
      <c r="U1523" s="328" t="s">
        <v>347</v>
      </c>
      <c r="V1523" s="328" t="s">
        <v>347</v>
      </c>
      <c r="W1523" s="329" t="s">
        <v>347</v>
      </c>
      <c r="X1523" s="329" t="s">
        <v>347</v>
      </c>
      <c r="Y1523" s="329"/>
      <c r="Z1523" s="325"/>
      <c r="AA1523" s="329"/>
      <c r="AB1523" s="329"/>
      <c r="AC1523" s="329"/>
      <c r="AD1523" s="329"/>
      <c r="AE1523" s="329"/>
      <c r="AF1523" s="329"/>
      <c r="AG1523" s="325">
        <v>0</v>
      </c>
      <c r="AH1523" s="325" t="s">
        <v>6833</v>
      </c>
      <c r="AI1523" s="325" t="s">
        <v>6833</v>
      </c>
      <c r="AJ1523" s="328">
        <v>400000</v>
      </c>
      <c r="AK1523" s="330">
        <v>0</v>
      </c>
    </row>
    <row r="1524" spans="1:37" s="309" customFormat="1" ht="20.100000000000001" customHeight="1">
      <c r="A1524" s="314">
        <v>8305</v>
      </c>
      <c r="B1524" s="315">
        <v>702010017</v>
      </c>
      <c r="C1524" s="347"/>
      <c r="D1524" s="315" t="s">
        <v>6995</v>
      </c>
      <c r="E1524" s="331" t="s">
        <v>6653</v>
      </c>
      <c r="F1524" s="332" t="s">
        <v>6655</v>
      </c>
      <c r="G1524" s="333" t="s">
        <v>3897</v>
      </c>
      <c r="H1524" s="331" t="s">
        <v>349</v>
      </c>
      <c r="I1524" s="331" t="s">
        <v>3896</v>
      </c>
      <c r="J1524" s="331" t="s">
        <v>6654</v>
      </c>
      <c r="K1524" s="340" t="s">
        <v>6506</v>
      </c>
      <c r="L1524" s="334" t="s">
        <v>6656</v>
      </c>
      <c r="M1524" s="319"/>
      <c r="N1524" s="322"/>
      <c r="O1524" s="322"/>
      <c r="P1524" s="324">
        <v>2</v>
      </c>
      <c r="Q1524" s="316">
        <v>48</v>
      </c>
      <c r="R1524" s="327">
        <v>400000</v>
      </c>
      <c r="S1524" s="327" t="s">
        <v>347</v>
      </c>
      <c r="T1524" s="328" t="s">
        <v>347</v>
      </c>
      <c r="U1524" s="328" t="s">
        <v>347</v>
      </c>
      <c r="V1524" s="328" t="s">
        <v>347</v>
      </c>
      <c r="W1524" s="329" t="s">
        <v>347</v>
      </c>
      <c r="X1524" s="329" t="s">
        <v>347</v>
      </c>
      <c r="Y1524" s="329"/>
      <c r="Z1524" s="325"/>
      <c r="AA1524" s="329"/>
      <c r="AB1524" s="329"/>
      <c r="AC1524" s="329"/>
      <c r="AD1524" s="329"/>
      <c r="AE1524" s="329"/>
      <c r="AF1524" s="329"/>
      <c r="AG1524" s="325">
        <v>0</v>
      </c>
      <c r="AH1524" s="325" t="s">
        <v>6833</v>
      </c>
      <c r="AI1524" s="325" t="s">
        <v>6833</v>
      </c>
      <c r="AJ1524" s="328">
        <v>400000</v>
      </c>
      <c r="AK1524" s="330">
        <v>0</v>
      </c>
    </row>
    <row r="1525" spans="1:37" s="309" customFormat="1" ht="20.100000000000001" customHeight="1">
      <c r="A1525" s="314">
        <v>8306</v>
      </c>
      <c r="B1525" s="315">
        <v>702010029</v>
      </c>
      <c r="C1525" s="347"/>
      <c r="D1525" s="315" t="s">
        <v>6995</v>
      </c>
      <c r="E1525" s="331" t="s">
        <v>6653</v>
      </c>
      <c r="F1525" s="332" t="s">
        <v>6655</v>
      </c>
      <c r="G1525" s="333" t="s">
        <v>3897</v>
      </c>
      <c r="H1525" s="331" t="s">
        <v>349</v>
      </c>
      <c r="I1525" s="331" t="s">
        <v>3896</v>
      </c>
      <c r="J1525" s="331" t="s">
        <v>6657</v>
      </c>
      <c r="K1525" s="340" t="s">
        <v>6655</v>
      </c>
      <c r="L1525" s="334" t="s">
        <v>3897</v>
      </c>
      <c r="M1525" s="348"/>
      <c r="N1525" s="322"/>
      <c r="O1525" s="322"/>
      <c r="P1525" s="324">
        <v>1</v>
      </c>
      <c r="Q1525" s="316">
        <v>18</v>
      </c>
      <c r="R1525" s="327">
        <v>300000</v>
      </c>
      <c r="S1525" s="327" t="s">
        <v>347</v>
      </c>
      <c r="T1525" s="328" t="s">
        <v>347</v>
      </c>
      <c r="U1525" s="328" t="s">
        <v>347</v>
      </c>
      <c r="V1525" s="328" t="s">
        <v>347</v>
      </c>
      <c r="W1525" s="329" t="s">
        <v>347</v>
      </c>
      <c r="X1525" s="329" t="s">
        <v>347</v>
      </c>
      <c r="Y1525" s="329"/>
      <c r="Z1525" s="325"/>
      <c r="AA1525" s="329"/>
      <c r="AB1525" s="329"/>
      <c r="AC1525" s="329"/>
      <c r="AD1525" s="329"/>
      <c r="AE1525" s="329"/>
      <c r="AF1525" s="329"/>
      <c r="AG1525" s="325">
        <v>0</v>
      </c>
      <c r="AH1525" s="325" t="s">
        <v>6833</v>
      </c>
      <c r="AI1525" s="325" t="s">
        <v>6833</v>
      </c>
      <c r="AJ1525" s="328">
        <v>300000</v>
      </c>
      <c r="AK1525" s="330">
        <v>0</v>
      </c>
    </row>
    <row r="1526" spans="1:37" s="309" customFormat="1" ht="20.100000000000001" customHeight="1">
      <c r="A1526" s="314">
        <v>8307</v>
      </c>
      <c r="B1526" s="315">
        <v>702110007</v>
      </c>
      <c r="C1526" s="347"/>
      <c r="D1526" s="315" t="s">
        <v>6995</v>
      </c>
      <c r="E1526" s="331" t="s">
        <v>3892</v>
      </c>
      <c r="F1526" s="332" t="s">
        <v>6658</v>
      </c>
      <c r="G1526" s="333" t="s">
        <v>3893</v>
      </c>
      <c r="H1526" s="331" t="s">
        <v>344</v>
      </c>
      <c r="I1526" s="331" t="s">
        <v>3894</v>
      </c>
      <c r="J1526" s="331" t="s">
        <v>1620</v>
      </c>
      <c r="K1526" s="340" t="s">
        <v>3078</v>
      </c>
      <c r="L1526" s="334" t="s">
        <v>3893</v>
      </c>
      <c r="M1526" s="334"/>
      <c r="N1526" s="334"/>
      <c r="O1526" s="334"/>
      <c r="P1526" s="324">
        <v>2</v>
      </c>
      <c r="Q1526" s="316">
        <v>45</v>
      </c>
      <c r="R1526" s="327">
        <v>400000</v>
      </c>
      <c r="S1526" s="327" t="s">
        <v>347</v>
      </c>
      <c r="T1526" s="328" t="s">
        <v>347</v>
      </c>
      <c r="U1526" s="328" t="s">
        <v>347</v>
      </c>
      <c r="V1526" s="328" t="s">
        <v>347</v>
      </c>
      <c r="W1526" s="329" t="s">
        <v>347</v>
      </c>
      <c r="X1526" s="329" t="s">
        <v>347</v>
      </c>
      <c r="Y1526" s="325"/>
      <c r="Z1526" s="325"/>
      <c r="AA1526" s="325"/>
      <c r="AB1526" s="325"/>
      <c r="AC1526" s="325"/>
      <c r="AD1526" s="325"/>
      <c r="AE1526" s="325"/>
      <c r="AF1526" s="325"/>
      <c r="AG1526" s="325">
        <v>0</v>
      </c>
      <c r="AH1526" s="325" t="s">
        <v>6833</v>
      </c>
      <c r="AI1526" s="325" t="s">
        <v>6833</v>
      </c>
      <c r="AJ1526" s="328">
        <v>400000</v>
      </c>
      <c r="AK1526" s="330">
        <v>0</v>
      </c>
    </row>
    <row r="1527" spans="1:37" s="309" customFormat="1" ht="20.100000000000001" customHeight="1">
      <c r="A1527" s="314">
        <v>8308</v>
      </c>
      <c r="B1527" s="315">
        <v>702050012</v>
      </c>
      <c r="C1527" s="347"/>
      <c r="D1527" s="315" t="s">
        <v>6991</v>
      </c>
      <c r="E1527" s="331" t="s">
        <v>6659</v>
      </c>
      <c r="F1527" s="332" t="s">
        <v>6627</v>
      </c>
      <c r="G1527" s="333" t="s">
        <v>3838</v>
      </c>
      <c r="H1527" s="331" t="s">
        <v>510</v>
      </c>
      <c r="I1527" s="331" t="s">
        <v>3839</v>
      </c>
      <c r="J1527" s="331" t="s">
        <v>7106</v>
      </c>
      <c r="K1527" s="340" t="s">
        <v>3012</v>
      </c>
      <c r="L1527" s="334" t="s">
        <v>3838</v>
      </c>
      <c r="M1527" s="348"/>
      <c r="N1527" s="322"/>
      <c r="O1527" s="322"/>
      <c r="P1527" s="324">
        <v>1</v>
      </c>
      <c r="Q1527" s="316">
        <v>12</v>
      </c>
      <c r="R1527" s="327">
        <v>300000</v>
      </c>
      <c r="S1527" s="327" t="s">
        <v>347</v>
      </c>
      <c r="T1527" s="328">
        <v>300000</v>
      </c>
      <c r="U1527" s="328" t="s">
        <v>347</v>
      </c>
      <c r="V1527" s="328" t="s">
        <v>347</v>
      </c>
      <c r="W1527" s="329" t="s">
        <v>347</v>
      </c>
      <c r="X1527" s="329" t="s">
        <v>347</v>
      </c>
      <c r="Y1527" s="329" t="s">
        <v>377</v>
      </c>
      <c r="Z1527" s="325"/>
      <c r="AA1527" s="329"/>
      <c r="AB1527" s="329"/>
      <c r="AC1527" s="329"/>
      <c r="AD1527" s="329"/>
      <c r="AE1527" s="329"/>
      <c r="AF1527" s="329"/>
      <c r="AG1527" s="325">
        <v>0</v>
      </c>
      <c r="AH1527" s="325" t="s">
        <v>377</v>
      </c>
      <c r="AI1527" s="325" t="s">
        <v>6833</v>
      </c>
      <c r="AJ1527" s="328">
        <v>600000</v>
      </c>
      <c r="AK1527" s="330">
        <v>1000000</v>
      </c>
    </row>
    <row r="1528" spans="1:37" s="309" customFormat="1" ht="20.100000000000001" customHeight="1">
      <c r="A1528" s="314">
        <v>8309</v>
      </c>
      <c r="B1528" s="315">
        <v>702130002</v>
      </c>
      <c r="C1528" s="347"/>
      <c r="D1528" s="315" t="s">
        <v>6995</v>
      </c>
      <c r="E1528" s="331" t="s">
        <v>3895</v>
      </c>
      <c r="F1528" s="332" t="s">
        <v>6374</v>
      </c>
      <c r="G1528" s="333" t="s">
        <v>3885</v>
      </c>
      <c r="H1528" s="331" t="s">
        <v>344</v>
      </c>
      <c r="I1528" s="331" t="s">
        <v>2416</v>
      </c>
      <c r="J1528" s="331" t="s">
        <v>3886</v>
      </c>
      <c r="K1528" s="340" t="s">
        <v>3113</v>
      </c>
      <c r="L1528" s="334" t="s">
        <v>3885</v>
      </c>
      <c r="M1528" s="348"/>
      <c r="N1528" s="322"/>
      <c r="O1528" s="322"/>
      <c r="P1528" s="324">
        <v>1</v>
      </c>
      <c r="Q1528" s="316">
        <v>18</v>
      </c>
      <c r="R1528" s="327">
        <v>300000</v>
      </c>
      <c r="S1528" s="327" t="s">
        <v>347</v>
      </c>
      <c r="T1528" s="328">
        <v>300000</v>
      </c>
      <c r="U1528" s="328" t="s">
        <v>347</v>
      </c>
      <c r="V1528" s="328" t="s">
        <v>347</v>
      </c>
      <c r="W1528" s="329" t="s">
        <v>347</v>
      </c>
      <c r="X1528" s="329" t="s">
        <v>377</v>
      </c>
      <c r="Y1528" s="329"/>
      <c r="Z1528" s="325"/>
      <c r="AA1528" s="329"/>
      <c r="AB1528" s="329"/>
      <c r="AC1528" s="329"/>
      <c r="AD1528" s="329"/>
      <c r="AE1528" s="329"/>
      <c r="AF1528" s="329"/>
      <c r="AG1528" s="325">
        <v>750000</v>
      </c>
      <c r="AH1528" s="325" t="s">
        <v>6833</v>
      </c>
      <c r="AI1528" s="325" t="s">
        <v>6833</v>
      </c>
      <c r="AJ1528" s="328">
        <v>600000</v>
      </c>
      <c r="AK1528" s="330">
        <v>0</v>
      </c>
    </row>
    <row r="1529" spans="1:37" s="309" customFormat="1" ht="20.100000000000001" customHeight="1">
      <c r="A1529" s="314">
        <v>8310</v>
      </c>
      <c r="B1529" s="315">
        <v>702130025</v>
      </c>
      <c r="C1529" s="347"/>
      <c r="D1529" s="315" t="s">
        <v>6995</v>
      </c>
      <c r="E1529" s="331" t="s">
        <v>3895</v>
      </c>
      <c r="F1529" s="332" t="s">
        <v>3113</v>
      </c>
      <c r="G1529" s="333" t="s">
        <v>3885</v>
      </c>
      <c r="H1529" s="331" t="s">
        <v>344</v>
      </c>
      <c r="I1529" s="331" t="s">
        <v>2416</v>
      </c>
      <c r="J1529" s="331" t="s">
        <v>3133</v>
      </c>
      <c r="K1529" s="340" t="s">
        <v>6053</v>
      </c>
      <c r="L1529" s="334" t="s">
        <v>6660</v>
      </c>
      <c r="M1529" s="348"/>
      <c r="N1529" s="322"/>
      <c r="O1529" s="322"/>
      <c r="P1529" s="324">
        <v>1</v>
      </c>
      <c r="Q1529" s="316">
        <v>7</v>
      </c>
      <c r="R1529" s="327">
        <v>300000</v>
      </c>
      <c r="S1529" s="327" t="s">
        <v>347</v>
      </c>
      <c r="T1529" s="328">
        <v>300000</v>
      </c>
      <c r="U1529" s="328" t="s">
        <v>347</v>
      </c>
      <c r="V1529" s="328" t="s">
        <v>347</v>
      </c>
      <c r="W1529" s="329" t="s">
        <v>347</v>
      </c>
      <c r="X1529" s="329" t="s">
        <v>377</v>
      </c>
      <c r="Y1529" s="325"/>
      <c r="Z1529" s="325"/>
      <c r="AA1529" s="325"/>
      <c r="AB1529" s="325"/>
      <c r="AC1529" s="325"/>
      <c r="AD1529" s="325"/>
      <c r="AE1529" s="325"/>
      <c r="AF1529" s="325"/>
      <c r="AG1529" s="325">
        <v>0</v>
      </c>
      <c r="AH1529" s="325" t="s">
        <v>377</v>
      </c>
      <c r="AI1529" s="325" t="s">
        <v>6833</v>
      </c>
      <c r="AJ1529" s="328">
        <v>600000</v>
      </c>
      <c r="AK1529" s="330">
        <v>1000000</v>
      </c>
    </row>
    <row r="1530" spans="1:37" s="309" customFormat="1" ht="20.100000000000001" customHeight="1">
      <c r="A1530" s="314">
        <v>8311</v>
      </c>
      <c r="B1530" s="315">
        <v>702070005</v>
      </c>
      <c r="C1530" s="345"/>
      <c r="D1530" s="315" t="s">
        <v>6995</v>
      </c>
      <c r="E1530" s="316" t="s">
        <v>3898</v>
      </c>
      <c r="F1530" s="340" t="s">
        <v>6662</v>
      </c>
      <c r="G1530" s="316" t="s">
        <v>3899</v>
      </c>
      <c r="H1530" s="316" t="s">
        <v>344</v>
      </c>
      <c r="I1530" s="316" t="s">
        <v>6661</v>
      </c>
      <c r="J1530" s="316" t="s">
        <v>3038</v>
      </c>
      <c r="K1530" s="340" t="s">
        <v>6663</v>
      </c>
      <c r="L1530" s="334" t="s">
        <v>6664</v>
      </c>
      <c r="M1530" s="334"/>
      <c r="N1530" s="338"/>
      <c r="O1530" s="334"/>
      <c r="P1530" s="324">
        <v>2</v>
      </c>
      <c r="Q1530" s="316">
        <v>22</v>
      </c>
      <c r="R1530" s="327">
        <v>400000</v>
      </c>
      <c r="S1530" s="327" t="s">
        <v>347</v>
      </c>
      <c r="T1530" s="328" t="s">
        <v>347</v>
      </c>
      <c r="U1530" s="328" t="s">
        <v>347</v>
      </c>
      <c r="V1530" s="328" t="s">
        <v>347</v>
      </c>
      <c r="W1530" s="329" t="s">
        <v>347</v>
      </c>
      <c r="X1530" s="329" t="s">
        <v>347</v>
      </c>
      <c r="Y1530" s="325"/>
      <c r="Z1530" s="325"/>
      <c r="AA1530" s="325"/>
      <c r="AB1530" s="325"/>
      <c r="AC1530" s="325"/>
      <c r="AD1530" s="325"/>
      <c r="AE1530" s="325"/>
      <c r="AF1530" s="325"/>
      <c r="AG1530" s="325">
        <v>0</v>
      </c>
      <c r="AH1530" s="325" t="s">
        <v>6833</v>
      </c>
      <c r="AI1530" s="325" t="s">
        <v>6833</v>
      </c>
      <c r="AJ1530" s="328">
        <v>400000</v>
      </c>
      <c r="AK1530" s="330">
        <v>0</v>
      </c>
    </row>
    <row r="1531" spans="1:37" s="309" customFormat="1" ht="20.100000000000001" customHeight="1">
      <c r="A1531" s="314">
        <v>8312</v>
      </c>
      <c r="B1531" s="315">
        <v>702150005</v>
      </c>
      <c r="C1531" s="345"/>
      <c r="D1531" s="315" t="s">
        <v>6995</v>
      </c>
      <c r="E1531" s="316" t="s">
        <v>6665</v>
      </c>
      <c r="F1531" s="319" t="s">
        <v>6667</v>
      </c>
      <c r="G1531" s="320" t="s">
        <v>3720</v>
      </c>
      <c r="H1531" s="316" t="s">
        <v>2865</v>
      </c>
      <c r="I1531" s="316" t="s">
        <v>6666</v>
      </c>
      <c r="J1531" s="316" t="s">
        <v>3721</v>
      </c>
      <c r="K1531" s="340" t="s">
        <v>6667</v>
      </c>
      <c r="L1531" s="334" t="s">
        <v>3720</v>
      </c>
      <c r="M1531" s="334"/>
      <c r="N1531" s="338"/>
      <c r="O1531" s="334"/>
      <c r="P1531" s="324">
        <v>2</v>
      </c>
      <c r="Q1531" s="316">
        <v>50</v>
      </c>
      <c r="R1531" s="327">
        <v>400000</v>
      </c>
      <c r="S1531" s="327" t="s">
        <v>347</v>
      </c>
      <c r="T1531" s="328" t="s">
        <v>347</v>
      </c>
      <c r="U1531" s="328" t="s">
        <v>347</v>
      </c>
      <c r="V1531" s="328" t="s">
        <v>347</v>
      </c>
      <c r="W1531" s="329" t="s">
        <v>347</v>
      </c>
      <c r="X1531" s="329" t="s">
        <v>347</v>
      </c>
      <c r="Y1531" s="329"/>
      <c r="Z1531" s="325"/>
      <c r="AA1531" s="329"/>
      <c r="AB1531" s="329"/>
      <c r="AC1531" s="329"/>
      <c r="AD1531" s="329"/>
      <c r="AE1531" s="329"/>
      <c r="AF1531" s="329"/>
      <c r="AG1531" s="325">
        <v>0</v>
      </c>
      <c r="AH1531" s="325" t="s">
        <v>6833</v>
      </c>
      <c r="AI1531" s="325" t="s">
        <v>6833</v>
      </c>
      <c r="AJ1531" s="328">
        <v>400000</v>
      </c>
      <c r="AK1531" s="330">
        <v>0</v>
      </c>
    </row>
    <row r="1532" spans="1:37" s="309" customFormat="1" ht="20.100000000000001" customHeight="1">
      <c r="A1532" s="314">
        <v>8313</v>
      </c>
      <c r="B1532" s="315">
        <v>702110012</v>
      </c>
      <c r="C1532" s="347"/>
      <c r="D1532" s="315" t="s">
        <v>6995</v>
      </c>
      <c r="E1532" s="331" t="s">
        <v>3900</v>
      </c>
      <c r="F1532" s="332" t="s">
        <v>6668</v>
      </c>
      <c r="G1532" s="333" t="s">
        <v>3901</v>
      </c>
      <c r="H1532" s="331" t="s">
        <v>3740</v>
      </c>
      <c r="I1532" s="331" t="s">
        <v>3902</v>
      </c>
      <c r="J1532" s="331" t="s">
        <v>3080</v>
      </c>
      <c r="K1532" s="340" t="s">
        <v>2942</v>
      </c>
      <c r="L1532" s="334" t="s">
        <v>6669</v>
      </c>
      <c r="M1532" s="334"/>
      <c r="N1532" s="316"/>
      <c r="O1532" s="334"/>
      <c r="P1532" s="324">
        <v>2</v>
      </c>
      <c r="Q1532" s="316">
        <v>20</v>
      </c>
      <c r="R1532" s="327">
        <v>400000</v>
      </c>
      <c r="S1532" s="327" t="s">
        <v>347</v>
      </c>
      <c r="T1532" s="328" t="s">
        <v>347</v>
      </c>
      <c r="U1532" s="328" t="s">
        <v>347</v>
      </c>
      <c r="V1532" s="328" t="s">
        <v>347</v>
      </c>
      <c r="W1532" s="329" t="s">
        <v>347</v>
      </c>
      <c r="X1532" s="329" t="s">
        <v>347</v>
      </c>
      <c r="Y1532" s="329"/>
      <c r="Z1532" s="325"/>
      <c r="AA1532" s="329"/>
      <c r="AB1532" s="329"/>
      <c r="AC1532" s="329"/>
      <c r="AD1532" s="329"/>
      <c r="AE1532" s="329"/>
      <c r="AF1532" s="329"/>
      <c r="AG1532" s="325">
        <v>0</v>
      </c>
      <c r="AH1532" s="325" t="s">
        <v>6833</v>
      </c>
      <c r="AI1532" s="325" t="s">
        <v>6833</v>
      </c>
      <c r="AJ1532" s="328">
        <v>400000</v>
      </c>
      <c r="AK1532" s="330">
        <v>0</v>
      </c>
    </row>
    <row r="1533" spans="1:37" s="309" customFormat="1" ht="20.100000000000001" customHeight="1">
      <c r="A1533" s="314">
        <v>8314</v>
      </c>
      <c r="B1533" s="315">
        <v>702030014</v>
      </c>
      <c r="C1533" s="347"/>
      <c r="D1533" s="315" t="s">
        <v>6995</v>
      </c>
      <c r="E1533" s="331" t="s">
        <v>3903</v>
      </c>
      <c r="F1533" s="332" t="s">
        <v>6670</v>
      </c>
      <c r="G1533" s="333" t="s">
        <v>3904</v>
      </c>
      <c r="H1533" s="331" t="s">
        <v>3905</v>
      </c>
      <c r="I1533" s="331" t="s">
        <v>3906</v>
      </c>
      <c r="J1533" s="331" t="s">
        <v>2975</v>
      </c>
      <c r="K1533" s="340" t="s">
        <v>2976</v>
      </c>
      <c r="L1533" s="334" t="s">
        <v>3904</v>
      </c>
      <c r="M1533" s="334"/>
      <c r="N1533" s="338"/>
      <c r="O1533" s="334"/>
      <c r="P1533" s="324">
        <v>1</v>
      </c>
      <c r="Q1533" s="316">
        <v>9</v>
      </c>
      <c r="R1533" s="327">
        <v>300000</v>
      </c>
      <c r="S1533" s="327" t="s">
        <v>347</v>
      </c>
      <c r="T1533" s="328" t="s">
        <v>347</v>
      </c>
      <c r="U1533" s="328" t="s">
        <v>347</v>
      </c>
      <c r="V1533" s="328" t="s">
        <v>347</v>
      </c>
      <c r="W1533" s="329" t="s">
        <v>347</v>
      </c>
      <c r="X1533" s="329" t="s">
        <v>347</v>
      </c>
      <c r="Y1533" s="329"/>
      <c r="Z1533" s="325"/>
      <c r="AA1533" s="329"/>
      <c r="AB1533" s="329"/>
      <c r="AC1533" s="329"/>
      <c r="AD1533" s="329"/>
      <c r="AE1533" s="329"/>
      <c r="AF1533" s="329"/>
      <c r="AG1533" s="325">
        <v>0</v>
      </c>
      <c r="AH1533" s="325" t="s">
        <v>6833</v>
      </c>
      <c r="AI1533" s="325" t="s">
        <v>6833</v>
      </c>
      <c r="AJ1533" s="328">
        <v>300000</v>
      </c>
      <c r="AK1533" s="330">
        <v>0</v>
      </c>
    </row>
    <row r="1534" spans="1:37" s="309" customFormat="1" ht="20.100000000000001" customHeight="1">
      <c r="A1534" s="314">
        <v>8315</v>
      </c>
      <c r="B1534" s="315">
        <v>702020031</v>
      </c>
      <c r="C1534" s="347"/>
      <c r="D1534" s="315" t="s">
        <v>6995</v>
      </c>
      <c r="E1534" s="331" t="s">
        <v>3907</v>
      </c>
      <c r="F1534" s="332" t="s">
        <v>6671</v>
      </c>
      <c r="G1534" s="333" t="s">
        <v>3908</v>
      </c>
      <c r="H1534" s="331" t="s">
        <v>3909</v>
      </c>
      <c r="I1534" s="331" t="s">
        <v>3910</v>
      </c>
      <c r="J1534" s="331" t="s">
        <v>2962</v>
      </c>
      <c r="K1534" s="340" t="s">
        <v>6672</v>
      </c>
      <c r="L1534" s="334" t="s">
        <v>6673</v>
      </c>
      <c r="M1534" s="334"/>
      <c r="N1534" s="316"/>
      <c r="O1534" s="334"/>
      <c r="P1534" s="324">
        <v>1</v>
      </c>
      <c r="Q1534" s="316">
        <v>10</v>
      </c>
      <c r="R1534" s="327">
        <v>300000</v>
      </c>
      <c r="S1534" s="327" t="s">
        <v>347</v>
      </c>
      <c r="T1534" s="328" t="s">
        <v>347</v>
      </c>
      <c r="U1534" s="328" t="s">
        <v>347</v>
      </c>
      <c r="V1534" s="328" t="s">
        <v>347</v>
      </c>
      <c r="W1534" s="329" t="s">
        <v>347</v>
      </c>
      <c r="X1534" s="329" t="s">
        <v>347</v>
      </c>
      <c r="Y1534" s="329"/>
      <c r="Z1534" s="325"/>
      <c r="AA1534" s="329"/>
      <c r="AB1534" s="329"/>
      <c r="AC1534" s="329"/>
      <c r="AD1534" s="329"/>
      <c r="AE1534" s="329"/>
      <c r="AF1534" s="329"/>
      <c r="AG1534" s="325">
        <v>0</v>
      </c>
      <c r="AH1534" s="325" t="s">
        <v>6833</v>
      </c>
      <c r="AI1534" s="325" t="s">
        <v>6833</v>
      </c>
      <c r="AJ1534" s="328">
        <v>300000</v>
      </c>
      <c r="AK1534" s="330">
        <v>0</v>
      </c>
    </row>
    <row r="1535" spans="1:37" s="309" customFormat="1" ht="20.100000000000001" customHeight="1">
      <c r="A1535" s="314">
        <v>8316</v>
      </c>
      <c r="B1535" s="315">
        <v>702150006</v>
      </c>
      <c r="C1535" s="345"/>
      <c r="D1535" s="315" t="s">
        <v>6995</v>
      </c>
      <c r="E1535" s="316" t="s">
        <v>3911</v>
      </c>
      <c r="F1535" s="319" t="s">
        <v>6172</v>
      </c>
      <c r="G1535" s="320" t="s">
        <v>3912</v>
      </c>
      <c r="H1535" s="316" t="s">
        <v>3913</v>
      </c>
      <c r="I1535" s="316" t="s">
        <v>3914</v>
      </c>
      <c r="J1535" s="316" t="s">
        <v>3172</v>
      </c>
      <c r="K1535" s="340" t="s">
        <v>3022</v>
      </c>
      <c r="L1535" s="334" t="s">
        <v>3912</v>
      </c>
      <c r="M1535" s="334"/>
      <c r="N1535" s="338"/>
      <c r="O1535" s="334"/>
      <c r="P1535" s="324">
        <v>3</v>
      </c>
      <c r="Q1535" s="316">
        <v>69</v>
      </c>
      <c r="R1535" s="327">
        <v>500000</v>
      </c>
      <c r="S1535" s="327" t="s">
        <v>347</v>
      </c>
      <c r="T1535" s="328" t="s">
        <v>347</v>
      </c>
      <c r="U1535" s="328" t="s">
        <v>347</v>
      </c>
      <c r="V1535" s="328" t="s">
        <v>347</v>
      </c>
      <c r="W1535" s="329" t="s">
        <v>347</v>
      </c>
      <c r="X1535" s="329" t="s">
        <v>347</v>
      </c>
      <c r="Y1535" s="329"/>
      <c r="Z1535" s="325"/>
      <c r="AA1535" s="329"/>
      <c r="AB1535" s="329"/>
      <c r="AC1535" s="329"/>
      <c r="AD1535" s="329"/>
      <c r="AE1535" s="329"/>
      <c r="AF1535" s="329"/>
      <c r="AG1535" s="325">
        <v>0</v>
      </c>
      <c r="AH1535" s="325" t="s">
        <v>6833</v>
      </c>
      <c r="AI1535" s="325" t="s">
        <v>6833</v>
      </c>
      <c r="AJ1535" s="328">
        <v>500000</v>
      </c>
      <c r="AK1535" s="330">
        <v>0</v>
      </c>
    </row>
    <row r="1536" spans="1:37" s="309" customFormat="1" ht="20.100000000000001" customHeight="1">
      <c r="A1536" s="314">
        <v>8317</v>
      </c>
      <c r="B1536" s="315">
        <v>702050011</v>
      </c>
      <c r="C1536" s="347"/>
      <c r="D1536" s="315" t="s">
        <v>6995</v>
      </c>
      <c r="E1536" s="331" t="s">
        <v>3915</v>
      </c>
      <c r="F1536" s="332" t="s">
        <v>6674</v>
      </c>
      <c r="G1536" s="333" t="s">
        <v>3916</v>
      </c>
      <c r="H1536" s="331" t="s">
        <v>344</v>
      </c>
      <c r="I1536" s="331" t="s">
        <v>3917</v>
      </c>
      <c r="J1536" s="331" t="s">
        <v>3918</v>
      </c>
      <c r="K1536" s="340" t="s">
        <v>3011</v>
      </c>
      <c r="L1536" s="334" t="s">
        <v>3916</v>
      </c>
      <c r="M1536" s="348"/>
      <c r="N1536" s="322"/>
      <c r="O1536" s="322"/>
      <c r="P1536" s="324">
        <v>1</v>
      </c>
      <c r="Q1536" s="316">
        <v>5</v>
      </c>
      <c r="R1536" s="327">
        <v>300000</v>
      </c>
      <c r="S1536" s="327" t="s">
        <v>347</v>
      </c>
      <c r="T1536" s="328" t="s">
        <v>347</v>
      </c>
      <c r="U1536" s="328" t="s">
        <v>347</v>
      </c>
      <c r="V1536" s="328" t="s">
        <v>347</v>
      </c>
      <c r="W1536" s="329" t="s">
        <v>347</v>
      </c>
      <c r="X1536" s="329" t="s">
        <v>347</v>
      </c>
      <c r="Y1536" s="329"/>
      <c r="Z1536" s="325"/>
      <c r="AA1536" s="329"/>
      <c r="AB1536" s="329"/>
      <c r="AC1536" s="329"/>
      <c r="AD1536" s="329"/>
      <c r="AE1536" s="329"/>
      <c r="AF1536" s="329"/>
      <c r="AG1536" s="325">
        <v>0</v>
      </c>
      <c r="AH1536" s="325" t="s">
        <v>6833</v>
      </c>
      <c r="AI1536" s="325" t="s">
        <v>6833</v>
      </c>
      <c r="AJ1536" s="328">
        <v>300000</v>
      </c>
      <c r="AK1536" s="330">
        <v>0</v>
      </c>
    </row>
    <row r="1537" spans="1:37" s="309" customFormat="1" ht="20.100000000000001" customHeight="1">
      <c r="A1537" s="314">
        <v>8318</v>
      </c>
      <c r="B1537" s="315">
        <v>702020020</v>
      </c>
      <c r="C1537" s="347"/>
      <c r="D1537" s="315" t="s">
        <v>6991</v>
      </c>
      <c r="E1537" s="331" t="s">
        <v>3027</v>
      </c>
      <c r="F1537" s="332" t="s">
        <v>6675</v>
      </c>
      <c r="G1537" s="333" t="s">
        <v>3919</v>
      </c>
      <c r="H1537" s="331" t="s">
        <v>344</v>
      </c>
      <c r="I1537" s="331" t="s">
        <v>3207</v>
      </c>
      <c r="J1537" s="331" t="s">
        <v>7107</v>
      </c>
      <c r="K1537" s="340" t="s">
        <v>2950</v>
      </c>
      <c r="L1537" s="334" t="s">
        <v>6676</v>
      </c>
      <c r="M1537" s="334"/>
      <c r="N1537" s="338"/>
      <c r="O1537" s="334"/>
      <c r="P1537" s="324">
        <v>1</v>
      </c>
      <c r="Q1537" s="316">
        <v>6</v>
      </c>
      <c r="R1537" s="327">
        <v>300000</v>
      </c>
      <c r="S1537" s="327" t="s">
        <v>347</v>
      </c>
      <c r="T1537" s="328" t="s">
        <v>347</v>
      </c>
      <c r="U1537" s="328" t="s">
        <v>347</v>
      </c>
      <c r="V1537" s="328" t="s">
        <v>347</v>
      </c>
      <c r="W1537" s="329" t="s">
        <v>347</v>
      </c>
      <c r="X1537" s="329" t="s">
        <v>347</v>
      </c>
      <c r="Y1537" s="325"/>
      <c r="Z1537" s="325"/>
      <c r="AA1537" s="325"/>
      <c r="AB1537" s="325"/>
      <c r="AC1537" s="325"/>
      <c r="AD1537" s="325"/>
      <c r="AE1537" s="325"/>
      <c r="AF1537" s="325"/>
      <c r="AG1537" s="325">
        <v>0</v>
      </c>
      <c r="AH1537" s="325" t="s">
        <v>6833</v>
      </c>
      <c r="AI1537" s="325" t="s">
        <v>6833</v>
      </c>
      <c r="AJ1537" s="328">
        <v>300000</v>
      </c>
      <c r="AK1537" s="330">
        <v>0</v>
      </c>
    </row>
    <row r="1538" spans="1:37" s="309" customFormat="1" ht="20.100000000000001" customHeight="1">
      <c r="A1538" s="314">
        <v>8319</v>
      </c>
      <c r="B1538" s="315">
        <v>702060007</v>
      </c>
      <c r="C1538" s="345"/>
      <c r="D1538" s="315" t="s">
        <v>6995</v>
      </c>
      <c r="E1538" s="316" t="s">
        <v>3027</v>
      </c>
      <c r="F1538" s="340" t="s">
        <v>6677</v>
      </c>
      <c r="G1538" s="316" t="s">
        <v>3920</v>
      </c>
      <c r="H1538" s="316" t="s">
        <v>344</v>
      </c>
      <c r="I1538" s="316" t="s">
        <v>3207</v>
      </c>
      <c r="J1538" s="316" t="s">
        <v>3921</v>
      </c>
      <c r="K1538" s="340" t="s">
        <v>6678</v>
      </c>
      <c r="L1538" s="334" t="s">
        <v>6679</v>
      </c>
      <c r="M1538" s="334"/>
      <c r="N1538" s="338"/>
      <c r="O1538" s="334"/>
      <c r="P1538" s="324">
        <v>1</v>
      </c>
      <c r="Q1538" s="316">
        <v>5</v>
      </c>
      <c r="R1538" s="327">
        <v>300000</v>
      </c>
      <c r="S1538" s="327" t="s">
        <v>347</v>
      </c>
      <c r="T1538" s="328" t="s">
        <v>347</v>
      </c>
      <c r="U1538" s="328" t="s">
        <v>347</v>
      </c>
      <c r="V1538" s="328" t="s">
        <v>347</v>
      </c>
      <c r="W1538" s="329" t="s">
        <v>347</v>
      </c>
      <c r="X1538" s="329" t="s">
        <v>347</v>
      </c>
      <c r="Y1538" s="316"/>
      <c r="Z1538" s="325"/>
      <c r="AA1538" s="316"/>
      <c r="AB1538" s="316"/>
      <c r="AC1538" s="316"/>
      <c r="AD1538" s="316"/>
      <c r="AE1538" s="316"/>
      <c r="AF1538" s="316"/>
      <c r="AG1538" s="325">
        <v>0</v>
      </c>
      <c r="AH1538" s="325" t="s">
        <v>6833</v>
      </c>
      <c r="AI1538" s="325" t="s">
        <v>6833</v>
      </c>
      <c r="AJ1538" s="328">
        <v>300000</v>
      </c>
      <c r="AK1538" s="330">
        <v>0</v>
      </c>
    </row>
    <row r="1539" spans="1:37" s="309" customFormat="1" ht="20.100000000000001" customHeight="1">
      <c r="A1539" s="314">
        <v>8320</v>
      </c>
      <c r="B1539" s="315">
        <v>702110017</v>
      </c>
      <c r="C1539" s="347"/>
      <c r="D1539" s="315" t="s">
        <v>6995</v>
      </c>
      <c r="E1539" s="331" t="s">
        <v>3027</v>
      </c>
      <c r="F1539" s="332" t="s">
        <v>6677</v>
      </c>
      <c r="G1539" s="333" t="s">
        <v>3920</v>
      </c>
      <c r="H1539" s="331" t="s">
        <v>344</v>
      </c>
      <c r="I1539" s="331" t="s">
        <v>3207</v>
      </c>
      <c r="J1539" s="331" t="s">
        <v>3086</v>
      </c>
      <c r="K1539" s="340" t="s">
        <v>2907</v>
      </c>
      <c r="L1539" s="334" t="s">
        <v>6680</v>
      </c>
      <c r="M1539" s="334"/>
      <c r="N1539" s="334"/>
      <c r="O1539" s="334"/>
      <c r="P1539" s="324">
        <v>2</v>
      </c>
      <c r="Q1539" s="316">
        <v>24</v>
      </c>
      <c r="R1539" s="327">
        <v>400000</v>
      </c>
      <c r="S1539" s="327" t="s">
        <v>347</v>
      </c>
      <c r="T1539" s="328">
        <v>300000</v>
      </c>
      <c r="U1539" s="328" t="s">
        <v>347</v>
      </c>
      <c r="V1539" s="328" t="s">
        <v>347</v>
      </c>
      <c r="W1539" s="329" t="s">
        <v>347</v>
      </c>
      <c r="X1539" s="329" t="s">
        <v>377</v>
      </c>
      <c r="Y1539" s="325"/>
      <c r="Z1539" s="325"/>
      <c r="AA1539" s="325"/>
      <c r="AB1539" s="325"/>
      <c r="AC1539" s="325"/>
      <c r="AD1539" s="325"/>
      <c r="AE1539" s="325"/>
      <c r="AF1539" s="325"/>
      <c r="AG1539" s="325">
        <v>504000</v>
      </c>
      <c r="AH1539" s="325" t="s">
        <v>6833</v>
      </c>
      <c r="AI1539" s="325" t="s">
        <v>6833</v>
      </c>
      <c r="AJ1539" s="328">
        <v>700000</v>
      </c>
      <c r="AK1539" s="330">
        <v>0</v>
      </c>
    </row>
    <row r="1540" spans="1:37" s="309" customFormat="1" ht="20.100000000000001" customHeight="1">
      <c r="A1540" s="314">
        <v>8321</v>
      </c>
      <c r="B1540" s="315">
        <v>702110026</v>
      </c>
      <c r="C1540" s="347"/>
      <c r="D1540" s="315" t="s">
        <v>6995</v>
      </c>
      <c r="E1540" s="331" t="s">
        <v>3027</v>
      </c>
      <c r="F1540" s="332" t="s">
        <v>6675</v>
      </c>
      <c r="G1540" s="333" t="s">
        <v>3093</v>
      </c>
      <c r="H1540" s="331" t="s">
        <v>344</v>
      </c>
      <c r="I1540" s="331" t="s">
        <v>3207</v>
      </c>
      <c r="J1540" s="331" t="s">
        <v>3092</v>
      </c>
      <c r="K1540" s="340" t="s">
        <v>2952</v>
      </c>
      <c r="L1540" s="334" t="s">
        <v>3920</v>
      </c>
      <c r="M1540" s="334"/>
      <c r="N1540" s="316"/>
      <c r="O1540" s="316"/>
      <c r="P1540" s="324">
        <v>1</v>
      </c>
      <c r="Q1540" s="316">
        <v>9</v>
      </c>
      <c r="R1540" s="327">
        <v>300000</v>
      </c>
      <c r="S1540" s="327" t="s">
        <v>347</v>
      </c>
      <c r="T1540" s="328">
        <v>300000</v>
      </c>
      <c r="U1540" s="328" t="s">
        <v>347</v>
      </c>
      <c r="V1540" s="328" t="s">
        <v>347</v>
      </c>
      <c r="W1540" s="329" t="s">
        <v>347</v>
      </c>
      <c r="X1540" s="329" t="s">
        <v>377</v>
      </c>
      <c r="Y1540" s="329"/>
      <c r="Z1540" s="325"/>
      <c r="AA1540" s="329"/>
      <c r="AB1540" s="329"/>
      <c r="AC1540" s="329"/>
      <c r="AD1540" s="329"/>
      <c r="AE1540" s="329"/>
      <c r="AF1540" s="329"/>
      <c r="AG1540" s="325">
        <v>935000</v>
      </c>
      <c r="AH1540" s="325" t="s">
        <v>6833</v>
      </c>
      <c r="AI1540" s="325" t="s">
        <v>6833</v>
      </c>
      <c r="AJ1540" s="328">
        <v>600000</v>
      </c>
      <c r="AK1540" s="330">
        <v>0</v>
      </c>
    </row>
    <row r="1541" spans="1:37" s="309" customFormat="1" ht="20.100000000000001" customHeight="1">
      <c r="A1541" s="314">
        <v>8322</v>
      </c>
      <c r="B1541" s="315">
        <v>702120018</v>
      </c>
      <c r="C1541" s="347"/>
      <c r="D1541" s="315" t="s">
        <v>6995</v>
      </c>
      <c r="E1541" s="331" t="s">
        <v>3027</v>
      </c>
      <c r="F1541" s="332" t="s">
        <v>6675</v>
      </c>
      <c r="G1541" s="333" t="s">
        <v>3920</v>
      </c>
      <c r="H1541" s="331" t="s">
        <v>3922</v>
      </c>
      <c r="I1541" s="331" t="s">
        <v>3207</v>
      </c>
      <c r="J1541" s="331" t="s">
        <v>3109</v>
      </c>
      <c r="K1541" s="340" t="s">
        <v>3101</v>
      </c>
      <c r="L1541" s="334" t="s">
        <v>6681</v>
      </c>
      <c r="M1541" s="348"/>
      <c r="N1541" s="322"/>
      <c r="O1541" s="322"/>
      <c r="P1541" s="324">
        <v>1</v>
      </c>
      <c r="Q1541" s="316">
        <v>6</v>
      </c>
      <c r="R1541" s="327">
        <v>300000</v>
      </c>
      <c r="S1541" s="327" t="s">
        <v>347</v>
      </c>
      <c r="T1541" s="328">
        <v>300000</v>
      </c>
      <c r="U1541" s="328" t="s">
        <v>347</v>
      </c>
      <c r="V1541" s="328" t="s">
        <v>347</v>
      </c>
      <c r="W1541" s="329" t="s">
        <v>347</v>
      </c>
      <c r="X1541" s="329" t="s">
        <v>377</v>
      </c>
      <c r="Y1541" s="325"/>
      <c r="Z1541" s="325"/>
      <c r="AA1541" s="325"/>
      <c r="AB1541" s="325"/>
      <c r="AC1541" s="325"/>
      <c r="AD1541" s="325"/>
      <c r="AE1541" s="325"/>
      <c r="AF1541" s="325"/>
      <c r="AG1541" s="325">
        <v>905000</v>
      </c>
      <c r="AH1541" s="325" t="s">
        <v>6833</v>
      </c>
      <c r="AI1541" s="325" t="s">
        <v>6833</v>
      </c>
      <c r="AJ1541" s="328">
        <v>600000</v>
      </c>
      <c r="AK1541" s="330">
        <v>0</v>
      </c>
    </row>
    <row r="1542" spans="1:37" s="309" customFormat="1" ht="20.100000000000001" customHeight="1">
      <c r="A1542" s="314">
        <v>8323</v>
      </c>
      <c r="B1542" s="315">
        <v>702160006</v>
      </c>
      <c r="C1542" s="345"/>
      <c r="D1542" s="315" t="s">
        <v>6995</v>
      </c>
      <c r="E1542" s="316" t="s">
        <v>3027</v>
      </c>
      <c r="F1542" s="319" t="s">
        <v>6677</v>
      </c>
      <c r="G1542" s="320" t="s">
        <v>3920</v>
      </c>
      <c r="H1542" s="316" t="s">
        <v>344</v>
      </c>
      <c r="I1542" s="316" t="s">
        <v>3207</v>
      </c>
      <c r="J1542" s="316" t="s">
        <v>3168</v>
      </c>
      <c r="K1542" s="340" t="s">
        <v>6682</v>
      </c>
      <c r="L1542" s="334" t="s">
        <v>6683</v>
      </c>
      <c r="M1542" s="334"/>
      <c r="N1542" s="338"/>
      <c r="O1542" s="334"/>
      <c r="P1542" s="324">
        <v>1</v>
      </c>
      <c r="Q1542" s="316">
        <v>9</v>
      </c>
      <c r="R1542" s="327">
        <v>300000</v>
      </c>
      <c r="S1542" s="327" t="s">
        <v>347</v>
      </c>
      <c r="T1542" s="328" t="s">
        <v>347</v>
      </c>
      <c r="U1542" s="328" t="s">
        <v>347</v>
      </c>
      <c r="V1542" s="328" t="s">
        <v>347</v>
      </c>
      <c r="W1542" s="329" t="s">
        <v>347</v>
      </c>
      <c r="X1542" s="329" t="s">
        <v>347</v>
      </c>
      <c r="Y1542" s="329"/>
      <c r="Z1542" s="325"/>
      <c r="AA1542" s="329"/>
      <c r="AB1542" s="329"/>
      <c r="AC1542" s="329"/>
      <c r="AD1542" s="329"/>
      <c r="AE1542" s="329"/>
      <c r="AF1542" s="329"/>
      <c r="AG1542" s="325">
        <v>0</v>
      </c>
      <c r="AH1542" s="325" t="s">
        <v>6833</v>
      </c>
      <c r="AI1542" s="325" t="s">
        <v>6833</v>
      </c>
      <c r="AJ1542" s="328">
        <v>300000</v>
      </c>
      <c r="AK1542" s="330">
        <v>0</v>
      </c>
    </row>
    <row r="1543" spans="1:37" s="309" customFormat="1" ht="20.100000000000001" customHeight="1">
      <c r="A1543" s="314">
        <v>8324</v>
      </c>
      <c r="B1543" s="315">
        <v>702150022</v>
      </c>
      <c r="C1543" s="345"/>
      <c r="D1543" s="315" t="s">
        <v>6995</v>
      </c>
      <c r="E1543" s="316" t="s">
        <v>3027</v>
      </c>
      <c r="F1543" s="340" t="s">
        <v>6675</v>
      </c>
      <c r="G1543" s="316" t="s">
        <v>3920</v>
      </c>
      <c r="H1543" s="316" t="s">
        <v>344</v>
      </c>
      <c r="I1543" s="316" t="s">
        <v>3207</v>
      </c>
      <c r="J1543" s="316" t="s">
        <v>3181</v>
      </c>
      <c r="K1543" s="340" t="s">
        <v>3171</v>
      </c>
      <c r="L1543" s="334" t="s">
        <v>6684</v>
      </c>
      <c r="M1543" s="334"/>
      <c r="N1543" s="338"/>
      <c r="O1543" s="334"/>
      <c r="P1543" s="324">
        <v>1</v>
      </c>
      <c r="Q1543" s="316">
        <v>7</v>
      </c>
      <c r="R1543" s="327">
        <v>300000</v>
      </c>
      <c r="S1543" s="327" t="s">
        <v>347</v>
      </c>
      <c r="T1543" s="328" t="s">
        <v>347</v>
      </c>
      <c r="U1543" s="328" t="s">
        <v>347</v>
      </c>
      <c r="V1543" s="328" t="s">
        <v>347</v>
      </c>
      <c r="W1543" s="329" t="s">
        <v>347</v>
      </c>
      <c r="X1543" s="329" t="s">
        <v>347</v>
      </c>
      <c r="Y1543" s="325"/>
      <c r="Z1543" s="325"/>
      <c r="AA1543" s="325"/>
      <c r="AB1543" s="325"/>
      <c r="AC1543" s="325"/>
      <c r="AD1543" s="325"/>
      <c r="AE1543" s="325"/>
      <c r="AF1543" s="325"/>
      <c r="AG1543" s="325">
        <v>0</v>
      </c>
      <c r="AH1543" s="325" t="s">
        <v>6833</v>
      </c>
      <c r="AI1543" s="325" t="s">
        <v>6833</v>
      </c>
      <c r="AJ1543" s="328">
        <v>300000</v>
      </c>
      <c r="AK1543" s="330">
        <v>0</v>
      </c>
    </row>
    <row r="1544" spans="1:37" s="309" customFormat="1" ht="20.100000000000001" customHeight="1">
      <c r="A1544" s="314">
        <v>8325</v>
      </c>
      <c r="B1544" s="315">
        <v>702040013</v>
      </c>
      <c r="C1544" s="347"/>
      <c r="D1544" s="315" t="s">
        <v>6995</v>
      </c>
      <c r="E1544" s="331" t="s">
        <v>3923</v>
      </c>
      <c r="F1544" s="332" t="s">
        <v>6685</v>
      </c>
      <c r="G1544" s="333" t="s">
        <v>3924</v>
      </c>
      <c r="H1544" s="331" t="s">
        <v>355</v>
      </c>
      <c r="I1544" s="331" t="s">
        <v>3925</v>
      </c>
      <c r="J1544" s="331" t="s">
        <v>3926</v>
      </c>
      <c r="K1544" s="340" t="s">
        <v>2991</v>
      </c>
      <c r="L1544" s="334" t="s">
        <v>3924</v>
      </c>
      <c r="M1544" s="348"/>
      <c r="N1544" s="322"/>
      <c r="O1544" s="322"/>
      <c r="P1544" s="324">
        <v>1</v>
      </c>
      <c r="Q1544" s="316">
        <v>5</v>
      </c>
      <c r="R1544" s="327">
        <v>300000</v>
      </c>
      <c r="S1544" s="327" t="s">
        <v>347</v>
      </c>
      <c r="T1544" s="328" t="s">
        <v>347</v>
      </c>
      <c r="U1544" s="328" t="s">
        <v>347</v>
      </c>
      <c r="V1544" s="328" t="s">
        <v>347</v>
      </c>
      <c r="W1544" s="329" t="s">
        <v>347</v>
      </c>
      <c r="X1544" s="329" t="s">
        <v>347</v>
      </c>
      <c r="Y1544" s="329"/>
      <c r="Z1544" s="325"/>
      <c r="AA1544" s="329"/>
      <c r="AB1544" s="329"/>
      <c r="AC1544" s="329"/>
      <c r="AD1544" s="329"/>
      <c r="AE1544" s="329"/>
      <c r="AF1544" s="329"/>
      <c r="AG1544" s="325">
        <v>0</v>
      </c>
      <c r="AH1544" s="325" t="s">
        <v>6833</v>
      </c>
      <c r="AI1544" s="325" t="s">
        <v>6833</v>
      </c>
      <c r="AJ1544" s="328">
        <v>300000</v>
      </c>
      <c r="AK1544" s="330">
        <v>0</v>
      </c>
    </row>
    <row r="1545" spans="1:37" s="309" customFormat="1" ht="20.100000000000001" customHeight="1">
      <c r="A1545" s="314">
        <v>8326</v>
      </c>
      <c r="B1545" s="315">
        <v>702070011</v>
      </c>
      <c r="C1545" s="347"/>
      <c r="D1545" s="315" t="s">
        <v>6991</v>
      </c>
      <c r="E1545" s="331" t="s">
        <v>3927</v>
      </c>
      <c r="F1545" s="332" t="s">
        <v>6060</v>
      </c>
      <c r="G1545" s="333" t="s">
        <v>6686</v>
      </c>
      <c r="H1545" s="331" t="s">
        <v>355</v>
      </c>
      <c r="I1545" s="331" t="s">
        <v>3264</v>
      </c>
      <c r="J1545" s="331" t="s">
        <v>7108</v>
      </c>
      <c r="K1545" s="340" t="s">
        <v>6687</v>
      </c>
      <c r="L1545" s="334" t="s">
        <v>6688</v>
      </c>
      <c r="M1545" s="348"/>
      <c r="N1545" s="322"/>
      <c r="O1545" s="322"/>
      <c r="P1545" s="324">
        <v>1</v>
      </c>
      <c r="Q1545" s="316">
        <v>15</v>
      </c>
      <c r="R1545" s="327">
        <v>300000</v>
      </c>
      <c r="S1545" s="327" t="s">
        <v>347</v>
      </c>
      <c r="T1545" s="328" t="s">
        <v>347</v>
      </c>
      <c r="U1545" s="328" t="s">
        <v>347</v>
      </c>
      <c r="V1545" s="328" t="s">
        <v>347</v>
      </c>
      <c r="W1545" s="329" t="s">
        <v>347</v>
      </c>
      <c r="X1545" s="329" t="s">
        <v>347</v>
      </c>
      <c r="Y1545" s="329"/>
      <c r="Z1545" s="325"/>
      <c r="AA1545" s="329"/>
      <c r="AB1545" s="329"/>
      <c r="AC1545" s="329"/>
      <c r="AD1545" s="329"/>
      <c r="AE1545" s="329"/>
      <c r="AF1545" s="329"/>
      <c r="AG1545" s="325">
        <v>0</v>
      </c>
      <c r="AH1545" s="325" t="s">
        <v>6833</v>
      </c>
      <c r="AI1545" s="325" t="s">
        <v>6833</v>
      </c>
      <c r="AJ1545" s="328">
        <v>300000</v>
      </c>
      <c r="AK1545" s="330">
        <v>0</v>
      </c>
    </row>
    <row r="1546" spans="1:37" s="309" customFormat="1" ht="20.100000000000001" customHeight="1">
      <c r="A1546" s="314">
        <v>8327</v>
      </c>
      <c r="B1546" s="315">
        <v>702140002</v>
      </c>
      <c r="C1546" s="369"/>
      <c r="D1546" s="315" t="s">
        <v>6995</v>
      </c>
      <c r="E1546" s="331" t="s">
        <v>3928</v>
      </c>
      <c r="F1546" s="332" t="s">
        <v>6689</v>
      </c>
      <c r="G1546" s="333" t="s">
        <v>3929</v>
      </c>
      <c r="H1546" s="331" t="s">
        <v>355</v>
      </c>
      <c r="I1546" s="331" t="s">
        <v>3930</v>
      </c>
      <c r="J1546" s="350" t="s">
        <v>3140</v>
      </c>
      <c r="K1546" s="340" t="s">
        <v>2900</v>
      </c>
      <c r="L1546" s="334" t="s">
        <v>3929</v>
      </c>
      <c r="M1546" s="322"/>
      <c r="N1546" s="323"/>
      <c r="O1546" s="322"/>
      <c r="P1546" s="324">
        <v>2</v>
      </c>
      <c r="Q1546" s="316">
        <v>45</v>
      </c>
      <c r="R1546" s="327">
        <v>400000</v>
      </c>
      <c r="S1546" s="327" t="s">
        <v>347</v>
      </c>
      <c r="T1546" s="328" t="s">
        <v>347</v>
      </c>
      <c r="U1546" s="328" t="s">
        <v>347</v>
      </c>
      <c r="V1546" s="328" t="s">
        <v>347</v>
      </c>
      <c r="W1546" s="329" t="s">
        <v>347</v>
      </c>
      <c r="X1546" s="329" t="s">
        <v>347</v>
      </c>
      <c r="Y1546" s="325"/>
      <c r="Z1546" s="325"/>
      <c r="AA1546" s="325"/>
      <c r="AB1546" s="325"/>
      <c r="AC1546" s="325"/>
      <c r="AD1546" s="325"/>
      <c r="AE1546" s="325"/>
      <c r="AF1546" s="325"/>
      <c r="AG1546" s="325">
        <v>0</v>
      </c>
      <c r="AH1546" s="325" t="s">
        <v>6833</v>
      </c>
      <c r="AI1546" s="325" t="s">
        <v>6833</v>
      </c>
      <c r="AJ1546" s="328">
        <v>400000</v>
      </c>
      <c r="AK1546" s="330">
        <v>0</v>
      </c>
    </row>
    <row r="1547" spans="1:37" s="309" customFormat="1" ht="20.100000000000001" customHeight="1">
      <c r="A1547" s="314">
        <v>8328</v>
      </c>
      <c r="B1547" s="315">
        <v>702010030</v>
      </c>
      <c r="C1547" s="347"/>
      <c r="D1547" s="315" t="s">
        <v>6995</v>
      </c>
      <c r="E1547" s="331" t="s">
        <v>3931</v>
      </c>
      <c r="F1547" s="332" t="s">
        <v>6506</v>
      </c>
      <c r="G1547" s="333" t="s">
        <v>3932</v>
      </c>
      <c r="H1547" s="331" t="s">
        <v>355</v>
      </c>
      <c r="I1547" s="331" t="s">
        <v>3933</v>
      </c>
      <c r="J1547" s="331" t="s">
        <v>2935</v>
      </c>
      <c r="K1547" s="340" t="s">
        <v>2879</v>
      </c>
      <c r="L1547" s="334" t="s">
        <v>3932</v>
      </c>
      <c r="M1547" s="348"/>
      <c r="N1547" s="322"/>
      <c r="O1547" s="322"/>
      <c r="P1547" s="324">
        <v>1</v>
      </c>
      <c r="Q1547" s="316">
        <v>14</v>
      </c>
      <c r="R1547" s="327">
        <v>300000</v>
      </c>
      <c r="S1547" s="327" t="s">
        <v>347</v>
      </c>
      <c r="T1547" s="328" t="s">
        <v>347</v>
      </c>
      <c r="U1547" s="328" t="s">
        <v>347</v>
      </c>
      <c r="V1547" s="328" t="s">
        <v>347</v>
      </c>
      <c r="W1547" s="329" t="s">
        <v>347</v>
      </c>
      <c r="X1547" s="329" t="s">
        <v>347</v>
      </c>
      <c r="Y1547" s="325"/>
      <c r="Z1547" s="325"/>
      <c r="AA1547" s="325"/>
      <c r="AB1547" s="325"/>
      <c r="AC1547" s="325"/>
      <c r="AD1547" s="325"/>
      <c r="AE1547" s="325"/>
      <c r="AF1547" s="325"/>
      <c r="AG1547" s="325">
        <v>0</v>
      </c>
      <c r="AH1547" s="325" t="s">
        <v>6833</v>
      </c>
      <c r="AI1547" s="325" t="s">
        <v>6833</v>
      </c>
      <c r="AJ1547" s="328">
        <v>300000</v>
      </c>
      <c r="AK1547" s="330">
        <v>0</v>
      </c>
    </row>
    <row r="1548" spans="1:37" s="309" customFormat="1" ht="20.100000000000001" customHeight="1">
      <c r="A1548" s="314">
        <v>8329</v>
      </c>
      <c r="B1548" s="315">
        <v>702050009</v>
      </c>
      <c r="C1548" s="347"/>
      <c r="D1548" s="315" t="s">
        <v>6995</v>
      </c>
      <c r="E1548" s="331" t="s">
        <v>3934</v>
      </c>
      <c r="F1548" s="332" t="s">
        <v>6690</v>
      </c>
      <c r="G1548" s="333" t="s">
        <v>3935</v>
      </c>
      <c r="H1548" s="331" t="s">
        <v>355</v>
      </c>
      <c r="I1548" s="331" t="s">
        <v>3936</v>
      </c>
      <c r="J1548" s="331" t="s">
        <v>3937</v>
      </c>
      <c r="K1548" s="340" t="s">
        <v>3009</v>
      </c>
      <c r="L1548" s="334" t="s">
        <v>6691</v>
      </c>
      <c r="M1548" s="334"/>
      <c r="N1548" s="338"/>
      <c r="O1548" s="334"/>
      <c r="P1548" s="324">
        <v>2</v>
      </c>
      <c r="Q1548" s="316">
        <v>43</v>
      </c>
      <c r="R1548" s="327">
        <v>400000</v>
      </c>
      <c r="S1548" s="327" t="s">
        <v>347</v>
      </c>
      <c r="T1548" s="328" t="s">
        <v>347</v>
      </c>
      <c r="U1548" s="328" t="s">
        <v>347</v>
      </c>
      <c r="V1548" s="328" t="s">
        <v>347</v>
      </c>
      <c r="W1548" s="329" t="s">
        <v>347</v>
      </c>
      <c r="X1548" s="329" t="s">
        <v>347</v>
      </c>
      <c r="Y1548" s="329"/>
      <c r="Z1548" s="325"/>
      <c r="AA1548" s="329"/>
      <c r="AB1548" s="329"/>
      <c r="AC1548" s="329"/>
      <c r="AD1548" s="329"/>
      <c r="AE1548" s="329"/>
      <c r="AF1548" s="329"/>
      <c r="AG1548" s="325">
        <v>0</v>
      </c>
      <c r="AH1548" s="325" t="s">
        <v>6833</v>
      </c>
      <c r="AI1548" s="325" t="s">
        <v>6833</v>
      </c>
      <c r="AJ1548" s="328">
        <v>400000</v>
      </c>
      <c r="AK1548" s="330">
        <v>0</v>
      </c>
    </row>
    <row r="1549" spans="1:37" s="309" customFormat="1" ht="20.100000000000001" customHeight="1">
      <c r="A1549" s="314">
        <v>8330</v>
      </c>
      <c r="B1549" s="315">
        <v>702130016</v>
      </c>
      <c r="C1549" s="347"/>
      <c r="D1549" s="315" t="s">
        <v>6995</v>
      </c>
      <c r="E1549" s="331" t="s">
        <v>2391</v>
      </c>
      <c r="F1549" s="332" t="s">
        <v>6692</v>
      </c>
      <c r="G1549" s="333" t="s">
        <v>3938</v>
      </c>
      <c r="H1549" s="331" t="s">
        <v>817</v>
      </c>
      <c r="I1549" s="331" t="s">
        <v>2392</v>
      </c>
      <c r="J1549" s="331" t="s">
        <v>3126</v>
      </c>
      <c r="K1549" s="340" t="s">
        <v>2906</v>
      </c>
      <c r="L1549" s="334" t="s">
        <v>6693</v>
      </c>
      <c r="M1549" s="334"/>
      <c r="N1549" s="316"/>
      <c r="O1549" s="334"/>
      <c r="P1549" s="324">
        <v>1</v>
      </c>
      <c r="Q1549" s="316">
        <v>18</v>
      </c>
      <c r="R1549" s="327">
        <v>300000</v>
      </c>
      <c r="S1549" s="327" t="s">
        <v>347</v>
      </c>
      <c r="T1549" s="328">
        <v>300000</v>
      </c>
      <c r="U1549" s="328" t="s">
        <v>347</v>
      </c>
      <c r="V1549" s="328" t="s">
        <v>347</v>
      </c>
      <c r="W1549" s="329" t="s">
        <v>347</v>
      </c>
      <c r="X1549" s="329" t="s">
        <v>377</v>
      </c>
      <c r="Y1549" s="329"/>
      <c r="Z1549" s="325"/>
      <c r="AA1549" s="329"/>
      <c r="AB1549" s="329"/>
      <c r="AC1549" s="329"/>
      <c r="AD1549" s="329"/>
      <c r="AE1549" s="329"/>
      <c r="AF1549" s="329"/>
      <c r="AG1549" s="325">
        <v>0</v>
      </c>
      <c r="AH1549" s="325" t="s">
        <v>377</v>
      </c>
      <c r="AI1549" s="325" t="s">
        <v>6833</v>
      </c>
      <c r="AJ1549" s="328">
        <v>600000</v>
      </c>
      <c r="AK1549" s="330">
        <v>1000000</v>
      </c>
    </row>
    <row r="1550" spans="1:37" s="309" customFormat="1" ht="20.100000000000001" customHeight="1">
      <c r="A1550" s="314">
        <v>8331</v>
      </c>
      <c r="B1550" s="345">
        <v>702010014</v>
      </c>
      <c r="C1550" s="409"/>
      <c r="D1550" s="315" t="s">
        <v>6995</v>
      </c>
      <c r="E1550" s="411" t="s">
        <v>6694</v>
      </c>
      <c r="F1550" s="410" t="s">
        <v>6697</v>
      </c>
      <c r="G1550" s="407" t="s">
        <v>6698</v>
      </c>
      <c r="H1550" s="323" t="s">
        <v>355</v>
      </c>
      <c r="I1550" s="412" t="s">
        <v>6695</v>
      </c>
      <c r="J1550" s="407" t="s">
        <v>6696</v>
      </c>
      <c r="K1550" s="340" t="s">
        <v>6699</v>
      </c>
      <c r="L1550" s="334" t="s">
        <v>6700</v>
      </c>
      <c r="M1550" s="344"/>
      <c r="N1550" s="344"/>
      <c r="O1550" s="344"/>
      <c r="P1550" s="324">
        <v>2</v>
      </c>
      <c r="Q1550" s="316">
        <v>35</v>
      </c>
      <c r="R1550" s="327">
        <v>400000</v>
      </c>
      <c r="S1550" s="327" t="s">
        <v>347</v>
      </c>
      <c r="T1550" s="328" t="s">
        <v>347</v>
      </c>
      <c r="U1550" s="328" t="s">
        <v>347</v>
      </c>
      <c r="V1550" s="328" t="s">
        <v>347</v>
      </c>
      <c r="W1550" s="329" t="s">
        <v>347</v>
      </c>
      <c r="X1550" s="329" t="s">
        <v>347</v>
      </c>
      <c r="Y1550" s="316"/>
      <c r="Z1550" s="325"/>
      <c r="AA1550" s="316"/>
      <c r="AB1550" s="316"/>
      <c r="AC1550" s="316"/>
      <c r="AD1550" s="316"/>
      <c r="AE1550" s="316"/>
      <c r="AF1550" s="316"/>
      <c r="AG1550" s="325">
        <v>0</v>
      </c>
      <c r="AH1550" s="325" t="s">
        <v>6833</v>
      </c>
      <c r="AI1550" s="325" t="s">
        <v>6833</v>
      </c>
      <c r="AJ1550" s="328">
        <v>400000</v>
      </c>
      <c r="AK1550" s="330">
        <v>0</v>
      </c>
    </row>
    <row r="1551" spans="1:37" s="309" customFormat="1" ht="20.100000000000001" customHeight="1">
      <c r="A1551" s="314">
        <v>8332</v>
      </c>
      <c r="B1551" s="315">
        <v>702140005</v>
      </c>
      <c r="C1551" s="345"/>
      <c r="D1551" s="315" t="s">
        <v>6995</v>
      </c>
      <c r="E1551" s="316" t="s">
        <v>3939</v>
      </c>
      <c r="F1551" s="319" t="s">
        <v>6701</v>
      </c>
      <c r="G1551" s="320" t="s">
        <v>3940</v>
      </c>
      <c r="H1551" s="316" t="s">
        <v>355</v>
      </c>
      <c r="I1551" s="316" t="s">
        <v>3941</v>
      </c>
      <c r="J1551" s="316" t="s">
        <v>3143</v>
      </c>
      <c r="K1551" s="340" t="s">
        <v>3144</v>
      </c>
      <c r="L1551" s="334" t="s">
        <v>3940</v>
      </c>
      <c r="M1551" s="334"/>
      <c r="N1551" s="334"/>
      <c r="O1551" s="334"/>
      <c r="P1551" s="324">
        <v>3</v>
      </c>
      <c r="Q1551" s="316">
        <v>120</v>
      </c>
      <c r="R1551" s="327">
        <v>500000</v>
      </c>
      <c r="S1551" s="327" t="s">
        <v>347</v>
      </c>
      <c r="T1551" s="328" t="s">
        <v>347</v>
      </c>
      <c r="U1551" s="328" t="s">
        <v>347</v>
      </c>
      <c r="V1551" s="328" t="s">
        <v>347</v>
      </c>
      <c r="W1551" s="329" t="s">
        <v>347</v>
      </c>
      <c r="X1551" s="329" t="s">
        <v>347</v>
      </c>
      <c r="Y1551" s="325"/>
      <c r="Z1551" s="325"/>
      <c r="AA1551" s="325"/>
      <c r="AB1551" s="325"/>
      <c r="AC1551" s="325"/>
      <c r="AD1551" s="325"/>
      <c r="AE1551" s="325"/>
      <c r="AF1551" s="325"/>
      <c r="AG1551" s="325">
        <v>0</v>
      </c>
      <c r="AH1551" s="325" t="s">
        <v>6833</v>
      </c>
      <c r="AI1551" s="325" t="s">
        <v>6833</v>
      </c>
      <c r="AJ1551" s="328">
        <v>500000</v>
      </c>
      <c r="AK1551" s="330">
        <v>0</v>
      </c>
    </row>
    <row r="1552" spans="1:37" s="309" customFormat="1" ht="20.100000000000001" customHeight="1">
      <c r="A1552" s="314">
        <v>8333</v>
      </c>
      <c r="B1552" s="315">
        <v>702040009</v>
      </c>
      <c r="C1552" s="347"/>
      <c r="D1552" s="315" t="s">
        <v>6995</v>
      </c>
      <c r="E1552" s="331" t="s">
        <v>3942</v>
      </c>
      <c r="F1552" s="332" t="s">
        <v>6704</v>
      </c>
      <c r="G1552" s="333" t="s">
        <v>6705</v>
      </c>
      <c r="H1552" s="331" t="s">
        <v>355</v>
      </c>
      <c r="I1552" s="331" t="s">
        <v>6702</v>
      </c>
      <c r="J1552" s="331" t="s">
        <v>6703</v>
      </c>
      <c r="K1552" s="340" t="s">
        <v>6704</v>
      </c>
      <c r="L1552" s="334" t="s">
        <v>3943</v>
      </c>
      <c r="M1552" s="334"/>
      <c r="N1552" s="338"/>
      <c r="O1552" s="334"/>
      <c r="P1552" s="324">
        <v>1</v>
      </c>
      <c r="Q1552" s="316">
        <v>10</v>
      </c>
      <c r="R1552" s="327">
        <v>300000</v>
      </c>
      <c r="S1552" s="327" t="s">
        <v>347</v>
      </c>
      <c r="T1552" s="328" t="s">
        <v>347</v>
      </c>
      <c r="U1552" s="328" t="s">
        <v>347</v>
      </c>
      <c r="V1552" s="328" t="s">
        <v>347</v>
      </c>
      <c r="W1552" s="329" t="s">
        <v>347</v>
      </c>
      <c r="X1552" s="329" t="s">
        <v>347</v>
      </c>
      <c r="Y1552" s="329"/>
      <c r="Z1552" s="325"/>
      <c r="AA1552" s="329"/>
      <c r="AB1552" s="329"/>
      <c r="AC1552" s="329"/>
      <c r="AD1552" s="329"/>
      <c r="AE1552" s="329"/>
      <c r="AF1552" s="329"/>
      <c r="AG1552" s="325">
        <v>0</v>
      </c>
      <c r="AH1552" s="325" t="s">
        <v>6833</v>
      </c>
      <c r="AI1552" s="325" t="s">
        <v>6833</v>
      </c>
      <c r="AJ1552" s="328">
        <v>300000</v>
      </c>
      <c r="AK1552" s="330">
        <v>0</v>
      </c>
    </row>
    <row r="1553" spans="1:37" s="309" customFormat="1" ht="20.100000000000001" customHeight="1">
      <c r="A1553" s="314">
        <v>8334</v>
      </c>
      <c r="B1553" s="315">
        <v>702040034</v>
      </c>
      <c r="C1553" s="347"/>
      <c r="D1553" s="315" t="s">
        <v>6995</v>
      </c>
      <c r="E1553" s="331" t="s">
        <v>3001</v>
      </c>
      <c r="F1553" s="332" t="s">
        <v>6706</v>
      </c>
      <c r="G1553" s="333" t="s">
        <v>3944</v>
      </c>
      <c r="H1553" s="331" t="s">
        <v>1958</v>
      </c>
      <c r="I1553" s="331" t="s">
        <v>3945</v>
      </c>
      <c r="J1553" s="331" t="s">
        <v>3002</v>
      </c>
      <c r="K1553" s="340" t="s">
        <v>3003</v>
      </c>
      <c r="L1553" s="334" t="s">
        <v>3944</v>
      </c>
      <c r="M1553" s="334"/>
      <c r="N1553" s="338"/>
      <c r="O1553" s="334"/>
      <c r="P1553" s="324">
        <v>2</v>
      </c>
      <c r="Q1553" s="316">
        <v>34</v>
      </c>
      <c r="R1553" s="327">
        <v>400000</v>
      </c>
      <c r="S1553" s="327" t="s">
        <v>347</v>
      </c>
      <c r="T1553" s="328" t="s">
        <v>347</v>
      </c>
      <c r="U1553" s="328" t="s">
        <v>347</v>
      </c>
      <c r="V1553" s="328" t="s">
        <v>347</v>
      </c>
      <c r="W1553" s="329" t="s">
        <v>347</v>
      </c>
      <c r="X1553" s="329" t="s">
        <v>347</v>
      </c>
      <c r="Y1553" s="329"/>
      <c r="Z1553" s="325"/>
      <c r="AA1553" s="329"/>
      <c r="AB1553" s="329"/>
      <c r="AC1553" s="329"/>
      <c r="AD1553" s="329"/>
      <c r="AE1553" s="329"/>
      <c r="AF1553" s="329"/>
      <c r="AG1553" s="325">
        <v>0</v>
      </c>
      <c r="AH1553" s="325" t="s">
        <v>6833</v>
      </c>
      <c r="AI1553" s="325" t="s">
        <v>6833</v>
      </c>
      <c r="AJ1553" s="328">
        <v>400000</v>
      </c>
      <c r="AK1553" s="330">
        <v>0</v>
      </c>
    </row>
    <row r="1554" spans="1:37" s="309" customFormat="1" ht="20.100000000000001" customHeight="1">
      <c r="A1554" s="314">
        <v>8335</v>
      </c>
      <c r="B1554" s="315">
        <v>702150026</v>
      </c>
      <c r="C1554" s="345"/>
      <c r="D1554" s="315" t="s">
        <v>6995</v>
      </c>
      <c r="E1554" s="316" t="s">
        <v>3946</v>
      </c>
      <c r="F1554" s="319" t="s">
        <v>6707</v>
      </c>
      <c r="G1554" s="320" t="s">
        <v>3947</v>
      </c>
      <c r="H1554" s="316" t="s">
        <v>425</v>
      </c>
      <c r="I1554" s="316" t="s">
        <v>3948</v>
      </c>
      <c r="J1554" s="316" t="s">
        <v>3184</v>
      </c>
      <c r="K1554" s="340" t="s">
        <v>2889</v>
      </c>
      <c r="L1554" s="334" t="s">
        <v>6708</v>
      </c>
      <c r="M1554" s="334"/>
      <c r="N1554" s="338"/>
      <c r="O1554" s="334"/>
      <c r="P1554" s="324">
        <v>2</v>
      </c>
      <c r="Q1554" s="316">
        <v>20</v>
      </c>
      <c r="R1554" s="327">
        <v>400000</v>
      </c>
      <c r="S1554" s="327" t="s">
        <v>347</v>
      </c>
      <c r="T1554" s="328" t="s">
        <v>347</v>
      </c>
      <c r="U1554" s="328" t="s">
        <v>347</v>
      </c>
      <c r="V1554" s="328" t="s">
        <v>347</v>
      </c>
      <c r="W1554" s="329" t="s">
        <v>347</v>
      </c>
      <c r="X1554" s="329" t="s">
        <v>347</v>
      </c>
      <c r="Y1554" s="329"/>
      <c r="Z1554" s="325"/>
      <c r="AA1554" s="329"/>
      <c r="AB1554" s="329"/>
      <c r="AC1554" s="329"/>
      <c r="AD1554" s="329"/>
      <c r="AE1554" s="329"/>
      <c r="AF1554" s="329"/>
      <c r="AG1554" s="325">
        <v>0</v>
      </c>
      <c r="AH1554" s="325" t="s">
        <v>6833</v>
      </c>
      <c r="AI1554" s="325" t="s">
        <v>6833</v>
      </c>
      <c r="AJ1554" s="328">
        <v>400000</v>
      </c>
      <c r="AK1554" s="330">
        <v>0</v>
      </c>
    </row>
    <row r="1555" spans="1:37" s="309" customFormat="1" ht="20.100000000000001" customHeight="1">
      <c r="A1555" s="314">
        <v>8336</v>
      </c>
      <c r="B1555" s="315">
        <v>702010003</v>
      </c>
      <c r="C1555" s="347"/>
      <c r="D1555" s="315" t="s">
        <v>6995</v>
      </c>
      <c r="E1555" s="331"/>
      <c r="F1555" s="332" t="s">
        <v>6710</v>
      </c>
      <c r="G1555" s="333" t="s">
        <v>6711</v>
      </c>
      <c r="H1555" s="331" t="s">
        <v>5384</v>
      </c>
      <c r="I1555" s="331" t="s">
        <v>6709</v>
      </c>
      <c r="J1555" s="331" t="s">
        <v>2923</v>
      </c>
      <c r="K1555" s="340" t="s">
        <v>6712</v>
      </c>
      <c r="L1555" s="334" t="s">
        <v>6711</v>
      </c>
      <c r="M1555" s="319"/>
      <c r="N1555" s="322"/>
      <c r="O1555" s="322"/>
      <c r="P1555" s="324">
        <v>3</v>
      </c>
      <c r="Q1555" s="316">
        <v>70</v>
      </c>
      <c r="R1555" s="327">
        <v>500000</v>
      </c>
      <c r="S1555" s="327" t="s">
        <v>347</v>
      </c>
      <c r="T1555" s="328" t="s">
        <v>347</v>
      </c>
      <c r="U1555" s="328" t="s">
        <v>347</v>
      </c>
      <c r="V1555" s="328" t="s">
        <v>347</v>
      </c>
      <c r="W1555" s="329" t="s">
        <v>347</v>
      </c>
      <c r="X1555" s="329" t="s">
        <v>347</v>
      </c>
      <c r="Y1555" s="329"/>
      <c r="Z1555" s="325"/>
      <c r="AA1555" s="329"/>
      <c r="AB1555" s="329"/>
      <c r="AC1555" s="329"/>
      <c r="AD1555" s="329"/>
      <c r="AE1555" s="329"/>
      <c r="AF1555" s="329"/>
      <c r="AG1555" s="325">
        <v>0</v>
      </c>
      <c r="AH1555" s="325" t="s">
        <v>6833</v>
      </c>
      <c r="AI1555" s="325" t="s">
        <v>6833</v>
      </c>
      <c r="AJ1555" s="328">
        <v>500000</v>
      </c>
      <c r="AK1555" s="330">
        <v>0</v>
      </c>
    </row>
    <row r="1556" spans="1:37" s="309" customFormat="1" ht="20.100000000000001" customHeight="1">
      <c r="A1556" s="314">
        <v>8337</v>
      </c>
      <c r="B1556" s="315">
        <v>702010005</v>
      </c>
      <c r="C1556" s="401"/>
      <c r="D1556" s="315" t="s">
        <v>6995</v>
      </c>
      <c r="E1556" s="398"/>
      <c r="F1556" s="402" t="s">
        <v>6714</v>
      </c>
      <c r="G1556" s="403" t="s">
        <v>6715</v>
      </c>
      <c r="H1556" s="350" t="s">
        <v>3407</v>
      </c>
      <c r="I1556" s="399" t="s">
        <v>6713</v>
      </c>
      <c r="J1556" s="400" t="s">
        <v>2924</v>
      </c>
      <c r="K1556" s="340" t="s">
        <v>6716</v>
      </c>
      <c r="L1556" s="334" t="s">
        <v>6717</v>
      </c>
      <c r="M1556" s="404"/>
      <c r="N1556" s="341"/>
      <c r="O1556" s="341"/>
      <c r="P1556" s="324">
        <v>2</v>
      </c>
      <c r="Q1556" s="316">
        <v>43</v>
      </c>
      <c r="R1556" s="327">
        <v>400000</v>
      </c>
      <c r="S1556" s="327" t="s">
        <v>347</v>
      </c>
      <c r="T1556" s="328" t="s">
        <v>347</v>
      </c>
      <c r="U1556" s="328" t="s">
        <v>347</v>
      </c>
      <c r="V1556" s="328" t="s">
        <v>347</v>
      </c>
      <c r="W1556" s="329" t="s">
        <v>347</v>
      </c>
      <c r="X1556" s="329" t="s">
        <v>347</v>
      </c>
      <c r="Y1556" s="325"/>
      <c r="Z1556" s="325"/>
      <c r="AA1556" s="325"/>
      <c r="AB1556" s="325"/>
      <c r="AC1556" s="325"/>
      <c r="AD1556" s="325"/>
      <c r="AE1556" s="325"/>
      <c r="AF1556" s="325"/>
      <c r="AG1556" s="325">
        <v>0</v>
      </c>
      <c r="AH1556" s="325" t="s">
        <v>6833</v>
      </c>
      <c r="AI1556" s="325" t="s">
        <v>6833</v>
      </c>
      <c r="AJ1556" s="328">
        <v>400000</v>
      </c>
      <c r="AK1556" s="330">
        <v>0</v>
      </c>
    </row>
    <row r="1557" spans="1:37" s="309" customFormat="1" ht="20.100000000000001" customHeight="1">
      <c r="A1557" s="314">
        <v>8338</v>
      </c>
      <c r="B1557" s="315">
        <v>702020005</v>
      </c>
      <c r="C1557" s="347"/>
      <c r="D1557" s="315" t="s">
        <v>6995</v>
      </c>
      <c r="E1557" s="331"/>
      <c r="F1557" s="332" t="s">
        <v>6668</v>
      </c>
      <c r="G1557" s="333" t="s">
        <v>6719</v>
      </c>
      <c r="H1557" s="331" t="s">
        <v>1958</v>
      </c>
      <c r="I1557" s="331" t="s">
        <v>6718</v>
      </c>
      <c r="J1557" s="331" t="s">
        <v>2941</v>
      </c>
      <c r="K1557" s="340" t="s">
        <v>2943</v>
      </c>
      <c r="L1557" s="334" t="s">
        <v>6720</v>
      </c>
      <c r="M1557" s="334"/>
      <c r="N1557" s="338"/>
      <c r="O1557" s="334"/>
      <c r="P1557" s="324">
        <v>2</v>
      </c>
      <c r="Q1557" s="316">
        <v>30</v>
      </c>
      <c r="R1557" s="327">
        <v>400000</v>
      </c>
      <c r="S1557" s="327" t="s">
        <v>347</v>
      </c>
      <c r="T1557" s="328" t="s">
        <v>347</v>
      </c>
      <c r="U1557" s="328" t="s">
        <v>347</v>
      </c>
      <c r="V1557" s="328" t="s">
        <v>347</v>
      </c>
      <c r="W1557" s="329" t="s">
        <v>347</v>
      </c>
      <c r="X1557" s="329" t="s">
        <v>347</v>
      </c>
      <c r="Y1557" s="325"/>
      <c r="Z1557" s="325"/>
      <c r="AA1557" s="325"/>
      <c r="AB1557" s="325"/>
      <c r="AC1557" s="325"/>
      <c r="AD1557" s="325"/>
      <c r="AE1557" s="325"/>
      <c r="AF1557" s="325"/>
      <c r="AG1557" s="325">
        <v>0</v>
      </c>
      <c r="AH1557" s="325" t="s">
        <v>6833</v>
      </c>
      <c r="AI1557" s="325" t="s">
        <v>6833</v>
      </c>
      <c r="AJ1557" s="328">
        <v>400000</v>
      </c>
      <c r="AK1557" s="330">
        <v>0</v>
      </c>
    </row>
    <row r="1558" spans="1:37" s="309" customFormat="1" ht="20.100000000000001" customHeight="1">
      <c r="A1558" s="314">
        <v>8339</v>
      </c>
      <c r="B1558" s="315">
        <v>702020025</v>
      </c>
      <c r="C1558" s="347"/>
      <c r="D1558" s="315" t="s">
        <v>6995</v>
      </c>
      <c r="E1558" s="331"/>
      <c r="F1558" s="332" t="s">
        <v>6722</v>
      </c>
      <c r="G1558" s="333" t="s">
        <v>6723</v>
      </c>
      <c r="H1558" s="331" t="s">
        <v>3407</v>
      </c>
      <c r="I1558" s="331" t="s">
        <v>6721</v>
      </c>
      <c r="J1558" s="331" t="s">
        <v>2954</v>
      </c>
      <c r="K1558" s="340" t="s">
        <v>6724</v>
      </c>
      <c r="L1558" s="334" t="s">
        <v>6723</v>
      </c>
      <c r="M1558" s="334"/>
      <c r="N1558" s="338"/>
      <c r="O1558" s="334"/>
      <c r="P1558" s="324">
        <v>1</v>
      </c>
      <c r="Q1558" s="316">
        <v>5</v>
      </c>
      <c r="R1558" s="327">
        <v>300000</v>
      </c>
      <c r="S1558" s="327" t="s">
        <v>347</v>
      </c>
      <c r="T1558" s="328" t="s">
        <v>347</v>
      </c>
      <c r="U1558" s="328" t="s">
        <v>347</v>
      </c>
      <c r="V1558" s="328" t="s">
        <v>347</v>
      </c>
      <c r="W1558" s="329" t="s">
        <v>347</v>
      </c>
      <c r="X1558" s="329" t="s">
        <v>347</v>
      </c>
      <c r="Y1558" s="329"/>
      <c r="Z1558" s="325"/>
      <c r="AA1558" s="329"/>
      <c r="AB1558" s="329"/>
      <c r="AC1558" s="329"/>
      <c r="AD1558" s="329"/>
      <c r="AE1558" s="329"/>
      <c r="AF1558" s="329"/>
      <c r="AG1558" s="325">
        <v>0</v>
      </c>
      <c r="AH1558" s="325" t="s">
        <v>6833</v>
      </c>
      <c r="AI1558" s="325" t="s">
        <v>6833</v>
      </c>
      <c r="AJ1558" s="328">
        <v>300000</v>
      </c>
      <c r="AK1558" s="330">
        <v>0</v>
      </c>
    </row>
    <row r="1559" spans="1:37" s="309" customFormat="1" ht="20.100000000000001" customHeight="1">
      <c r="A1559" s="314">
        <v>8340</v>
      </c>
      <c r="B1559" s="315">
        <v>702030004</v>
      </c>
      <c r="C1559" s="347"/>
      <c r="D1559" s="315" t="s">
        <v>6995</v>
      </c>
      <c r="E1559" s="331"/>
      <c r="F1559" s="332" t="s">
        <v>6727</v>
      </c>
      <c r="G1559" s="333" t="s">
        <v>6728</v>
      </c>
      <c r="H1559" s="331" t="s">
        <v>6725</v>
      </c>
      <c r="I1559" s="331" t="s">
        <v>6726</v>
      </c>
      <c r="J1559" s="331" t="s">
        <v>2967</v>
      </c>
      <c r="K1559" s="340" t="s">
        <v>6729</v>
      </c>
      <c r="L1559" s="334" t="s">
        <v>6730</v>
      </c>
      <c r="M1559" s="348"/>
      <c r="N1559" s="322"/>
      <c r="O1559" s="322"/>
      <c r="P1559" s="324">
        <v>2</v>
      </c>
      <c r="Q1559" s="316">
        <v>30</v>
      </c>
      <c r="R1559" s="327">
        <v>400000</v>
      </c>
      <c r="S1559" s="327" t="s">
        <v>347</v>
      </c>
      <c r="T1559" s="328" t="s">
        <v>347</v>
      </c>
      <c r="U1559" s="328" t="s">
        <v>347</v>
      </c>
      <c r="V1559" s="328" t="s">
        <v>347</v>
      </c>
      <c r="W1559" s="329" t="s">
        <v>347</v>
      </c>
      <c r="X1559" s="329" t="s">
        <v>347</v>
      </c>
      <c r="Y1559" s="325"/>
      <c r="Z1559" s="325"/>
      <c r="AA1559" s="325"/>
      <c r="AB1559" s="325"/>
      <c r="AC1559" s="325"/>
      <c r="AD1559" s="325"/>
      <c r="AE1559" s="325"/>
      <c r="AF1559" s="325"/>
      <c r="AG1559" s="325">
        <v>0</v>
      </c>
      <c r="AH1559" s="325" t="s">
        <v>6833</v>
      </c>
      <c r="AI1559" s="325" t="s">
        <v>6833</v>
      </c>
      <c r="AJ1559" s="328">
        <v>400000</v>
      </c>
      <c r="AK1559" s="330">
        <v>0</v>
      </c>
    </row>
    <row r="1560" spans="1:37" s="309" customFormat="1" ht="20.100000000000001" customHeight="1">
      <c r="A1560" s="314">
        <v>8341</v>
      </c>
      <c r="B1560" s="315">
        <v>702030010</v>
      </c>
      <c r="C1560" s="347"/>
      <c r="D1560" s="315" t="s">
        <v>6995</v>
      </c>
      <c r="E1560" s="331"/>
      <c r="F1560" s="332" t="s">
        <v>6732</v>
      </c>
      <c r="G1560" s="333" t="s">
        <v>6733</v>
      </c>
      <c r="H1560" s="331" t="s">
        <v>1958</v>
      </c>
      <c r="I1560" s="331" t="s">
        <v>6731</v>
      </c>
      <c r="J1560" s="331" t="s">
        <v>2972</v>
      </c>
      <c r="K1560" s="340" t="s">
        <v>2965</v>
      </c>
      <c r="L1560" s="334" t="s">
        <v>6734</v>
      </c>
      <c r="M1560" s="319"/>
      <c r="N1560" s="322"/>
      <c r="O1560" s="322"/>
      <c r="P1560" s="324">
        <v>1</v>
      </c>
      <c r="Q1560" s="316">
        <v>14</v>
      </c>
      <c r="R1560" s="327">
        <v>300000</v>
      </c>
      <c r="S1560" s="327" t="s">
        <v>347</v>
      </c>
      <c r="T1560" s="328" t="s">
        <v>347</v>
      </c>
      <c r="U1560" s="328" t="s">
        <v>347</v>
      </c>
      <c r="V1560" s="328" t="s">
        <v>347</v>
      </c>
      <c r="W1560" s="329" t="s">
        <v>347</v>
      </c>
      <c r="X1560" s="329" t="s">
        <v>347</v>
      </c>
      <c r="Y1560" s="329"/>
      <c r="Z1560" s="325"/>
      <c r="AA1560" s="329"/>
      <c r="AB1560" s="329"/>
      <c r="AC1560" s="329"/>
      <c r="AD1560" s="329"/>
      <c r="AE1560" s="329"/>
      <c r="AF1560" s="329"/>
      <c r="AG1560" s="325">
        <v>0</v>
      </c>
      <c r="AH1560" s="325" t="s">
        <v>6833</v>
      </c>
      <c r="AI1560" s="325" t="s">
        <v>6833</v>
      </c>
      <c r="AJ1560" s="328">
        <v>300000</v>
      </c>
      <c r="AK1560" s="330">
        <v>0</v>
      </c>
    </row>
    <row r="1561" spans="1:37" s="309" customFormat="1" ht="20.100000000000001" customHeight="1">
      <c r="A1561" s="314">
        <v>8342</v>
      </c>
      <c r="B1561" s="315">
        <v>702060001</v>
      </c>
      <c r="C1561" s="347"/>
      <c r="D1561" s="315" t="s">
        <v>6995</v>
      </c>
      <c r="E1561" s="331"/>
      <c r="F1561" s="332" t="s">
        <v>6736</v>
      </c>
      <c r="G1561" s="333" t="s">
        <v>6737</v>
      </c>
      <c r="H1561" s="331" t="s">
        <v>1958</v>
      </c>
      <c r="I1561" s="331" t="s">
        <v>6735</v>
      </c>
      <c r="J1561" s="331" t="s">
        <v>3021</v>
      </c>
      <c r="K1561" s="340" t="s">
        <v>5298</v>
      </c>
      <c r="L1561" s="334" t="s">
        <v>6737</v>
      </c>
      <c r="M1561" s="319"/>
      <c r="N1561" s="316"/>
      <c r="O1561" s="316"/>
      <c r="P1561" s="324">
        <v>2</v>
      </c>
      <c r="Q1561" s="316">
        <v>45</v>
      </c>
      <c r="R1561" s="327">
        <v>400000</v>
      </c>
      <c r="S1561" s="327" t="s">
        <v>347</v>
      </c>
      <c r="T1561" s="328" t="s">
        <v>347</v>
      </c>
      <c r="U1561" s="328" t="s">
        <v>347</v>
      </c>
      <c r="V1561" s="328" t="s">
        <v>347</v>
      </c>
      <c r="W1561" s="329" t="s">
        <v>347</v>
      </c>
      <c r="X1561" s="329" t="s">
        <v>347</v>
      </c>
      <c r="Y1561" s="329"/>
      <c r="Z1561" s="325"/>
      <c r="AA1561" s="329"/>
      <c r="AB1561" s="329"/>
      <c r="AC1561" s="329"/>
      <c r="AD1561" s="329"/>
      <c r="AE1561" s="329"/>
      <c r="AF1561" s="329"/>
      <c r="AG1561" s="325">
        <v>0</v>
      </c>
      <c r="AH1561" s="325" t="s">
        <v>6833</v>
      </c>
      <c r="AI1561" s="325" t="s">
        <v>6833</v>
      </c>
      <c r="AJ1561" s="328">
        <v>400000</v>
      </c>
      <c r="AK1561" s="330">
        <v>0</v>
      </c>
    </row>
    <row r="1562" spans="1:37" s="309" customFormat="1" ht="20.100000000000001" customHeight="1">
      <c r="A1562" s="314">
        <v>8343</v>
      </c>
      <c r="B1562" s="315">
        <v>702060022</v>
      </c>
      <c r="C1562" s="347"/>
      <c r="D1562" s="315" t="s">
        <v>6995</v>
      </c>
      <c r="E1562" s="331"/>
      <c r="F1562" s="332" t="s">
        <v>6739</v>
      </c>
      <c r="G1562" s="333" t="s">
        <v>6740</v>
      </c>
      <c r="H1562" s="331"/>
      <c r="I1562" s="331" t="s">
        <v>6738</v>
      </c>
      <c r="J1562" s="331" t="s">
        <v>3950</v>
      </c>
      <c r="K1562" s="340" t="s">
        <v>3036</v>
      </c>
      <c r="L1562" s="334" t="s">
        <v>6740</v>
      </c>
      <c r="M1562" s="348"/>
      <c r="N1562" s="322"/>
      <c r="O1562" s="322"/>
      <c r="P1562" s="324">
        <v>1</v>
      </c>
      <c r="Q1562" s="316">
        <v>3</v>
      </c>
      <c r="R1562" s="327">
        <v>300000</v>
      </c>
      <c r="S1562" s="327" t="s">
        <v>347</v>
      </c>
      <c r="T1562" s="328" t="s">
        <v>347</v>
      </c>
      <c r="U1562" s="328" t="s">
        <v>347</v>
      </c>
      <c r="V1562" s="328" t="s">
        <v>347</v>
      </c>
      <c r="W1562" s="329" t="s">
        <v>347</v>
      </c>
      <c r="X1562" s="329" t="s">
        <v>347</v>
      </c>
      <c r="Y1562" s="329"/>
      <c r="Z1562" s="325"/>
      <c r="AA1562" s="329"/>
      <c r="AB1562" s="329"/>
      <c r="AC1562" s="329"/>
      <c r="AD1562" s="329"/>
      <c r="AE1562" s="329"/>
      <c r="AF1562" s="329"/>
      <c r="AG1562" s="325">
        <v>0</v>
      </c>
      <c r="AH1562" s="325" t="s">
        <v>6833</v>
      </c>
      <c r="AI1562" s="325" t="s">
        <v>6833</v>
      </c>
      <c r="AJ1562" s="328">
        <v>300000</v>
      </c>
      <c r="AK1562" s="330">
        <v>0</v>
      </c>
    </row>
    <row r="1563" spans="1:37" s="309" customFormat="1" ht="20.100000000000001" customHeight="1">
      <c r="A1563" s="314">
        <v>8344</v>
      </c>
      <c r="B1563" s="315">
        <v>702060023</v>
      </c>
      <c r="C1563" s="345"/>
      <c r="D1563" s="315" t="s">
        <v>6995</v>
      </c>
      <c r="E1563" s="316"/>
      <c r="F1563" s="340" t="s">
        <v>6742</v>
      </c>
      <c r="G1563" s="316" t="s">
        <v>6743</v>
      </c>
      <c r="H1563" s="316"/>
      <c r="I1563" s="316" t="s">
        <v>6741</v>
      </c>
      <c r="J1563" s="316" t="s">
        <v>3951</v>
      </c>
      <c r="K1563" s="340" t="s">
        <v>3031</v>
      </c>
      <c r="L1563" s="334" t="s">
        <v>6744</v>
      </c>
      <c r="M1563" s="334"/>
      <c r="N1563" s="338"/>
      <c r="O1563" s="334"/>
      <c r="P1563" s="324">
        <v>1</v>
      </c>
      <c r="Q1563" s="316">
        <v>3</v>
      </c>
      <c r="R1563" s="327">
        <v>300000</v>
      </c>
      <c r="S1563" s="327" t="s">
        <v>347</v>
      </c>
      <c r="T1563" s="328" t="s">
        <v>347</v>
      </c>
      <c r="U1563" s="328" t="s">
        <v>347</v>
      </c>
      <c r="V1563" s="328" t="s">
        <v>347</v>
      </c>
      <c r="W1563" s="329" t="s">
        <v>347</v>
      </c>
      <c r="X1563" s="329" t="s">
        <v>347</v>
      </c>
      <c r="Y1563" s="316"/>
      <c r="Z1563" s="325"/>
      <c r="AA1563" s="316"/>
      <c r="AB1563" s="316"/>
      <c r="AC1563" s="316"/>
      <c r="AD1563" s="316"/>
      <c r="AE1563" s="316"/>
      <c r="AF1563" s="316"/>
      <c r="AG1563" s="325">
        <v>0</v>
      </c>
      <c r="AH1563" s="325" t="s">
        <v>6833</v>
      </c>
      <c r="AI1563" s="325" t="s">
        <v>6833</v>
      </c>
      <c r="AJ1563" s="328">
        <v>300000</v>
      </c>
      <c r="AK1563" s="330">
        <v>0</v>
      </c>
    </row>
    <row r="1564" spans="1:37" s="309" customFormat="1" ht="20.100000000000001" customHeight="1">
      <c r="A1564" s="314">
        <v>8345</v>
      </c>
      <c r="B1564" s="315">
        <v>702080014</v>
      </c>
      <c r="C1564" s="347"/>
      <c r="D1564" s="315" t="s">
        <v>6995</v>
      </c>
      <c r="E1564" s="331"/>
      <c r="F1564" s="332" t="s">
        <v>6746</v>
      </c>
      <c r="G1564" s="333" t="s">
        <v>6747</v>
      </c>
      <c r="H1564" s="331" t="s">
        <v>1969</v>
      </c>
      <c r="I1564" s="331" t="s">
        <v>6745</v>
      </c>
      <c r="J1564" s="331" t="s">
        <v>3952</v>
      </c>
      <c r="K1564" s="340" t="s">
        <v>6748</v>
      </c>
      <c r="L1564" s="334" t="s">
        <v>6747</v>
      </c>
      <c r="M1564" s="334"/>
      <c r="N1564" s="338"/>
      <c r="O1564" s="334"/>
      <c r="P1564" s="324">
        <v>1</v>
      </c>
      <c r="Q1564" s="316">
        <v>3</v>
      </c>
      <c r="R1564" s="327">
        <v>300000</v>
      </c>
      <c r="S1564" s="327" t="s">
        <v>347</v>
      </c>
      <c r="T1564" s="328" t="s">
        <v>347</v>
      </c>
      <c r="U1564" s="328" t="s">
        <v>347</v>
      </c>
      <c r="V1564" s="328" t="s">
        <v>347</v>
      </c>
      <c r="W1564" s="329" t="s">
        <v>347</v>
      </c>
      <c r="X1564" s="329" t="s">
        <v>347</v>
      </c>
      <c r="Y1564" s="329"/>
      <c r="Z1564" s="325"/>
      <c r="AA1564" s="329"/>
      <c r="AB1564" s="329"/>
      <c r="AC1564" s="329"/>
      <c r="AD1564" s="329"/>
      <c r="AE1564" s="329"/>
      <c r="AF1564" s="329"/>
      <c r="AG1564" s="325">
        <v>0</v>
      </c>
      <c r="AH1564" s="325" t="s">
        <v>6833</v>
      </c>
      <c r="AI1564" s="325" t="s">
        <v>6833</v>
      </c>
      <c r="AJ1564" s="328">
        <v>300000</v>
      </c>
      <c r="AK1564" s="330">
        <v>0</v>
      </c>
    </row>
    <row r="1565" spans="1:37" s="309" customFormat="1" ht="20.100000000000001" customHeight="1">
      <c r="A1565" s="314">
        <v>8346</v>
      </c>
      <c r="B1565" s="315">
        <v>702110027</v>
      </c>
      <c r="C1565" s="347"/>
      <c r="D1565" s="315" t="s">
        <v>6995</v>
      </c>
      <c r="E1565" s="331"/>
      <c r="F1565" s="332" t="s">
        <v>6750</v>
      </c>
      <c r="G1565" s="333" t="s">
        <v>6751</v>
      </c>
      <c r="H1565" s="331" t="s">
        <v>1958</v>
      </c>
      <c r="I1565" s="331" t="s">
        <v>6749</v>
      </c>
      <c r="J1565" s="331" t="s">
        <v>3094</v>
      </c>
      <c r="K1565" s="340" t="s">
        <v>4698</v>
      </c>
      <c r="L1565" s="334" t="s">
        <v>6752</v>
      </c>
      <c r="M1565" s="348"/>
      <c r="N1565" s="322"/>
      <c r="O1565" s="322"/>
      <c r="P1565" s="324">
        <v>1</v>
      </c>
      <c r="Q1565" s="316">
        <v>19</v>
      </c>
      <c r="R1565" s="327">
        <v>300000</v>
      </c>
      <c r="S1565" s="327" t="s">
        <v>347</v>
      </c>
      <c r="T1565" s="328" t="s">
        <v>347</v>
      </c>
      <c r="U1565" s="328" t="s">
        <v>347</v>
      </c>
      <c r="V1565" s="328" t="s">
        <v>347</v>
      </c>
      <c r="W1565" s="329" t="s">
        <v>347</v>
      </c>
      <c r="X1565" s="329" t="s">
        <v>347</v>
      </c>
      <c r="Y1565" s="329"/>
      <c r="Z1565" s="325"/>
      <c r="AA1565" s="329"/>
      <c r="AB1565" s="329"/>
      <c r="AC1565" s="329"/>
      <c r="AD1565" s="329"/>
      <c r="AE1565" s="329"/>
      <c r="AF1565" s="329"/>
      <c r="AG1565" s="325">
        <v>0</v>
      </c>
      <c r="AH1565" s="325" t="s">
        <v>6833</v>
      </c>
      <c r="AI1565" s="325" t="s">
        <v>6833</v>
      </c>
      <c r="AJ1565" s="328">
        <v>300000</v>
      </c>
      <c r="AK1565" s="330">
        <v>0</v>
      </c>
    </row>
    <row r="1566" spans="1:37" s="309" customFormat="1" ht="20.100000000000001" customHeight="1">
      <c r="A1566" s="314">
        <v>8347</v>
      </c>
      <c r="B1566" s="315">
        <v>702110038</v>
      </c>
      <c r="C1566" s="347"/>
      <c r="D1566" s="315" t="s">
        <v>6995</v>
      </c>
      <c r="E1566" s="331"/>
      <c r="F1566" s="332" t="s">
        <v>6159</v>
      </c>
      <c r="G1566" s="333" t="s">
        <v>6754</v>
      </c>
      <c r="H1566" s="331" t="s">
        <v>3407</v>
      </c>
      <c r="I1566" s="331" t="s">
        <v>6753</v>
      </c>
      <c r="J1566" s="331" t="s">
        <v>3098</v>
      </c>
      <c r="K1566" s="340" t="s">
        <v>3083</v>
      </c>
      <c r="L1566" s="334" t="s">
        <v>6754</v>
      </c>
      <c r="M1566" s="319"/>
      <c r="N1566" s="322"/>
      <c r="O1566" s="322"/>
      <c r="P1566" s="324">
        <v>2</v>
      </c>
      <c r="Q1566" s="316">
        <v>20</v>
      </c>
      <c r="R1566" s="327">
        <v>400000</v>
      </c>
      <c r="S1566" s="327" t="s">
        <v>347</v>
      </c>
      <c r="T1566" s="328" t="s">
        <v>347</v>
      </c>
      <c r="U1566" s="328" t="s">
        <v>347</v>
      </c>
      <c r="V1566" s="328" t="s">
        <v>347</v>
      </c>
      <c r="W1566" s="329" t="s">
        <v>347</v>
      </c>
      <c r="X1566" s="329" t="s">
        <v>347</v>
      </c>
      <c r="Y1566" s="329"/>
      <c r="Z1566" s="325"/>
      <c r="AA1566" s="329"/>
      <c r="AB1566" s="329"/>
      <c r="AC1566" s="329"/>
      <c r="AD1566" s="329"/>
      <c r="AE1566" s="329"/>
      <c r="AF1566" s="329"/>
      <c r="AG1566" s="325">
        <v>0</v>
      </c>
      <c r="AH1566" s="325" t="s">
        <v>6833</v>
      </c>
      <c r="AI1566" s="325" t="s">
        <v>6833</v>
      </c>
      <c r="AJ1566" s="328">
        <v>400000</v>
      </c>
      <c r="AK1566" s="330">
        <v>0</v>
      </c>
    </row>
    <row r="1567" spans="1:37" s="309" customFormat="1" ht="20.100000000000001" customHeight="1">
      <c r="A1567" s="314">
        <v>8348</v>
      </c>
      <c r="B1567" s="315">
        <v>702110044</v>
      </c>
      <c r="C1567" s="347"/>
      <c r="D1567" s="315" t="s">
        <v>6995</v>
      </c>
      <c r="E1567" s="331"/>
      <c r="F1567" s="332" t="s">
        <v>3083</v>
      </c>
      <c r="G1567" s="333" t="s">
        <v>6757</v>
      </c>
      <c r="H1567" s="331" t="s">
        <v>6755</v>
      </c>
      <c r="I1567" s="331" t="s">
        <v>6756</v>
      </c>
      <c r="J1567" s="331" t="s">
        <v>3099</v>
      </c>
      <c r="K1567" s="340" t="s">
        <v>3083</v>
      </c>
      <c r="L1567" s="334" t="s">
        <v>6758</v>
      </c>
      <c r="M1567" s="334"/>
      <c r="N1567" s="316"/>
      <c r="O1567" s="334"/>
      <c r="P1567" s="324">
        <v>1</v>
      </c>
      <c r="Q1567" s="316">
        <v>18</v>
      </c>
      <c r="R1567" s="327">
        <v>300000</v>
      </c>
      <c r="S1567" s="327" t="s">
        <v>347</v>
      </c>
      <c r="T1567" s="328" t="s">
        <v>347</v>
      </c>
      <c r="U1567" s="328" t="s">
        <v>347</v>
      </c>
      <c r="V1567" s="328" t="s">
        <v>347</v>
      </c>
      <c r="W1567" s="329" t="s">
        <v>347</v>
      </c>
      <c r="X1567" s="329" t="s">
        <v>347</v>
      </c>
      <c r="Y1567" s="325"/>
      <c r="Z1567" s="325"/>
      <c r="AA1567" s="325"/>
      <c r="AB1567" s="325"/>
      <c r="AC1567" s="325"/>
      <c r="AD1567" s="325"/>
      <c r="AE1567" s="325"/>
      <c r="AF1567" s="325"/>
      <c r="AG1567" s="325">
        <v>0</v>
      </c>
      <c r="AH1567" s="325" t="s">
        <v>6833</v>
      </c>
      <c r="AI1567" s="325" t="s">
        <v>6833</v>
      </c>
      <c r="AJ1567" s="328">
        <v>300000</v>
      </c>
      <c r="AK1567" s="330">
        <v>0</v>
      </c>
    </row>
    <row r="1568" spans="1:37" s="309" customFormat="1" ht="20.100000000000001" customHeight="1">
      <c r="A1568" s="314">
        <v>8349</v>
      </c>
      <c r="B1568" s="315">
        <v>702120030</v>
      </c>
      <c r="C1568" s="347"/>
      <c r="D1568" s="315" t="s">
        <v>6995</v>
      </c>
      <c r="E1568" s="331"/>
      <c r="F1568" s="332" t="s">
        <v>6761</v>
      </c>
      <c r="G1568" s="333" t="s">
        <v>6762</v>
      </c>
      <c r="H1568" s="331" t="s">
        <v>1969</v>
      </c>
      <c r="I1568" s="331" t="s">
        <v>6759</v>
      </c>
      <c r="J1568" s="331" t="s">
        <v>6760</v>
      </c>
      <c r="K1568" s="340" t="s">
        <v>4459</v>
      </c>
      <c r="L1568" s="334" t="s">
        <v>6763</v>
      </c>
      <c r="M1568" s="334"/>
      <c r="N1568" s="338"/>
      <c r="O1568" s="334"/>
      <c r="P1568" s="324">
        <v>1</v>
      </c>
      <c r="Q1568" s="316">
        <v>5</v>
      </c>
      <c r="R1568" s="327">
        <v>300000</v>
      </c>
      <c r="S1568" s="327" t="s">
        <v>347</v>
      </c>
      <c r="T1568" s="328" t="s">
        <v>347</v>
      </c>
      <c r="U1568" s="328" t="s">
        <v>347</v>
      </c>
      <c r="V1568" s="328" t="s">
        <v>347</v>
      </c>
      <c r="W1568" s="329" t="s">
        <v>347</v>
      </c>
      <c r="X1568" s="329" t="s">
        <v>347</v>
      </c>
      <c r="Y1568" s="325"/>
      <c r="Z1568" s="325"/>
      <c r="AA1568" s="325"/>
      <c r="AB1568" s="325"/>
      <c r="AC1568" s="325"/>
      <c r="AD1568" s="325"/>
      <c r="AE1568" s="325"/>
      <c r="AF1568" s="325"/>
      <c r="AG1568" s="325">
        <v>0</v>
      </c>
      <c r="AH1568" s="325" t="s">
        <v>6833</v>
      </c>
      <c r="AI1568" s="325" t="s">
        <v>6833</v>
      </c>
      <c r="AJ1568" s="328">
        <v>300000</v>
      </c>
      <c r="AK1568" s="330">
        <v>0</v>
      </c>
    </row>
    <row r="1569" spans="1:37" s="309" customFormat="1" ht="20.100000000000001" customHeight="1">
      <c r="A1569" s="314">
        <v>8350</v>
      </c>
      <c r="B1569" s="315">
        <v>702130023</v>
      </c>
      <c r="C1569" s="347"/>
      <c r="D1569" s="315" t="s">
        <v>6995</v>
      </c>
      <c r="E1569" s="331"/>
      <c r="F1569" s="332" t="s">
        <v>6765</v>
      </c>
      <c r="G1569" s="333" t="s">
        <v>6766</v>
      </c>
      <c r="H1569" s="331" t="s">
        <v>1958</v>
      </c>
      <c r="I1569" s="331" t="s">
        <v>6764</v>
      </c>
      <c r="J1569" s="331" t="s">
        <v>3131</v>
      </c>
      <c r="K1569" s="340" t="s">
        <v>6767</v>
      </c>
      <c r="L1569" s="334" t="s">
        <v>6766</v>
      </c>
      <c r="M1569" s="348"/>
      <c r="N1569" s="322"/>
      <c r="O1569" s="322"/>
      <c r="P1569" s="324">
        <v>2</v>
      </c>
      <c r="Q1569" s="316">
        <v>27</v>
      </c>
      <c r="R1569" s="327">
        <v>400000</v>
      </c>
      <c r="S1569" s="327" t="s">
        <v>347</v>
      </c>
      <c r="T1569" s="328" t="s">
        <v>347</v>
      </c>
      <c r="U1569" s="328" t="s">
        <v>347</v>
      </c>
      <c r="V1569" s="328" t="s">
        <v>347</v>
      </c>
      <c r="W1569" s="329" t="s">
        <v>347</v>
      </c>
      <c r="X1569" s="329" t="s">
        <v>347</v>
      </c>
      <c r="Y1569" s="329"/>
      <c r="Z1569" s="325"/>
      <c r="AA1569" s="329"/>
      <c r="AB1569" s="329"/>
      <c r="AC1569" s="329"/>
      <c r="AD1569" s="329"/>
      <c r="AE1569" s="329"/>
      <c r="AF1569" s="329"/>
      <c r="AG1569" s="325">
        <v>0</v>
      </c>
      <c r="AH1569" s="325" t="s">
        <v>6833</v>
      </c>
      <c r="AI1569" s="325" t="s">
        <v>6833</v>
      </c>
      <c r="AJ1569" s="328">
        <v>400000</v>
      </c>
      <c r="AK1569" s="330">
        <v>0</v>
      </c>
    </row>
    <row r="1570" spans="1:37" s="309" customFormat="1" ht="20.100000000000001" customHeight="1">
      <c r="A1570" s="314">
        <v>8351</v>
      </c>
      <c r="B1570" s="315">
        <v>702130024</v>
      </c>
      <c r="C1570" s="347"/>
      <c r="D1570" s="315" t="s">
        <v>6995</v>
      </c>
      <c r="E1570" s="331"/>
      <c r="F1570" s="332" t="s">
        <v>6769</v>
      </c>
      <c r="G1570" s="333" t="s">
        <v>6770</v>
      </c>
      <c r="H1570" s="331" t="s">
        <v>1969</v>
      </c>
      <c r="I1570" s="331" t="s">
        <v>6768</v>
      </c>
      <c r="J1570" s="331" t="s">
        <v>3132</v>
      </c>
      <c r="K1570" s="340" t="s">
        <v>2906</v>
      </c>
      <c r="L1570" s="334" t="s">
        <v>6770</v>
      </c>
      <c r="M1570" s="348"/>
      <c r="N1570" s="322"/>
      <c r="O1570" s="322"/>
      <c r="P1570" s="324">
        <v>1</v>
      </c>
      <c r="Q1570" s="316">
        <v>4</v>
      </c>
      <c r="R1570" s="327">
        <v>300000</v>
      </c>
      <c r="S1570" s="327" t="s">
        <v>347</v>
      </c>
      <c r="T1570" s="328" t="s">
        <v>347</v>
      </c>
      <c r="U1570" s="328" t="s">
        <v>347</v>
      </c>
      <c r="V1570" s="328" t="s">
        <v>347</v>
      </c>
      <c r="W1570" s="329" t="s">
        <v>347</v>
      </c>
      <c r="X1570" s="329" t="s">
        <v>347</v>
      </c>
      <c r="Y1570" s="329"/>
      <c r="Z1570" s="325"/>
      <c r="AA1570" s="329"/>
      <c r="AB1570" s="329"/>
      <c r="AC1570" s="329"/>
      <c r="AD1570" s="329"/>
      <c r="AE1570" s="329"/>
      <c r="AF1570" s="329"/>
      <c r="AG1570" s="325">
        <v>0</v>
      </c>
      <c r="AH1570" s="325" t="s">
        <v>6833</v>
      </c>
      <c r="AI1570" s="325" t="s">
        <v>6833</v>
      </c>
      <c r="AJ1570" s="328">
        <v>300000</v>
      </c>
      <c r="AK1570" s="330">
        <v>0</v>
      </c>
    </row>
    <row r="1571" spans="1:37" s="309" customFormat="1" ht="20.100000000000001" customHeight="1">
      <c r="A1571" s="314">
        <v>8352</v>
      </c>
      <c r="B1571" s="315">
        <v>702130039</v>
      </c>
      <c r="C1571" s="347"/>
      <c r="D1571" s="315" t="s">
        <v>6995</v>
      </c>
      <c r="E1571" s="331"/>
      <c r="F1571" s="332" t="s">
        <v>6771</v>
      </c>
      <c r="G1571" s="333" t="s">
        <v>6772</v>
      </c>
      <c r="H1571" s="331"/>
      <c r="I1571" s="331" t="s">
        <v>7109</v>
      </c>
      <c r="J1571" s="331" t="s">
        <v>3953</v>
      </c>
      <c r="K1571" s="340" t="s">
        <v>6773</v>
      </c>
      <c r="L1571" s="334" t="s">
        <v>6774</v>
      </c>
      <c r="M1571" s="348"/>
      <c r="N1571" s="322"/>
      <c r="O1571" s="322"/>
      <c r="P1571" s="324">
        <v>2</v>
      </c>
      <c r="Q1571" s="316">
        <v>20</v>
      </c>
      <c r="R1571" s="327">
        <v>400000</v>
      </c>
      <c r="S1571" s="327" t="s">
        <v>347</v>
      </c>
      <c r="T1571" s="328" t="s">
        <v>347</v>
      </c>
      <c r="U1571" s="328" t="s">
        <v>347</v>
      </c>
      <c r="V1571" s="328" t="s">
        <v>347</v>
      </c>
      <c r="W1571" s="329" t="s">
        <v>347</v>
      </c>
      <c r="X1571" s="329" t="s">
        <v>347</v>
      </c>
      <c r="Y1571" s="329"/>
      <c r="Z1571" s="325"/>
      <c r="AA1571" s="329"/>
      <c r="AB1571" s="329"/>
      <c r="AC1571" s="329"/>
      <c r="AD1571" s="329"/>
      <c r="AE1571" s="329"/>
      <c r="AF1571" s="329"/>
      <c r="AG1571" s="325">
        <v>0</v>
      </c>
      <c r="AH1571" s="325" t="s">
        <v>6833</v>
      </c>
      <c r="AI1571" s="325" t="s">
        <v>6833</v>
      </c>
      <c r="AJ1571" s="328">
        <v>400000</v>
      </c>
      <c r="AK1571" s="330">
        <v>0</v>
      </c>
    </row>
    <row r="1572" spans="1:37" s="309" customFormat="1" ht="20.100000000000001" customHeight="1">
      <c r="A1572" s="314">
        <v>8353</v>
      </c>
      <c r="B1572" s="315">
        <v>702130043</v>
      </c>
      <c r="C1572" s="347"/>
      <c r="D1572" s="315" t="s">
        <v>6995</v>
      </c>
      <c r="E1572" s="331"/>
      <c r="F1572" s="349" t="s">
        <v>6063</v>
      </c>
      <c r="G1572" s="331" t="s">
        <v>7110</v>
      </c>
      <c r="H1572" s="331" t="s">
        <v>7111</v>
      </c>
      <c r="I1572" s="331" t="s">
        <v>7112</v>
      </c>
      <c r="J1572" s="331" t="s">
        <v>6775</v>
      </c>
      <c r="K1572" s="340" t="s">
        <v>6063</v>
      </c>
      <c r="L1572" s="334" t="s">
        <v>6776</v>
      </c>
      <c r="M1572" s="334"/>
      <c r="N1572" s="338"/>
      <c r="O1572" s="334"/>
      <c r="P1572" s="324">
        <v>1</v>
      </c>
      <c r="Q1572" s="316">
        <v>7</v>
      </c>
      <c r="R1572" s="327">
        <v>300000</v>
      </c>
      <c r="S1572" s="327" t="s">
        <v>347</v>
      </c>
      <c r="T1572" s="328" t="s">
        <v>347</v>
      </c>
      <c r="U1572" s="328" t="s">
        <v>347</v>
      </c>
      <c r="V1572" s="328" t="s">
        <v>347</v>
      </c>
      <c r="W1572" s="329" t="s">
        <v>347</v>
      </c>
      <c r="X1572" s="329" t="s">
        <v>347</v>
      </c>
      <c r="Y1572" s="325"/>
      <c r="Z1572" s="325"/>
      <c r="AA1572" s="325"/>
      <c r="AB1572" s="325"/>
      <c r="AC1572" s="325"/>
      <c r="AD1572" s="325"/>
      <c r="AE1572" s="325"/>
      <c r="AF1572" s="325"/>
      <c r="AG1572" s="325">
        <v>0</v>
      </c>
      <c r="AH1572" s="325" t="s">
        <v>6833</v>
      </c>
      <c r="AI1572" s="325" t="s">
        <v>6833</v>
      </c>
      <c r="AJ1572" s="328">
        <v>300000</v>
      </c>
      <c r="AK1572" s="330">
        <v>0</v>
      </c>
    </row>
    <row r="1573" spans="1:37" s="309" customFormat="1" ht="20.100000000000001" customHeight="1">
      <c r="A1573" s="314">
        <v>8354</v>
      </c>
      <c r="B1573" s="315">
        <v>702140003</v>
      </c>
      <c r="C1573" s="347"/>
      <c r="D1573" s="315" t="s">
        <v>6995</v>
      </c>
      <c r="E1573" s="331"/>
      <c r="F1573" s="332" t="s">
        <v>6778</v>
      </c>
      <c r="G1573" s="333" t="s">
        <v>6779</v>
      </c>
      <c r="H1573" s="331" t="s">
        <v>1958</v>
      </c>
      <c r="I1573" s="331" t="s">
        <v>6777</v>
      </c>
      <c r="J1573" s="331" t="s">
        <v>3141</v>
      </c>
      <c r="K1573" s="340" t="s">
        <v>3142</v>
      </c>
      <c r="L1573" s="334" t="s">
        <v>6780</v>
      </c>
      <c r="M1573" s="348"/>
      <c r="N1573" s="322"/>
      <c r="O1573" s="322"/>
      <c r="P1573" s="324">
        <v>2</v>
      </c>
      <c r="Q1573" s="316">
        <v>32</v>
      </c>
      <c r="R1573" s="327">
        <v>400000</v>
      </c>
      <c r="S1573" s="327" t="s">
        <v>347</v>
      </c>
      <c r="T1573" s="328" t="s">
        <v>347</v>
      </c>
      <c r="U1573" s="328" t="s">
        <v>347</v>
      </c>
      <c r="V1573" s="328" t="s">
        <v>347</v>
      </c>
      <c r="W1573" s="329" t="s">
        <v>347</v>
      </c>
      <c r="X1573" s="329" t="s">
        <v>347</v>
      </c>
      <c r="Y1573" s="329"/>
      <c r="Z1573" s="325"/>
      <c r="AA1573" s="329"/>
      <c r="AB1573" s="329"/>
      <c r="AC1573" s="329"/>
      <c r="AD1573" s="329"/>
      <c r="AE1573" s="329"/>
      <c r="AF1573" s="329"/>
      <c r="AG1573" s="325">
        <v>0</v>
      </c>
      <c r="AH1573" s="325" t="s">
        <v>6833</v>
      </c>
      <c r="AI1573" s="325" t="s">
        <v>6833</v>
      </c>
      <c r="AJ1573" s="328">
        <v>400000</v>
      </c>
      <c r="AK1573" s="330">
        <v>0</v>
      </c>
    </row>
    <row r="1574" spans="1:37" s="309" customFormat="1" ht="20.100000000000001" customHeight="1">
      <c r="A1574" s="314">
        <v>8355</v>
      </c>
      <c r="B1574" s="315">
        <v>702140038</v>
      </c>
      <c r="C1574" s="347"/>
      <c r="D1574" s="315" t="s">
        <v>6995</v>
      </c>
      <c r="E1574" s="331"/>
      <c r="F1574" s="332" t="s">
        <v>6783</v>
      </c>
      <c r="G1574" s="333" t="s">
        <v>6784</v>
      </c>
      <c r="H1574" s="331" t="s">
        <v>6781</v>
      </c>
      <c r="I1574" s="331" t="s">
        <v>6782</v>
      </c>
      <c r="J1574" s="331" t="s">
        <v>3157</v>
      </c>
      <c r="K1574" s="340" t="s">
        <v>6785</v>
      </c>
      <c r="L1574" s="334" t="s">
        <v>6786</v>
      </c>
      <c r="M1574" s="348"/>
      <c r="N1574" s="322"/>
      <c r="O1574" s="322"/>
      <c r="P1574" s="324">
        <v>2</v>
      </c>
      <c r="Q1574" s="316">
        <v>24</v>
      </c>
      <c r="R1574" s="327">
        <v>400000</v>
      </c>
      <c r="S1574" s="327" t="s">
        <v>347</v>
      </c>
      <c r="T1574" s="328" t="s">
        <v>347</v>
      </c>
      <c r="U1574" s="328" t="s">
        <v>347</v>
      </c>
      <c r="V1574" s="328" t="s">
        <v>347</v>
      </c>
      <c r="W1574" s="329" t="s">
        <v>347</v>
      </c>
      <c r="X1574" s="329" t="s">
        <v>347</v>
      </c>
      <c r="Y1574" s="325"/>
      <c r="Z1574" s="325"/>
      <c r="AA1574" s="325"/>
      <c r="AB1574" s="325"/>
      <c r="AC1574" s="325"/>
      <c r="AD1574" s="325"/>
      <c r="AE1574" s="325"/>
      <c r="AF1574" s="325"/>
      <c r="AG1574" s="325">
        <v>0</v>
      </c>
      <c r="AH1574" s="325" t="s">
        <v>6833</v>
      </c>
      <c r="AI1574" s="325" t="s">
        <v>6833</v>
      </c>
      <c r="AJ1574" s="328">
        <v>400000</v>
      </c>
      <c r="AK1574" s="330">
        <v>0</v>
      </c>
    </row>
    <row r="1575" spans="1:37" s="309" customFormat="1" ht="20.100000000000001" customHeight="1">
      <c r="A1575" s="314">
        <v>8356</v>
      </c>
      <c r="B1575" s="315">
        <v>702140060</v>
      </c>
      <c r="C1575" s="347"/>
      <c r="D1575" s="315" t="s">
        <v>6995</v>
      </c>
      <c r="E1575" s="331"/>
      <c r="F1575" s="332" t="s">
        <v>3045</v>
      </c>
      <c r="G1575" s="333" t="s">
        <v>6789</v>
      </c>
      <c r="H1575" s="331" t="s">
        <v>3407</v>
      </c>
      <c r="I1575" s="331" t="s">
        <v>6787</v>
      </c>
      <c r="J1575" s="331" t="s">
        <v>6788</v>
      </c>
      <c r="K1575" s="340" t="s">
        <v>6291</v>
      </c>
      <c r="L1575" s="334" t="s">
        <v>6790</v>
      </c>
      <c r="M1575" s="319"/>
      <c r="N1575" s="322"/>
      <c r="O1575" s="322"/>
      <c r="P1575" s="324">
        <v>1</v>
      </c>
      <c r="Q1575" s="316">
        <v>10</v>
      </c>
      <c r="R1575" s="327">
        <v>300000</v>
      </c>
      <c r="S1575" s="327" t="s">
        <v>347</v>
      </c>
      <c r="T1575" s="328" t="s">
        <v>347</v>
      </c>
      <c r="U1575" s="328" t="s">
        <v>347</v>
      </c>
      <c r="V1575" s="328" t="s">
        <v>347</v>
      </c>
      <c r="W1575" s="329" t="s">
        <v>347</v>
      </c>
      <c r="X1575" s="329" t="s">
        <v>347</v>
      </c>
      <c r="Y1575" s="329"/>
      <c r="Z1575" s="325"/>
      <c r="AA1575" s="329"/>
      <c r="AB1575" s="329"/>
      <c r="AC1575" s="329"/>
      <c r="AD1575" s="329"/>
      <c r="AE1575" s="329"/>
      <c r="AF1575" s="329"/>
      <c r="AG1575" s="325">
        <v>0</v>
      </c>
      <c r="AH1575" s="325" t="s">
        <v>6833</v>
      </c>
      <c r="AI1575" s="325" t="s">
        <v>6833</v>
      </c>
      <c r="AJ1575" s="328">
        <v>300000</v>
      </c>
      <c r="AK1575" s="330">
        <v>0</v>
      </c>
    </row>
    <row r="1576" spans="1:37" s="309" customFormat="1" ht="20.100000000000001" customHeight="1">
      <c r="A1576" s="314">
        <v>8357</v>
      </c>
      <c r="B1576" s="315">
        <v>702170001</v>
      </c>
      <c r="C1576" s="345"/>
      <c r="D1576" s="315" t="s">
        <v>6995</v>
      </c>
      <c r="E1576" s="316"/>
      <c r="F1576" s="319" t="s">
        <v>6525</v>
      </c>
      <c r="G1576" s="320" t="s">
        <v>6792</v>
      </c>
      <c r="H1576" s="316" t="s">
        <v>1969</v>
      </c>
      <c r="I1576" s="316" t="s">
        <v>6791</v>
      </c>
      <c r="J1576" s="316" t="s">
        <v>3159</v>
      </c>
      <c r="K1576" s="340" t="s">
        <v>3160</v>
      </c>
      <c r="L1576" s="334" t="s">
        <v>6792</v>
      </c>
      <c r="M1576" s="348"/>
      <c r="N1576" s="322"/>
      <c r="O1576" s="322"/>
      <c r="P1576" s="324">
        <v>1</v>
      </c>
      <c r="Q1576" s="316">
        <v>14</v>
      </c>
      <c r="R1576" s="327">
        <v>300000</v>
      </c>
      <c r="S1576" s="327" t="s">
        <v>347</v>
      </c>
      <c r="T1576" s="328" t="s">
        <v>347</v>
      </c>
      <c r="U1576" s="328" t="s">
        <v>347</v>
      </c>
      <c r="V1576" s="328" t="s">
        <v>347</v>
      </c>
      <c r="W1576" s="329" t="s">
        <v>347</v>
      </c>
      <c r="X1576" s="329" t="s">
        <v>347</v>
      </c>
      <c r="Y1576" s="325"/>
      <c r="Z1576" s="325"/>
      <c r="AA1576" s="325"/>
      <c r="AB1576" s="325"/>
      <c r="AC1576" s="325"/>
      <c r="AD1576" s="325"/>
      <c r="AE1576" s="325"/>
      <c r="AF1576" s="325"/>
      <c r="AG1576" s="325">
        <v>0</v>
      </c>
      <c r="AH1576" s="325" t="s">
        <v>6833</v>
      </c>
      <c r="AI1576" s="325" t="s">
        <v>6833</v>
      </c>
      <c r="AJ1576" s="328">
        <v>300000</v>
      </c>
      <c r="AK1576" s="330">
        <v>0</v>
      </c>
    </row>
    <row r="1577" spans="1:37" s="309" customFormat="1" ht="20.100000000000001" customHeight="1">
      <c r="A1577" s="314">
        <v>8358</v>
      </c>
      <c r="B1577" s="315">
        <v>702150004</v>
      </c>
      <c r="C1577" s="345"/>
      <c r="D1577" s="315" t="s">
        <v>6995</v>
      </c>
      <c r="E1577" s="316"/>
      <c r="F1577" s="319" t="s">
        <v>6794</v>
      </c>
      <c r="G1577" s="320" t="s">
        <v>6795</v>
      </c>
      <c r="H1577" s="316" t="s">
        <v>1969</v>
      </c>
      <c r="I1577" s="316" t="s">
        <v>6793</v>
      </c>
      <c r="J1577" s="316" t="s">
        <v>3954</v>
      </c>
      <c r="K1577" s="340" t="s">
        <v>2889</v>
      </c>
      <c r="L1577" s="334" t="s">
        <v>6796</v>
      </c>
      <c r="M1577" s="348"/>
      <c r="N1577" s="322"/>
      <c r="O1577" s="322"/>
      <c r="P1577" s="324">
        <v>1</v>
      </c>
      <c r="Q1577" s="316">
        <v>15</v>
      </c>
      <c r="R1577" s="327">
        <v>300000</v>
      </c>
      <c r="S1577" s="327" t="s">
        <v>347</v>
      </c>
      <c r="T1577" s="328" t="s">
        <v>347</v>
      </c>
      <c r="U1577" s="328" t="s">
        <v>347</v>
      </c>
      <c r="V1577" s="328" t="s">
        <v>347</v>
      </c>
      <c r="W1577" s="329" t="s">
        <v>347</v>
      </c>
      <c r="X1577" s="329" t="s">
        <v>347</v>
      </c>
      <c r="Y1577" s="329"/>
      <c r="Z1577" s="325"/>
      <c r="AA1577" s="329"/>
      <c r="AB1577" s="329"/>
      <c r="AC1577" s="329"/>
      <c r="AD1577" s="329"/>
      <c r="AE1577" s="329"/>
      <c r="AF1577" s="329"/>
      <c r="AG1577" s="325">
        <v>0</v>
      </c>
      <c r="AH1577" s="325" t="s">
        <v>6833</v>
      </c>
      <c r="AI1577" s="325" t="s">
        <v>6833</v>
      </c>
      <c r="AJ1577" s="328">
        <v>300000</v>
      </c>
      <c r="AK1577" s="330">
        <v>0</v>
      </c>
    </row>
    <row r="1578" spans="1:37" s="309" customFormat="1" ht="20.100000000000001" customHeight="1">
      <c r="A1578" s="314">
        <v>8359</v>
      </c>
      <c r="B1578" s="315">
        <v>702150035</v>
      </c>
      <c r="C1578" s="345"/>
      <c r="D1578" s="315" t="s">
        <v>6995</v>
      </c>
      <c r="E1578" s="316"/>
      <c r="F1578" s="319" t="s">
        <v>6794</v>
      </c>
      <c r="G1578" s="320" t="s">
        <v>6798</v>
      </c>
      <c r="H1578" s="316" t="s">
        <v>1969</v>
      </c>
      <c r="I1578" s="316" t="s">
        <v>6797</v>
      </c>
      <c r="J1578" s="316" t="s">
        <v>3955</v>
      </c>
      <c r="K1578" s="340" t="s">
        <v>3171</v>
      </c>
      <c r="L1578" s="334" t="s">
        <v>6798</v>
      </c>
      <c r="M1578" s="334"/>
      <c r="N1578" s="338"/>
      <c r="O1578" s="334"/>
      <c r="P1578" s="324">
        <v>1</v>
      </c>
      <c r="Q1578" s="316">
        <v>4</v>
      </c>
      <c r="R1578" s="327">
        <v>300000</v>
      </c>
      <c r="S1578" s="327" t="s">
        <v>347</v>
      </c>
      <c r="T1578" s="328" t="s">
        <v>347</v>
      </c>
      <c r="U1578" s="328" t="s">
        <v>347</v>
      </c>
      <c r="V1578" s="328" t="s">
        <v>347</v>
      </c>
      <c r="W1578" s="329" t="s">
        <v>347</v>
      </c>
      <c r="X1578" s="329" t="s">
        <v>347</v>
      </c>
      <c r="Y1578" s="329"/>
      <c r="Z1578" s="325"/>
      <c r="AA1578" s="329"/>
      <c r="AB1578" s="329"/>
      <c r="AC1578" s="329"/>
      <c r="AD1578" s="329"/>
      <c r="AE1578" s="329"/>
      <c r="AF1578" s="329"/>
      <c r="AG1578" s="325">
        <v>0</v>
      </c>
      <c r="AH1578" s="325" t="s">
        <v>6833</v>
      </c>
      <c r="AI1578" s="325" t="s">
        <v>6833</v>
      </c>
      <c r="AJ1578" s="328">
        <v>300000</v>
      </c>
      <c r="AK1578" s="330">
        <v>0</v>
      </c>
    </row>
    <row r="1579" spans="1:37" s="309" customFormat="1" ht="20.100000000000001" customHeight="1">
      <c r="A1579" s="314">
        <v>8360</v>
      </c>
      <c r="B1579" s="315">
        <v>702100018</v>
      </c>
      <c r="C1579" s="345"/>
      <c r="D1579" s="315" t="s">
        <v>6995</v>
      </c>
      <c r="E1579" s="316" t="s">
        <v>7153</v>
      </c>
      <c r="F1579" s="319" t="s">
        <v>7156</v>
      </c>
      <c r="G1579" s="320" t="s">
        <v>7157</v>
      </c>
      <c r="H1579" s="316" t="s">
        <v>425</v>
      </c>
      <c r="I1579" s="316" t="s">
        <v>7160</v>
      </c>
      <c r="J1579" s="316" t="s">
        <v>7163</v>
      </c>
      <c r="K1579" s="340" t="s">
        <v>7166</v>
      </c>
      <c r="L1579" s="334" t="s">
        <v>7167</v>
      </c>
      <c r="M1579" s="334"/>
      <c r="N1579" s="338"/>
      <c r="O1579" s="334"/>
      <c r="P1579" s="324">
        <v>1</v>
      </c>
      <c r="Q1579" s="316">
        <v>19</v>
      </c>
      <c r="R1579" s="327">
        <v>300000</v>
      </c>
      <c r="S1579" s="327" t="s">
        <v>347</v>
      </c>
      <c r="T1579" s="328" t="s">
        <v>347</v>
      </c>
      <c r="U1579" s="328" t="s">
        <v>347</v>
      </c>
      <c r="V1579" s="328" t="s">
        <v>347</v>
      </c>
      <c r="W1579" s="329" t="s">
        <v>347</v>
      </c>
      <c r="X1579" s="329" t="s">
        <v>347</v>
      </c>
      <c r="Y1579" s="329"/>
      <c r="Z1579" s="325"/>
      <c r="AA1579" s="329"/>
      <c r="AB1579" s="329"/>
      <c r="AC1579" s="329"/>
      <c r="AD1579" s="329"/>
      <c r="AE1579" s="329"/>
      <c r="AF1579" s="329"/>
      <c r="AG1579" s="325">
        <v>0</v>
      </c>
      <c r="AH1579" s="325" t="s">
        <v>6833</v>
      </c>
      <c r="AI1579" s="325" t="s">
        <v>6833</v>
      </c>
      <c r="AJ1579" s="328">
        <v>300000</v>
      </c>
      <c r="AK1579" s="330">
        <v>0</v>
      </c>
    </row>
    <row r="1580" spans="1:37" s="309" customFormat="1" ht="20.100000000000001" customHeight="1">
      <c r="A1580" s="314">
        <v>8361</v>
      </c>
      <c r="B1580" s="315">
        <v>702150039</v>
      </c>
      <c r="C1580" s="345"/>
      <c r="D1580" s="315" t="s">
        <v>6995</v>
      </c>
      <c r="E1580" s="316" t="s">
        <v>7154</v>
      </c>
      <c r="F1580" s="319" t="s">
        <v>3022</v>
      </c>
      <c r="G1580" s="320" t="s">
        <v>7158</v>
      </c>
      <c r="H1580" s="316" t="s">
        <v>1937</v>
      </c>
      <c r="I1580" s="316" t="s">
        <v>7161</v>
      </c>
      <c r="J1580" s="316" t="s">
        <v>7164</v>
      </c>
      <c r="K1580" s="340" t="s">
        <v>3022</v>
      </c>
      <c r="L1580" s="334" t="s">
        <v>7168</v>
      </c>
      <c r="M1580" s="334"/>
      <c r="N1580" s="338"/>
      <c r="O1580" s="334"/>
      <c r="P1580" s="324">
        <v>1</v>
      </c>
      <c r="Q1580" s="316">
        <v>10</v>
      </c>
      <c r="R1580" s="327">
        <v>300000</v>
      </c>
      <c r="S1580" s="327" t="s">
        <v>347</v>
      </c>
      <c r="T1580" s="328" t="s">
        <v>347</v>
      </c>
      <c r="U1580" s="328" t="s">
        <v>347</v>
      </c>
      <c r="V1580" s="328" t="s">
        <v>347</v>
      </c>
      <c r="W1580" s="329" t="s">
        <v>347</v>
      </c>
      <c r="X1580" s="329" t="s">
        <v>347</v>
      </c>
      <c r="Y1580" s="329"/>
      <c r="Z1580" s="325"/>
      <c r="AA1580" s="329"/>
      <c r="AB1580" s="329"/>
      <c r="AC1580" s="329"/>
      <c r="AD1580" s="329"/>
      <c r="AE1580" s="329"/>
      <c r="AF1580" s="329"/>
      <c r="AG1580" s="325">
        <v>0</v>
      </c>
      <c r="AH1580" s="325" t="s">
        <v>6833</v>
      </c>
      <c r="AI1580" s="325" t="s">
        <v>6833</v>
      </c>
      <c r="AJ1580" s="328">
        <v>300000</v>
      </c>
      <c r="AK1580" s="330">
        <v>0</v>
      </c>
    </row>
    <row r="1581" spans="1:37" s="309" customFormat="1" ht="20.100000000000001" customHeight="1">
      <c r="A1581" s="314">
        <v>8362</v>
      </c>
      <c r="B1581" s="315">
        <v>702180009</v>
      </c>
      <c r="C1581" s="345"/>
      <c r="D1581" s="315" t="s">
        <v>6995</v>
      </c>
      <c r="E1581" s="316" t="s">
        <v>7155</v>
      </c>
      <c r="F1581" s="319" t="s">
        <v>3189</v>
      </c>
      <c r="G1581" s="320" t="s">
        <v>7159</v>
      </c>
      <c r="H1581" s="316" t="s">
        <v>355</v>
      </c>
      <c r="I1581" s="316" t="s">
        <v>7162</v>
      </c>
      <c r="J1581" s="316" t="s">
        <v>7165</v>
      </c>
      <c r="K1581" s="340" t="s">
        <v>3189</v>
      </c>
      <c r="L1581" s="334" t="s">
        <v>7159</v>
      </c>
      <c r="M1581" s="334"/>
      <c r="N1581" s="338"/>
      <c r="O1581" s="334"/>
      <c r="P1581" s="324">
        <v>2</v>
      </c>
      <c r="Q1581" s="316">
        <v>30</v>
      </c>
      <c r="R1581" s="327">
        <v>400000</v>
      </c>
      <c r="S1581" s="327" t="s">
        <v>347</v>
      </c>
      <c r="T1581" s="328" t="s">
        <v>347</v>
      </c>
      <c r="U1581" s="328" t="s">
        <v>347</v>
      </c>
      <c r="V1581" s="328" t="s">
        <v>347</v>
      </c>
      <c r="W1581" s="329" t="s">
        <v>347</v>
      </c>
      <c r="X1581" s="329" t="s">
        <v>347</v>
      </c>
      <c r="Y1581" s="329"/>
      <c r="Z1581" s="325"/>
      <c r="AA1581" s="329"/>
      <c r="AB1581" s="329"/>
      <c r="AC1581" s="329"/>
      <c r="AD1581" s="329"/>
      <c r="AE1581" s="329"/>
      <c r="AF1581" s="329"/>
      <c r="AG1581" s="325">
        <v>0</v>
      </c>
      <c r="AH1581" s="325" t="s">
        <v>6833</v>
      </c>
      <c r="AI1581" s="325" t="s">
        <v>6833</v>
      </c>
      <c r="AJ1581" s="328">
        <v>400000</v>
      </c>
      <c r="AK1581" s="330">
        <v>0</v>
      </c>
    </row>
    <row r="1582" spans="1:37" s="309" customFormat="1" ht="20.100000000000001" customHeight="1">
      <c r="A1582" s="314">
        <v>8363</v>
      </c>
      <c r="B1582" s="315">
        <v>702140062</v>
      </c>
      <c r="C1582" s="345"/>
      <c r="D1582" s="315" t="s">
        <v>7215</v>
      </c>
      <c r="E1582" s="316" t="s">
        <v>7207</v>
      </c>
      <c r="F1582" s="319" t="s">
        <v>7210</v>
      </c>
      <c r="G1582" s="320" t="s">
        <v>7211</v>
      </c>
      <c r="H1582" s="316" t="s">
        <v>7208</v>
      </c>
      <c r="I1582" s="316" t="s">
        <v>7209</v>
      </c>
      <c r="J1582" s="316" t="s">
        <v>7212</v>
      </c>
      <c r="K1582" s="340" t="s">
        <v>7213</v>
      </c>
      <c r="L1582" s="334" t="s">
        <v>7214</v>
      </c>
      <c r="M1582" s="334"/>
      <c r="N1582" s="338"/>
      <c r="O1582" s="334"/>
      <c r="P1582" s="324">
        <v>1</v>
      </c>
      <c r="Q1582" s="316">
        <v>19</v>
      </c>
      <c r="R1582" s="327">
        <v>300000</v>
      </c>
      <c r="S1582" s="327" t="s">
        <v>347</v>
      </c>
      <c r="T1582" s="328" t="s">
        <v>347</v>
      </c>
      <c r="U1582" s="328" t="s">
        <v>347</v>
      </c>
      <c r="V1582" s="328" t="s">
        <v>347</v>
      </c>
      <c r="W1582" s="329" t="s">
        <v>347</v>
      </c>
      <c r="X1582" s="329" t="s">
        <v>347</v>
      </c>
      <c r="Y1582" s="329"/>
      <c r="Z1582" s="325"/>
      <c r="AA1582" s="329"/>
      <c r="AB1582" s="329"/>
      <c r="AC1582" s="329"/>
      <c r="AD1582" s="329"/>
      <c r="AE1582" s="329"/>
      <c r="AF1582" s="329"/>
      <c r="AG1582" s="325">
        <v>0</v>
      </c>
      <c r="AH1582" s="325" t="s">
        <v>6833</v>
      </c>
      <c r="AI1582" s="325" t="s">
        <v>6833</v>
      </c>
      <c r="AJ1582" s="328">
        <v>300000</v>
      </c>
      <c r="AK1582" s="330">
        <v>0</v>
      </c>
    </row>
    <row r="1583" spans="1:37" s="309" customFormat="1" ht="20.100000000000001" customHeight="1">
      <c r="A1583" s="314">
        <v>9001</v>
      </c>
      <c r="B1583" s="345">
        <v>703110001</v>
      </c>
      <c r="C1583" s="345"/>
      <c r="D1583" s="315" t="s">
        <v>7113</v>
      </c>
      <c r="E1583" s="316" t="s">
        <v>3209</v>
      </c>
      <c r="F1583" s="325" t="s">
        <v>3097</v>
      </c>
      <c r="G1583" s="316" t="s">
        <v>6799</v>
      </c>
      <c r="H1583" s="316" t="s">
        <v>425</v>
      </c>
      <c r="I1583" s="323" t="s">
        <v>7114</v>
      </c>
      <c r="J1583" s="316" t="s">
        <v>3209</v>
      </c>
      <c r="K1583" s="325">
        <v>2220032</v>
      </c>
      <c r="L1583" s="334" t="s">
        <v>6800</v>
      </c>
      <c r="M1583" s="334"/>
      <c r="N1583" s="323"/>
      <c r="O1583" s="323" t="s">
        <v>3209</v>
      </c>
      <c r="P1583" s="324">
        <v>7</v>
      </c>
      <c r="Q1583" s="316"/>
      <c r="R1583" s="327">
        <v>300000</v>
      </c>
      <c r="S1583" s="327" t="s">
        <v>347</v>
      </c>
      <c r="T1583" s="328" t="s">
        <v>347</v>
      </c>
      <c r="U1583" s="328" t="s">
        <v>347</v>
      </c>
      <c r="V1583" s="328" t="s">
        <v>347</v>
      </c>
      <c r="W1583" s="329" t="s">
        <v>347</v>
      </c>
      <c r="X1583" s="329" t="s">
        <v>347</v>
      </c>
      <c r="Y1583" s="316"/>
      <c r="Z1583" s="325"/>
      <c r="AA1583" s="316"/>
      <c r="AB1583" s="316"/>
      <c r="AC1583" s="316"/>
      <c r="AD1583" s="316"/>
      <c r="AE1583" s="316"/>
      <c r="AF1583" s="316"/>
      <c r="AG1583" s="325">
        <v>0</v>
      </c>
      <c r="AH1583" s="325" t="s">
        <v>6833</v>
      </c>
      <c r="AI1583" s="325" t="s">
        <v>6833</v>
      </c>
      <c r="AJ1583" s="328">
        <v>300000</v>
      </c>
      <c r="AK1583" s="330">
        <v>0</v>
      </c>
    </row>
    <row r="1584" spans="1:37" s="309" customFormat="1" ht="20.100000000000001" customHeight="1">
      <c r="A1584" s="314">
        <v>9002</v>
      </c>
      <c r="B1584" s="345">
        <v>703130001</v>
      </c>
      <c r="C1584" s="345"/>
      <c r="D1584" s="315" t="s">
        <v>7113</v>
      </c>
      <c r="E1584" s="316" t="s">
        <v>3210</v>
      </c>
      <c r="F1584" s="325">
        <v>2270062</v>
      </c>
      <c r="G1584" s="316" t="s">
        <v>6803</v>
      </c>
      <c r="H1584" s="316"/>
      <c r="I1584" s="323" t="s">
        <v>6801</v>
      </c>
      <c r="J1584" s="316" t="s">
        <v>6802</v>
      </c>
      <c r="K1584" s="325">
        <v>2270062</v>
      </c>
      <c r="L1584" s="334" t="s">
        <v>6804</v>
      </c>
      <c r="M1584" s="334" t="s">
        <v>6805</v>
      </c>
      <c r="N1584" s="323"/>
      <c r="O1584" s="323" t="s">
        <v>6802</v>
      </c>
      <c r="P1584" s="324">
        <v>7</v>
      </c>
      <c r="Q1584" s="316"/>
      <c r="R1584" s="327">
        <v>300000</v>
      </c>
      <c r="S1584" s="327" t="s">
        <v>347</v>
      </c>
      <c r="T1584" s="328" t="s">
        <v>347</v>
      </c>
      <c r="U1584" s="328" t="s">
        <v>347</v>
      </c>
      <c r="V1584" s="328" t="s">
        <v>347</v>
      </c>
      <c r="W1584" s="329" t="s">
        <v>347</v>
      </c>
      <c r="X1584" s="329" t="s">
        <v>347</v>
      </c>
      <c r="Y1584" s="316"/>
      <c r="Z1584" s="325"/>
      <c r="AA1584" s="316"/>
      <c r="AB1584" s="316"/>
      <c r="AC1584" s="316"/>
      <c r="AD1584" s="316"/>
      <c r="AE1584" s="316"/>
      <c r="AF1584" s="316"/>
      <c r="AG1584" s="325">
        <v>0</v>
      </c>
      <c r="AH1584" s="325" t="s">
        <v>6833</v>
      </c>
      <c r="AI1584" s="325" t="s">
        <v>6833</v>
      </c>
      <c r="AJ1584" s="328">
        <v>300000</v>
      </c>
      <c r="AK1584" s="330">
        <v>0</v>
      </c>
    </row>
    <row r="1585" spans="1:37" s="309" customFormat="1" ht="20.100000000000001" customHeight="1">
      <c r="A1585" s="314">
        <v>9003</v>
      </c>
      <c r="B1585" s="315">
        <v>703080029</v>
      </c>
      <c r="C1585" s="347"/>
      <c r="D1585" s="315" t="s">
        <v>7113</v>
      </c>
      <c r="E1585" s="331" t="s">
        <v>7115</v>
      </c>
      <c r="F1585" s="332" t="s">
        <v>3526</v>
      </c>
      <c r="G1585" s="333" t="s">
        <v>7116</v>
      </c>
      <c r="H1585" s="331"/>
      <c r="I1585" s="323" t="s">
        <v>7117</v>
      </c>
      <c r="J1585" s="331" t="s">
        <v>6806</v>
      </c>
      <c r="K1585" s="340">
        <v>2410005</v>
      </c>
      <c r="L1585" s="334" t="s">
        <v>7118</v>
      </c>
      <c r="M1585" s="334" t="s">
        <v>6807</v>
      </c>
      <c r="N1585" s="323"/>
      <c r="O1585" s="323" t="s">
        <v>6806</v>
      </c>
      <c r="P1585" s="324">
        <v>7</v>
      </c>
      <c r="Q1585" s="326"/>
      <c r="R1585" s="327">
        <v>300000</v>
      </c>
      <c r="S1585" s="327" t="s">
        <v>347</v>
      </c>
      <c r="T1585" s="328" t="s">
        <v>347</v>
      </c>
      <c r="U1585" s="328" t="s">
        <v>347</v>
      </c>
      <c r="V1585" s="328" t="s">
        <v>347</v>
      </c>
      <c r="W1585" s="329" t="s">
        <v>347</v>
      </c>
      <c r="X1585" s="329" t="s">
        <v>347</v>
      </c>
      <c r="Y1585" s="329"/>
      <c r="Z1585" s="325"/>
      <c r="AA1585" s="329"/>
      <c r="AB1585" s="329"/>
      <c r="AC1585" s="329"/>
      <c r="AD1585" s="329"/>
      <c r="AE1585" s="329"/>
      <c r="AF1585" s="329"/>
      <c r="AG1585" s="325">
        <v>0</v>
      </c>
      <c r="AH1585" s="325" t="s">
        <v>6833</v>
      </c>
      <c r="AI1585" s="325" t="s">
        <v>6833</v>
      </c>
      <c r="AJ1585" s="328">
        <v>300000</v>
      </c>
      <c r="AK1585" s="330">
        <v>0</v>
      </c>
    </row>
    <row r="1586" spans="1:37" s="309" customFormat="1" ht="20.100000000000001" customHeight="1">
      <c r="A1586" s="314">
        <v>9004</v>
      </c>
      <c r="B1586" s="315">
        <v>703040010</v>
      </c>
      <c r="C1586" s="347"/>
      <c r="D1586" s="315" t="s">
        <v>7113</v>
      </c>
      <c r="E1586" s="331" t="s">
        <v>7119</v>
      </c>
      <c r="F1586" s="332" t="s">
        <v>3205</v>
      </c>
      <c r="G1586" s="333" t="s">
        <v>7120</v>
      </c>
      <c r="H1586" s="331" t="s">
        <v>355</v>
      </c>
      <c r="I1586" s="323" t="s">
        <v>7121</v>
      </c>
      <c r="J1586" s="331" t="s">
        <v>7122</v>
      </c>
      <c r="K1586" s="325">
        <v>2310041</v>
      </c>
      <c r="L1586" s="324" t="s">
        <v>7123</v>
      </c>
      <c r="M1586" s="348" t="s">
        <v>6808</v>
      </c>
      <c r="N1586" s="323"/>
      <c r="O1586" s="323" t="s">
        <v>7124</v>
      </c>
      <c r="P1586" s="324">
        <v>7</v>
      </c>
      <c r="Q1586" s="326"/>
      <c r="R1586" s="327">
        <v>300000</v>
      </c>
      <c r="S1586" s="327" t="s">
        <v>347</v>
      </c>
      <c r="T1586" s="328" t="s">
        <v>347</v>
      </c>
      <c r="U1586" s="328" t="s">
        <v>347</v>
      </c>
      <c r="V1586" s="328" t="s">
        <v>347</v>
      </c>
      <c r="W1586" s="329" t="s">
        <v>347</v>
      </c>
      <c r="X1586" s="329" t="s">
        <v>347</v>
      </c>
      <c r="Y1586" s="329"/>
      <c r="Z1586" s="325"/>
      <c r="AA1586" s="329"/>
      <c r="AB1586" s="329"/>
      <c r="AC1586" s="329"/>
      <c r="AD1586" s="329"/>
      <c r="AE1586" s="329"/>
      <c r="AF1586" s="329"/>
      <c r="AG1586" s="325">
        <v>0</v>
      </c>
      <c r="AH1586" s="325" t="s">
        <v>6833</v>
      </c>
      <c r="AI1586" s="325" t="s">
        <v>6833</v>
      </c>
      <c r="AJ1586" s="328">
        <v>300000</v>
      </c>
      <c r="AK1586" s="330">
        <v>0</v>
      </c>
    </row>
    <row r="1587" spans="1:37" s="309" customFormat="1" ht="20.100000000000001" customHeight="1">
      <c r="A1587" s="314">
        <v>9005</v>
      </c>
      <c r="B1587" s="316">
        <v>703110003</v>
      </c>
      <c r="C1587" s="345"/>
      <c r="D1587" s="315" t="s">
        <v>7113</v>
      </c>
      <c r="E1587" s="316" t="s">
        <v>7125</v>
      </c>
      <c r="F1587" s="325" t="s">
        <v>2952</v>
      </c>
      <c r="G1587" s="316" t="s">
        <v>7126</v>
      </c>
      <c r="H1587" s="316"/>
      <c r="I1587" s="323" t="s">
        <v>7127</v>
      </c>
      <c r="J1587" s="316" t="s">
        <v>7128</v>
      </c>
      <c r="K1587" s="325">
        <v>2230057</v>
      </c>
      <c r="L1587" s="334" t="s">
        <v>7129</v>
      </c>
      <c r="M1587" s="334"/>
      <c r="N1587" s="323"/>
      <c r="O1587" s="323" t="s">
        <v>7130</v>
      </c>
      <c r="P1587" s="324">
        <v>7</v>
      </c>
      <c r="Q1587" s="316"/>
      <c r="R1587" s="327">
        <v>300000</v>
      </c>
      <c r="S1587" s="327" t="s">
        <v>347</v>
      </c>
      <c r="T1587" s="328" t="s">
        <v>347</v>
      </c>
      <c r="U1587" s="328" t="s">
        <v>347</v>
      </c>
      <c r="V1587" s="328" t="s">
        <v>347</v>
      </c>
      <c r="W1587" s="329" t="s">
        <v>347</v>
      </c>
      <c r="X1587" s="329" t="s">
        <v>347</v>
      </c>
      <c r="Y1587" s="316"/>
      <c r="Z1587" s="325"/>
      <c r="AA1587" s="316"/>
      <c r="AB1587" s="316"/>
      <c r="AC1587" s="316"/>
      <c r="AD1587" s="316"/>
      <c r="AE1587" s="316"/>
      <c r="AF1587" s="316"/>
      <c r="AG1587" s="325">
        <v>0</v>
      </c>
      <c r="AH1587" s="325" t="s">
        <v>6833</v>
      </c>
      <c r="AI1587" s="325" t="s">
        <v>6833</v>
      </c>
      <c r="AJ1587" s="328">
        <v>300000</v>
      </c>
      <c r="AK1587" s="330">
        <v>0</v>
      </c>
    </row>
    <row r="1588" spans="1:37" s="309" customFormat="1" ht="20.100000000000001" customHeight="1">
      <c r="A1588" s="314">
        <v>9006</v>
      </c>
      <c r="B1588" s="345">
        <v>703120002</v>
      </c>
      <c r="C1588" s="345"/>
      <c r="D1588" s="315" t="s">
        <v>7113</v>
      </c>
      <c r="E1588" s="316" t="s">
        <v>7125</v>
      </c>
      <c r="F1588" s="325" t="s">
        <v>2952</v>
      </c>
      <c r="G1588" s="316" t="s">
        <v>7131</v>
      </c>
      <c r="H1588" s="316"/>
      <c r="I1588" s="323" t="s">
        <v>7127</v>
      </c>
      <c r="J1588" s="316" t="s">
        <v>7132</v>
      </c>
      <c r="K1588" s="325">
        <v>2260025</v>
      </c>
      <c r="L1588" s="334" t="s">
        <v>7133</v>
      </c>
      <c r="M1588" s="334"/>
      <c r="N1588" s="323"/>
      <c r="O1588" s="323" t="s">
        <v>7134</v>
      </c>
      <c r="P1588" s="324">
        <v>7</v>
      </c>
      <c r="Q1588" s="316"/>
      <c r="R1588" s="327">
        <v>300000</v>
      </c>
      <c r="S1588" s="327" t="s">
        <v>347</v>
      </c>
      <c r="T1588" s="328" t="s">
        <v>347</v>
      </c>
      <c r="U1588" s="328" t="s">
        <v>347</v>
      </c>
      <c r="V1588" s="328" t="s">
        <v>347</v>
      </c>
      <c r="W1588" s="329" t="s">
        <v>347</v>
      </c>
      <c r="X1588" s="329" t="s">
        <v>347</v>
      </c>
      <c r="Y1588" s="316"/>
      <c r="Z1588" s="325"/>
      <c r="AA1588" s="316"/>
      <c r="AB1588" s="316"/>
      <c r="AC1588" s="316"/>
      <c r="AD1588" s="316"/>
      <c r="AE1588" s="316"/>
      <c r="AF1588" s="316"/>
      <c r="AG1588" s="325">
        <v>0</v>
      </c>
      <c r="AH1588" s="325" t="s">
        <v>6833</v>
      </c>
      <c r="AI1588" s="325" t="s">
        <v>6833</v>
      </c>
      <c r="AJ1588" s="328">
        <v>300000</v>
      </c>
      <c r="AK1588" s="330">
        <v>0</v>
      </c>
    </row>
    <row r="1589" spans="1:37" s="309" customFormat="1" ht="20.100000000000001" customHeight="1">
      <c r="A1589" s="314">
        <v>9007</v>
      </c>
      <c r="B1589" s="345">
        <v>703160002</v>
      </c>
      <c r="C1589" s="345"/>
      <c r="D1589" s="315" t="s">
        <v>7113</v>
      </c>
      <c r="E1589" s="316" t="s">
        <v>7125</v>
      </c>
      <c r="F1589" s="325" t="s">
        <v>2952</v>
      </c>
      <c r="G1589" s="316" t="s">
        <v>7135</v>
      </c>
      <c r="H1589" s="316"/>
      <c r="I1589" s="323" t="s">
        <v>7127</v>
      </c>
      <c r="J1589" s="316" t="s">
        <v>7136</v>
      </c>
      <c r="K1589" s="325">
        <v>2440002</v>
      </c>
      <c r="L1589" s="334" t="s">
        <v>7137</v>
      </c>
      <c r="M1589" s="334" t="s">
        <v>6809</v>
      </c>
      <c r="N1589" s="323"/>
      <c r="O1589" s="323" t="s">
        <v>7138</v>
      </c>
      <c r="P1589" s="324">
        <v>7</v>
      </c>
      <c r="Q1589" s="316"/>
      <c r="R1589" s="327">
        <v>300000</v>
      </c>
      <c r="S1589" s="327" t="s">
        <v>347</v>
      </c>
      <c r="T1589" s="328" t="s">
        <v>347</v>
      </c>
      <c r="U1589" s="328" t="s">
        <v>347</v>
      </c>
      <c r="V1589" s="328" t="s">
        <v>347</v>
      </c>
      <c r="W1589" s="329" t="s">
        <v>347</v>
      </c>
      <c r="X1589" s="329" t="s">
        <v>347</v>
      </c>
      <c r="Y1589" s="316"/>
      <c r="Z1589" s="325"/>
      <c r="AA1589" s="316"/>
      <c r="AB1589" s="316"/>
      <c r="AC1589" s="316"/>
      <c r="AD1589" s="316"/>
      <c r="AE1589" s="316"/>
      <c r="AF1589" s="316"/>
      <c r="AG1589" s="325">
        <v>0</v>
      </c>
      <c r="AH1589" s="325" t="s">
        <v>6833</v>
      </c>
      <c r="AI1589" s="325" t="s">
        <v>6833</v>
      </c>
      <c r="AJ1589" s="328">
        <v>300000</v>
      </c>
      <c r="AK1589" s="330">
        <v>0</v>
      </c>
    </row>
    <row r="1590" spans="1:37" s="309" customFormat="1" ht="20.100000000000001" customHeight="1">
      <c r="A1590" s="314">
        <v>9008</v>
      </c>
      <c r="B1590" s="345">
        <v>703140016</v>
      </c>
      <c r="C1590" s="345"/>
      <c r="D1590" s="315" t="s">
        <v>7113</v>
      </c>
      <c r="E1590" s="316" t="s">
        <v>3211</v>
      </c>
      <c r="F1590" s="325" t="s">
        <v>3156</v>
      </c>
      <c r="G1590" s="316" t="s">
        <v>3213</v>
      </c>
      <c r="H1590" s="316"/>
      <c r="I1590" s="323" t="s">
        <v>3212</v>
      </c>
      <c r="J1590" s="316" t="s">
        <v>3211</v>
      </c>
      <c r="K1590" s="325">
        <v>2240032</v>
      </c>
      <c r="L1590" s="334" t="s">
        <v>3213</v>
      </c>
      <c r="M1590" s="334" t="s">
        <v>347</v>
      </c>
      <c r="N1590" s="323"/>
      <c r="O1590" s="323" t="s">
        <v>3211</v>
      </c>
      <c r="P1590" s="324">
        <v>7</v>
      </c>
      <c r="Q1590" s="316"/>
      <c r="R1590" s="327">
        <v>300000</v>
      </c>
      <c r="S1590" s="327" t="s">
        <v>347</v>
      </c>
      <c r="T1590" s="328" t="s">
        <v>347</v>
      </c>
      <c r="U1590" s="328" t="s">
        <v>347</v>
      </c>
      <c r="V1590" s="328" t="s">
        <v>347</v>
      </c>
      <c r="W1590" s="329" t="s">
        <v>347</v>
      </c>
      <c r="X1590" s="329" t="s">
        <v>347</v>
      </c>
      <c r="Y1590" s="316"/>
      <c r="Z1590" s="325"/>
      <c r="AA1590" s="316"/>
      <c r="AB1590" s="316"/>
      <c r="AC1590" s="316"/>
      <c r="AD1590" s="316"/>
      <c r="AE1590" s="316"/>
      <c r="AF1590" s="316"/>
      <c r="AG1590" s="325">
        <v>0</v>
      </c>
      <c r="AH1590" s="325" t="s">
        <v>6833</v>
      </c>
      <c r="AI1590" s="325" t="s">
        <v>6833</v>
      </c>
      <c r="AJ1590" s="328">
        <v>300000</v>
      </c>
      <c r="AK1590" s="330">
        <v>0</v>
      </c>
    </row>
    <row r="1591" spans="1:37" s="309" customFormat="1" ht="20.100000000000001" customHeight="1">
      <c r="A1591" s="314">
        <v>9009</v>
      </c>
      <c r="B1591" s="315">
        <v>703030004</v>
      </c>
      <c r="C1591" s="347"/>
      <c r="D1591" s="315" t="s">
        <v>7113</v>
      </c>
      <c r="E1591" s="331" t="s">
        <v>3197</v>
      </c>
      <c r="F1591" s="332" t="s">
        <v>3198</v>
      </c>
      <c r="G1591" s="333" t="s">
        <v>7139</v>
      </c>
      <c r="H1591" s="331" t="s">
        <v>425</v>
      </c>
      <c r="I1591" s="323" t="s">
        <v>7140</v>
      </c>
      <c r="J1591" s="331" t="s">
        <v>7141</v>
      </c>
      <c r="K1591" s="325">
        <v>2200004</v>
      </c>
      <c r="L1591" s="324" t="s">
        <v>7142</v>
      </c>
      <c r="M1591" s="319" t="s">
        <v>6810</v>
      </c>
      <c r="N1591" s="323"/>
      <c r="O1591" s="323" t="s">
        <v>7143</v>
      </c>
      <c r="P1591" s="324">
        <v>7</v>
      </c>
      <c r="Q1591" s="326"/>
      <c r="R1591" s="327">
        <v>300000</v>
      </c>
      <c r="S1591" s="327" t="s">
        <v>347</v>
      </c>
      <c r="T1591" s="328" t="s">
        <v>347</v>
      </c>
      <c r="U1591" s="328" t="s">
        <v>347</v>
      </c>
      <c r="V1591" s="328" t="s">
        <v>347</v>
      </c>
      <c r="W1591" s="329" t="s">
        <v>347</v>
      </c>
      <c r="X1591" s="329" t="s">
        <v>347</v>
      </c>
      <c r="Y1591" s="329"/>
      <c r="Z1591" s="325"/>
      <c r="AA1591" s="329"/>
      <c r="AB1591" s="329"/>
      <c r="AC1591" s="329"/>
      <c r="AD1591" s="329"/>
      <c r="AE1591" s="329"/>
      <c r="AF1591" s="329"/>
      <c r="AG1591" s="325">
        <v>0</v>
      </c>
      <c r="AH1591" s="325" t="s">
        <v>6833</v>
      </c>
      <c r="AI1591" s="325" t="s">
        <v>6833</v>
      </c>
      <c r="AJ1591" s="328">
        <v>300000</v>
      </c>
      <c r="AK1591" s="330">
        <v>0</v>
      </c>
    </row>
    <row r="1592" spans="1:37" s="309" customFormat="1" ht="20.100000000000001" customHeight="1">
      <c r="A1592" s="314">
        <v>9010</v>
      </c>
      <c r="B1592" s="315">
        <v>703030035</v>
      </c>
      <c r="C1592" s="345"/>
      <c r="D1592" s="315" t="s">
        <v>7113</v>
      </c>
      <c r="E1592" s="316" t="s">
        <v>3202</v>
      </c>
      <c r="F1592" s="319">
        <v>2200011</v>
      </c>
      <c r="G1592" s="320" t="s">
        <v>6811</v>
      </c>
      <c r="H1592" s="316"/>
      <c r="I1592" s="323" t="s">
        <v>3203</v>
      </c>
      <c r="J1592" s="316" t="s">
        <v>3204</v>
      </c>
      <c r="K1592" s="340" t="s">
        <v>3146</v>
      </c>
      <c r="L1592" s="334" t="s">
        <v>6812</v>
      </c>
      <c r="M1592" s="334"/>
      <c r="N1592" s="323" t="s">
        <v>3204</v>
      </c>
      <c r="O1592" s="323" t="s">
        <v>3203</v>
      </c>
      <c r="P1592" s="324">
        <v>7</v>
      </c>
      <c r="Q1592" s="326"/>
      <c r="R1592" s="327">
        <v>300000</v>
      </c>
      <c r="S1592" s="327" t="s">
        <v>347</v>
      </c>
      <c r="T1592" s="328" t="s">
        <v>347</v>
      </c>
      <c r="U1592" s="328" t="s">
        <v>347</v>
      </c>
      <c r="V1592" s="328" t="s">
        <v>347</v>
      </c>
      <c r="W1592" s="329" t="s">
        <v>347</v>
      </c>
      <c r="X1592" s="329" t="s">
        <v>347</v>
      </c>
      <c r="Y1592" s="329"/>
      <c r="Z1592" s="325"/>
      <c r="AA1592" s="329"/>
      <c r="AB1592" s="329"/>
      <c r="AC1592" s="329"/>
      <c r="AD1592" s="329"/>
      <c r="AE1592" s="329"/>
      <c r="AF1592" s="329"/>
      <c r="AG1592" s="325">
        <v>0</v>
      </c>
      <c r="AH1592" s="325" t="s">
        <v>6833</v>
      </c>
      <c r="AI1592" s="325" t="s">
        <v>6833</v>
      </c>
      <c r="AJ1592" s="328">
        <v>300000</v>
      </c>
      <c r="AK1592" s="330">
        <v>0</v>
      </c>
    </row>
    <row r="1593" spans="1:37" s="309" customFormat="1" ht="15.75" customHeight="1">
      <c r="A1593" s="314">
        <v>9011</v>
      </c>
      <c r="B1593" s="315">
        <v>703030024</v>
      </c>
      <c r="C1593" s="347"/>
      <c r="D1593" s="315" t="s">
        <v>7113</v>
      </c>
      <c r="E1593" s="331" t="s">
        <v>6813</v>
      </c>
      <c r="F1593" s="332" t="s">
        <v>3200</v>
      </c>
      <c r="G1593" s="333" t="s">
        <v>3201</v>
      </c>
      <c r="H1593" s="331"/>
      <c r="I1593" s="323" t="s">
        <v>3199</v>
      </c>
      <c r="J1593" s="331" t="s">
        <v>6814</v>
      </c>
      <c r="K1593" s="329" t="s">
        <v>6815</v>
      </c>
      <c r="L1593" s="324" t="s">
        <v>6816</v>
      </c>
      <c r="M1593" s="348" t="s">
        <v>6817</v>
      </c>
      <c r="N1593" s="323" t="s">
        <v>7144</v>
      </c>
      <c r="O1593" s="323" t="s">
        <v>6818</v>
      </c>
      <c r="P1593" s="324">
        <v>7</v>
      </c>
      <c r="Q1593" s="326"/>
      <c r="R1593" s="327">
        <v>300000</v>
      </c>
      <c r="S1593" s="327" t="s">
        <v>347</v>
      </c>
      <c r="T1593" s="328" t="s">
        <v>347</v>
      </c>
      <c r="U1593" s="328" t="s">
        <v>347</v>
      </c>
      <c r="V1593" s="328" t="s">
        <v>347</v>
      </c>
      <c r="W1593" s="329" t="s">
        <v>347</v>
      </c>
      <c r="X1593" s="329" t="s">
        <v>347</v>
      </c>
      <c r="Y1593" s="325"/>
      <c r="Z1593" s="325"/>
      <c r="AA1593" s="325"/>
      <c r="AB1593" s="325"/>
      <c r="AC1593" s="325"/>
      <c r="AD1593" s="325"/>
      <c r="AE1593" s="325"/>
      <c r="AF1593" s="325"/>
      <c r="AG1593" s="325">
        <v>0</v>
      </c>
      <c r="AH1593" s="325" t="s">
        <v>6833</v>
      </c>
      <c r="AI1593" s="325" t="s">
        <v>6833</v>
      </c>
      <c r="AJ1593" s="328">
        <v>300000</v>
      </c>
      <c r="AK1593" s="330">
        <v>0</v>
      </c>
    </row>
    <row r="1594" spans="1:37" s="309" customFormat="1" ht="15.75" customHeight="1">
      <c r="A1594" s="314">
        <v>9012</v>
      </c>
      <c r="B1594" s="315">
        <v>703020030</v>
      </c>
      <c r="C1594" s="345"/>
      <c r="D1594" s="315" t="s">
        <v>7113</v>
      </c>
      <c r="E1594" s="316" t="s">
        <v>3192</v>
      </c>
      <c r="F1594" s="319" t="s">
        <v>2943</v>
      </c>
      <c r="G1594" s="320" t="s">
        <v>3195</v>
      </c>
      <c r="H1594" s="316"/>
      <c r="I1594" s="323" t="s">
        <v>3193</v>
      </c>
      <c r="J1594" s="316" t="s">
        <v>3194</v>
      </c>
      <c r="K1594" s="340">
        <v>2210822</v>
      </c>
      <c r="L1594" s="334" t="s">
        <v>6819</v>
      </c>
      <c r="M1594" s="334" t="s">
        <v>6820</v>
      </c>
      <c r="N1594" s="323"/>
      <c r="O1594" s="323" t="s">
        <v>3194</v>
      </c>
      <c r="P1594" s="324">
        <v>7</v>
      </c>
      <c r="Q1594" s="316"/>
      <c r="R1594" s="327">
        <v>300000</v>
      </c>
      <c r="S1594" s="327" t="s">
        <v>347</v>
      </c>
      <c r="T1594" s="328" t="s">
        <v>347</v>
      </c>
      <c r="U1594" s="328" t="s">
        <v>347</v>
      </c>
      <c r="V1594" s="328" t="s">
        <v>347</v>
      </c>
      <c r="W1594" s="329" t="s">
        <v>347</v>
      </c>
      <c r="X1594" s="329" t="s">
        <v>347</v>
      </c>
      <c r="Y1594" s="329"/>
      <c r="Z1594" s="325"/>
      <c r="AA1594" s="329"/>
      <c r="AB1594" s="329"/>
      <c r="AC1594" s="329"/>
      <c r="AD1594" s="329"/>
      <c r="AE1594" s="329"/>
      <c r="AF1594" s="329"/>
      <c r="AG1594" s="325">
        <v>0</v>
      </c>
      <c r="AH1594" s="325" t="s">
        <v>6833</v>
      </c>
      <c r="AI1594" s="325" t="s">
        <v>6833</v>
      </c>
      <c r="AJ1594" s="328">
        <v>300000</v>
      </c>
      <c r="AK1594" s="330">
        <v>0</v>
      </c>
    </row>
    <row r="1595" spans="1:37" s="309" customFormat="1" ht="15.75" customHeight="1">
      <c r="A1595" s="314">
        <v>9013</v>
      </c>
      <c r="B1595" s="345">
        <v>703110118</v>
      </c>
      <c r="C1595" s="345"/>
      <c r="D1595" s="315" t="s">
        <v>7113</v>
      </c>
      <c r="E1595" s="316" t="s">
        <v>6821</v>
      </c>
      <c r="F1595" s="325" t="s">
        <v>6442</v>
      </c>
      <c r="G1595" s="316" t="s">
        <v>6824</v>
      </c>
      <c r="H1595" s="316"/>
      <c r="I1595" s="323" t="s">
        <v>6822</v>
      </c>
      <c r="J1595" s="316" t="s">
        <v>6823</v>
      </c>
      <c r="K1595" s="325" t="s">
        <v>6442</v>
      </c>
      <c r="L1595" s="334" t="s">
        <v>6824</v>
      </c>
      <c r="M1595" s="334" t="s">
        <v>347</v>
      </c>
      <c r="N1595" s="323"/>
      <c r="O1595" s="323" t="s">
        <v>6823</v>
      </c>
      <c r="P1595" s="324">
        <v>7</v>
      </c>
      <c r="Q1595" s="316"/>
      <c r="R1595" s="327">
        <v>300000</v>
      </c>
      <c r="S1595" s="327" t="s">
        <v>347</v>
      </c>
      <c r="T1595" s="328" t="s">
        <v>347</v>
      </c>
      <c r="U1595" s="328" t="s">
        <v>347</v>
      </c>
      <c r="V1595" s="328" t="s">
        <v>347</v>
      </c>
      <c r="W1595" s="329" t="s">
        <v>347</v>
      </c>
      <c r="X1595" s="329" t="s">
        <v>347</v>
      </c>
      <c r="Y1595" s="316"/>
      <c r="Z1595" s="325"/>
      <c r="AA1595" s="316"/>
      <c r="AB1595" s="316"/>
      <c r="AC1595" s="316"/>
      <c r="AD1595" s="316"/>
      <c r="AE1595" s="316"/>
      <c r="AF1595" s="316"/>
      <c r="AG1595" s="325">
        <v>0</v>
      </c>
      <c r="AH1595" s="325" t="s">
        <v>6833</v>
      </c>
      <c r="AI1595" s="325" t="s">
        <v>6833</v>
      </c>
      <c r="AJ1595" s="328">
        <v>300000</v>
      </c>
      <c r="AK1595" s="330">
        <v>0</v>
      </c>
    </row>
    <row r="1596" spans="1:37" s="309" customFormat="1" ht="15.75" customHeight="1">
      <c r="A1596" s="314">
        <v>9014</v>
      </c>
      <c r="B1596" s="315">
        <v>703020042</v>
      </c>
      <c r="C1596" s="347"/>
      <c r="D1596" s="315" t="s">
        <v>7113</v>
      </c>
      <c r="E1596" s="331" t="s">
        <v>2383</v>
      </c>
      <c r="F1596" s="332" t="s">
        <v>2947</v>
      </c>
      <c r="G1596" s="333" t="s">
        <v>3196</v>
      </c>
      <c r="H1596" s="331"/>
      <c r="I1596" s="323" t="s">
        <v>2384</v>
      </c>
      <c r="J1596" s="331" t="s">
        <v>3847</v>
      </c>
      <c r="K1596" s="325">
        <v>2210052</v>
      </c>
      <c r="L1596" s="324" t="s">
        <v>6825</v>
      </c>
      <c r="M1596" s="319" t="s">
        <v>6826</v>
      </c>
      <c r="N1596" s="323"/>
      <c r="O1596" s="323" t="s">
        <v>3847</v>
      </c>
      <c r="P1596" s="324">
        <v>7</v>
      </c>
      <c r="Q1596" s="326"/>
      <c r="R1596" s="327">
        <v>300000</v>
      </c>
      <c r="S1596" s="327" t="s">
        <v>347</v>
      </c>
      <c r="T1596" s="328" t="s">
        <v>347</v>
      </c>
      <c r="U1596" s="328" t="s">
        <v>347</v>
      </c>
      <c r="V1596" s="328" t="s">
        <v>347</v>
      </c>
      <c r="W1596" s="329" t="s">
        <v>347</v>
      </c>
      <c r="X1596" s="329" t="s">
        <v>347</v>
      </c>
      <c r="Y1596" s="329"/>
      <c r="Z1596" s="325"/>
      <c r="AA1596" s="329"/>
      <c r="AB1596" s="329"/>
      <c r="AC1596" s="329"/>
      <c r="AD1596" s="329"/>
      <c r="AE1596" s="329"/>
      <c r="AF1596" s="329"/>
      <c r="AG1596" s="325">
        <v>0</v>
      </c>
      <c r="AH1596" s="325" t="s">
        <v>6833</v>
      </c>
      <c r="AI1596" s="325" t="s">
        <v>6833</v>
      </c>
      <c r="AJ1596" s="328">
        <v>300000</v>
      </c>
      <c r="AK1596" s="330">
        <v>0</v>
      </c>
    </row>
    <row r="1597" spans="1:37" s="309" customFormat="1" ht="15.75" customHeight="1">
      <c r="A1597" s="314">
        <v>9015</v>
      </c>
      <c r="B1597" s="315">
        <v>703020014</v>
      </c>
      <c r="C1597" s="347"/>
      <c r="D1597" s="315" t="s">
        <v>7113</v>
      </c>
      <c r="E1597" s="331" t="s">
        <v>7145</v>
      </c>
      <c r="F1597" s="332" t="s">
        <v>2952</v>
      </c>
      <c r="G1597" s="333" t="s">
        <v>7146</v>
      </c>
      <c r="H1597" s="331"/>
      <c r="I1597" s="323" t="s">
        <v>7127</v>
      </c>
      <c r="J1597" s="331" t="s">
        <v>7147</v>
      </c>
      <c r="K1597" s="325">
        <v>2210864</v>
      </c>
      <c r="L1597" s="324" t="s">
        <v>7148</v>
      </c>
      <c r="M1597" s="319"/>
      <c r="N1597" s="323"/>
      <c r="O1597" s="323" t="s">
        <v>7149</v>
      </c>
      <c r="P1597" s="324">
        <v>7</v>
      </c>
      <c r="Q1597" s="316"/>
      <c r="R1597" s="327">
        <v>300000</v>
      </c>
      <c r="S1597" s="327" t="s">
        <v>347</v>
      </c>
      <c r="T1597" s="328" t="s">
        <v>347</v>
      </c>
      <c r="U1597" s="328" t="s">
        <v>347</v>
      </c>
      <c r="V1597" s="328" t="s">
        <v>347</v>
      </c>
      <c r="W1597" s="329" t="s">
        <v>347</v>
      </c>
      <c r="X1597" s="329" t="s">
        <v>347</v>
      </c>
      <c r="Y1597" s="329"/>
      <c r="Z1597" s="325"/>
      <c r="AA1597" s="329"/>
      <c r="AB1597" s="329"/>
      <c r="AC1597" s="329"/>
      <c r="AD1597" s="329"/>
      <c r="AE1597" s="329"/>
      <c r="AF1597" s="329"/>
      <c r="AG1597" s="325">
        <v>0</v>
      </c>
      <c r="AH1597" s="325" t="s">
        <v>6833</v>
      </c>
      <c r="AI1597" s="325" t="s">
        <v>6833</v>
      </c>
      <c r="AJ1597" s="328">
        <v>300000</v>
      </c>
      <c r="AK1597" s="330">
        <v>0</v>
      </c>
    </row>
    <row r="1598" spans="1:37" s="309" customFormat="1" ht="15.75" customHeight="1">
      <c r="A1598" s="314">
        <v>9016</v>
      </c>
      <c r="B1598" s="315">
        <v>703060001</v>
      </c>
      <c r="C1598" s="347"/>
      <c r="D1598" s="315" t="s">
        <v>7113</v>
      </c>
      <c r="E1598" s="331" t="s">
        <v>3027</v>
      </c>
      <c r="F1598" s="332" t="s">
        <v>2952</v>
      </c>
      <c r="G1598" s="333" t="s">
        <v>3093</v>
      </c>
      <c r="H1598" s="331" t="s">
        <v>344</v>
      </c>
      <c r="I1598" s="323" t="s">
        <v>3207</v>
      </c>
      <c r="J1598" s="331" t="s">
        <v>3921</v>
      </c>
      <c r="K1598" s="325">
        <v>2340051</v>
      </c>
      <c r="L1598" s="324" t="s">
        <v>6827</v>
      </c>
      <c r="M1598" s="319" t="s">
        <v>6828</v>
      </c>
      <c r="N1598" s="323"/>
      <c r="O1598" s="323" t="s">
        <v>3921</v>
      </c>
      <c r="P1598" s="324">
        <v>7</v>
      </c>
      <c r="Q1598" s="326"/>
      <c r="R1598" s="327">
        <v>300000</v>
      </c>
      <c r="S1598" s="327" t="s">
        <v>347</v>
      </c>
      <c r="T1598" s="328" t="s">
        <v>347</v>
      </c>
      <c r="U1598" s="328" t="s">
        <v>347</v>
      </c>
      <c r="V1598" s="328" t="s">
        <v>347</v>
      </c>
      <c r="W1598" s="329" t="s">
        <v>347</v>
      </c>
      <c r="X1598" s="329" t="s">
        <v>347</v>
      </c>
      <c r="Y1598" s="329"/>
      <c r="Z1598" s="325"/>
      <c r="AA1598" s="329"/>
      <c r="AB1598" s="329"/>
      <c r="AC1598" s="329"/>
      <c r="AD1598" s="329"/>
      <c r="AE1598" s="329"/>
      <c r="AF1598" s="329"/>
      <c r="AG1598" s="325">
        <v>0</v>
      </c>
      <c r="AH1598" s="325" t="s">
        <v>6833</v>
      </c>
      <c r="AI1598" s="325" t="s">
        <v>6833</v>
      </c>
      <c r="AJ1598" s="328">
        <v>300000</v>
      </c>
      <c r="AK1598" s="330">
        <v>0</v>
      </c>
    </row>
    <row r="1599" spans="1:37" s="309" customFormat="1" ht="15.75" customHeight="1">
      <c r="A1599" s="314">
        <v>9017</v>
      </c>
      <c r="B1599" s="315">
        <v>703070002</v>
      </c>
      <c r="C1599" s="347"/>
      <c r="D1599" s="315" t="s">
        <v>7113</v>
      </c>
      <c r="E1599" s="331" t="s">
        <v>3027</v>
      </c>
      <c r="F1599" s="332" t="s">
        <v>2952</v>
      </c>
      <c r="G1599" s="333" t="s">
        <v>3093</v>
      </c>
      <c r="H1599" s="331" t="s">
        <v>2040</v>
      </c>
      <c r="I1599" s="323" t="s">
        <v>3207</v>
      </c>
      <c r="J1599" s="331" t="s">
        <v>3208</v>
      </c>
      <c r="K1599" s="340">
        <v>2400003</v>
      </c>
      <c r="L1599" s="344" t="s">
        <v>6829</v>
      </c>
      <c r="M1599" s="344" t="s">
        <v>347</v>
      </c>
      <c r="N1599" s="323"/>
      <c r="O1599" s="323" t="s">
        <v>3208</v>
      </c>
      <c r="P1599" s="324">
        <v>7</v>
      </c>
      <c r="Q1599" s="326"/>
      <c r="R1599" s="327">
        <v>300000</v>
      </c>
      <c r="S1599" s="327" t="s">
        <v>347</v>
      </c>
      <c r="T1599" s="328" t="s">
        <v>347</v>
      </c>
      <c r="U1599" s="328" t="s">
        <v>347</v>
      </c>
      <c r="V1599" s="328" t="s">
        <v>347</v>
      </c>
      <c r="W1599" s="329" t="s">
        <v>347</v>
      </c>
      <c r="X1599" s="329" t="s">
        <v>347</v>
      </c>
      <c r="Y1599" s="329"/>
      <c r="Z1599" s="325"/>
      <c r="AA1599" s="329"/>
      <c r="AB1599" s="329"/>
      <c r="AC1599" s="329"/>
      <c r="AD1599" s="329"/>
      <c r="AE1599" s="329"/>
      <c r="AF1599" s="329"/>
      <c r="AG1599" s="325">
        <v>0</v>
      </c>
      <c r="AH1599" s="325" t="s">
        <v>6833</v>
      </c>
      <c r="AI1599" s="325" t="s">
        <v>6833</v>
      </c>
      <c r="AJ1599" s="328">
        <v>300000</v>
      </c>
      <c r="AK1599" s="330">
        <v>0</v>
      </c>
    </row>
    <row r="1600" spans="1:37" s="309" customFormat="1" ht="15.75" customHeight="1">
      <c r="A1600" s="314">
        <v>9018</v>
      </c>
      <c r="B1600" s="345">
        <v>703110002</v>
      </c>
      <c r="C1600" s="345"/>
      <c r="D1600" s="315" t="s">
        <v>7113</v>
      </c>
      <c r="E1600" s="316" t="s">
        <v>3027</v>
      </c>
      <c r="F1600" s="325" t="s">
        <v>2952</v>
      </c>
      <c r="G1600" s="316" t="s">
        <v>3093</v>
      </c>
      <c r="H1600" s="316"/>
      <c r="I1600" s="323" t="s">
        <v>3207</v>
      </c>
      <c r="J1600" s="316" t="s">
        <v>3086</v>
      </c>
      <c r="K1600" s="325">
        <v>2230061</v>
      </c>
      <c r="L1600" s="334" t="s">
        <v>6830</v>
      </c>
      <c r="M1600" s="334" t="s">
        <v>6831</v>
      </c>
      <c r="N1600" s="323"/>
      <c r="O1600" s="323" t="s">
        <v>3086</v>
      </c>
      <c r="P1600" s="324">
        <v>7</v>
      </c>
      <c r="Q1600" s="316"/>
      <c r="R1600" s="327">
        <v>300000</v>
      </c>
      <c r="S1600" s="327" t="s">
        <v>347</v>
      </c>
      <c r="T1600" s="328" t="s">
        <v>347</v>
      </c>
      <c r="U1600" s="328" t="s">
        <v>347</v>
      </c>
      <c r="V1600" s="328" t="s">
        <v>347</v>
      </c>
      <c r="W1600" s="329" t="s">
        <v>347</v>
      </c>
      <c r="X1600" s="329" t="s">
        <v>347</v>
      </c>
      <c r="Y1600" s="316"/>
      <c r="Z1600" s="325"/>
      <c r="AA1600" s="316"/>
      <c r="AB1600" s="316"/>
      <c r="AC1600" s="316"/>
      <c r="AD1600" s="316"/>
      <c r="AE1600" s="316"/>
      <c r="AF1600" s="316"/>
      <c r="AG1600" s="325">
        <v>0</v>
      </c>
      <c r="AH1600" s="325" t="s">
        <v>6833</v>
      </c>
      <c r="AI1600" s="325" t="s">
        <v>6833</v>
      </c>
      <c r="AJ1600" s="328">
        <v>300000</v>
      </c>
      <c r="AK1600" s="330">
        <v>0</v>
      </c>
    </row>
    <row r="1601" spans="1:37" s="309" customFormat="1" ht="15.75" customHeight="1">
      <c r="A1601" s="314">
        <v>9019</v>
      </c>
      <c r="B1601" s="345">
        <v>703170001</v>
      </c>
      <c r="C1601" s="345"/>
      <c r="D1601" s="315" t="s">
        <v>7113</v>
      </c>
      <c r="E1601" s="316" t="s">
        <v>3027</v>
      </c>
      <c r="F1601" s="325" t="s">
        <v>2952</v>
      </c>
      <c r="G1601" s="316" t="s">
        <v>3093</v>
      </c>
      <c r="H1601" s="316"/>
      <c r="I1601" s="323" t="s">
        <v>3207</v>
      </c>
      <c r="J1601" s="316" t="s">
        <v>3168</v>
      </c>
      <c r="K1601" s="325">
        <v>2470015</v>
      </c>
      <c r="L1601" s="334" t="s">
        <v>6832</v>
      </c>
      <c r="M1601" s="334" t="s">
        <v>347</v>
      </c>
      <c r="N1601" s="323"/>
      <c r="O1601" s="323" t="s">
        <v>3168</v>
      </c>
      <c r="P1601" s="324">
        <v>7</v>
      </c>
      <c r="Q1601" s="316"/>
      <c r="R1601" s="327">
        <v>300000</v>
      </c>
      <c r="S1601" s="327" t="s">
        <v>347</v>
      </c>
      <c r="T1601" s="328" t="s">
        <v>347</v>
      </c>
      <c r="U1601" s="328" t="s">
        <v>347</v>
      </c>
      <c r="V1601" s="328" t="s">
        <v>347</v>
      </c>
      <c r="W1601" s="329" t="s">
        <v>347</v>
      </c>
      <c r="X1601" s="329" t="s">
        <v>347</v>
      </c>
      <c r="Y1601" s="316"/>
      <c r="Z1601" s="325"/>
      <c r="AA1601" s="316"/>
      <c r="AB1601" s="316"/>
      <c r="AC1601" s="316"/>
      <c r="AD1601" s="316"/>
      <c r="AE1601" s="316"/>
      <c r="AF1601" s="316"/>
      <c r="AG1601" s="325">
        <v>0</v>
      </c>
      <c r="AH1601" s="325" t="s">
        <v>6833</v>
      </c>
      <c r="AI1601" s="325" t="s">
        <v>6833</v>
      </c>
      <c r="AJ1601" s="328">
        <v>300000</v>
      </c>
      <c r="AK1601" s="330">
        <v>0</v>
      </c>
    </row>
  </sheetData>
  <autoFilter ref="A2:AK1601"/>
  <phoneticPr fontId="2"/>
  <conditionalFormatting sqref="J1122:J1158">
    <cfRule type="containsText" dxfId="243" priority="24" operator="containsText" text="仮称">
      <formula>NOT(ISERROR(SEARCH("仮称",J1122)))</formula>
    </cfRule>
  </conditionalFormatting>
  <conditionalFormatting sqref="Q1583:Q1584">
    <cfRule type="expression" dxfId="242" priority="20">
      <formula>$E1583="廃止"</formula>
    </cfRule>
    <cfRule type="expression" dxfId="241" priority="21">
      <formula>$E1583="休止"</formula>
    </cfRule>
    <cfRule type="expression" dxfId="240" priority="22">
      <formula>$E1583="廃止扱い"</formula>
    </cfRule>
  </conditionalFormatting>
  <conditionalFormatting sqref="E1220:E1567">
    <cfRule type="expression" dxfId="239" priority="17">
      <formula>$D1220="廃止"</formula>
    </cfRule>
    <cfRule type="expression" dxfId="238" priority="18">
      <formula>$D1220="休止"</formula>
    </cfRule>
    <cfRule type="expression" dxfId="237" priority="19">
      <formula>$D1220="廃止扱い"</formula>
    </cfRule>
  </conditionalFormatting>
  <conditionalFormatting sqref="Q1220:Q1578">
    <cfRule type="expression" dxfId="236" priority="14">
      <formula>$E1220="廃止"</formula>
    </cfRule>
    <cfRule type="expression" dxfId="235" priority="15">
      <formula>$E1220="休止"</formula>
    </cfRule>
    <cfRule type="expression" dxfId="234" priority="16">
      <formula>$E1220="廃止扱い"</formula>
    </cfRule>
  </conditionalFormatting>
  <conditionalFormatting sqref="C1122:C1158">
    <cfRule type="containsText" dxfId="233" priority="13" operator="containsText" text="仮称">
      <formula>NOT(ISERROR(SEARCH("仮称",C1122)))</formula>
    </cfRule>
  </conditionalFormatting>
  <conditionalFormatting sqref="Q1582">
    <cfRule type="expression" dxfId="232" priority="10">
      <formula>$E1582="廃止"</formula>
    </cfRule>
    <cfRule type="expression" dxfId="231" priority="11">
      <formula>$E1582="休止"</formula>
    </cfRule>
    <cfRule type="expression" dxfId="230" priority="12">
      <formula>$E1582="廃止扱い"</formula>
    </cfRule>
  </conditionalFormatting>
  <conditionalFormatting sqref="Q1580">
    <cfRule type="expression" dxfId="229" priority="7">
      <formula>$E1580="廃止"</formula>
    </cfRule>
    <cfRule type="expression" dxfId="228" priority="8">
      <formula>$E1580="休止"</formula>
    </cfRule>
    <cfRule type="expression" dxfId="227" priority="9">
      <formula>$E1580="廃止扱い"</formula>
    </cfRule>
  </conditionalFormatting>
  <conditionalFormatting sqref="Q1579">
    <cfRule type="expression" dxfId="226" priority="4">
      <formula>$E1579="廃止"</formula>
    </cfRule>
    <cfRule type="expression" dxfId="225" priority="5">
      <formula>$E1579="休止"</formula>
    </cfRule>
    <cfRule type="expression" dxfId="224" priority="6">
      <formula>$E1579="廃止扱い"</formula>
    </cfRule>
  </conditionalFormatting>
  <conditionalFormatting sqref="Q1581">
    <cfRule type="expression" dxfId="223" priority="1">
      <formula>$E1581="廃止"</formula>
    </cfRule>
    <cfRule type="expression" dxfId="222" priority="2">
      <formula>$E1581="休止"</formula>
    </cfRule>
    <cfRule type="expression" dxfId="221" priority="3">
      <formula>$E1581="廃止扱い"</formula>
    </cfRule>
  </conditionalFormatting>
  <dataValidations count="5">
    <dataValidation imeMode="hiragana" allowBlank="1" showInputMessage="1" showErrorMessage="1" sqref="L2:O2"/>
    <dataValidation showInputMessage="1" showErrorMessage="1" sqref="B840:B888"/>
    <dataValidation imeMode="off" allowBlank="1" showInputMessage="1" showErrorMessage="1" sqref="K2"/>
    <dataValidation imeMode="on" allowBlank="1" showInputMessage="1" showErrorMessage="1" sqref="K840:O1158 K835 K3:O798 K1195:O1219 L1159:O1194 J821:J836 J840:J918 J799:J817 J932:J1158 C821:C836 C840:C918 C799:C817 C932:C1158 F43 F158 F494 F835 F800"/>
    <dataValidation imeMode="halfAlpha" allowBlank="1" showInputMessage="1" showErrorMessage="1" sqref="P2:AJ2"/>
  </dataValidations>
  <pageMargins left="0.7" right="0.7" top="0.75" bottom="0.75" header="0.3" footer="0.3"/>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CM181"/>
  <sheetViews>
    <sheetView tabSelected="1" zoomScale="85" zoomScaleNormal="85" zoomScaleSheetLayoutView="70" workbookViewId="0">
      <selection activeCell="E8" sqref="E8:J8"/>
    </sheetView>
  </sheetViews>
  <sheetFormatPr defaultColWidth="8.875" defaultRowHeight="13.5"/>
  <cols>
    <col min="1" max="1" width="8.5" style="118" bestFit="1" customWidth="1"/>
    <col min="2" max="2" width="5.75" style="118" customWidth="1"/>
    <col min="3" max="3" width="6.625" style="118" customWidth="1"/>
    <col min="4" max="4" width="8" style="118" customWidth="1"/>
    <col min="5" max="12" width="6.625" style="118" customWidth="1"/>
    <col min="13" max="19" width="5.5" style="118" customWidth="1"/>
    <col min="20" max="21" width="5.875" style="118" customWidth="1"/>
    <col min="22" max="24" width="5.75" style="118" customWidth="1"/>
    <col min="25" max="29" width="5.5" style="118" customWidth="1"/>
    <col min="30" max="30" width="8.375" style="118" customWidth="1"/>
    <col min="31" max="32" width="8.875" style="118" customWidth="1"/>
    <col min="33" max="33" width="11.875" style="118" customWidth="1"/>
    <col min="34" max="34" width="18.75" style="118" customWidth="1"/>
    <col min="35" max="36" width="8.875" style="118" customWidth="1"/>
    <col min="37" max="47" width="4.125" style="118" customWidth="1"/>
    <col min="48" max="48" width="5.625" style="118" customWidth="1"/>
    <col min="49" max="52" width="4.25" style="118" customWidth="1"/>
    <col min="53" max="54" width="5.375" style="118" customWidth="1"/>
    <col min="55" max="91" width="4.25" style="118" customWidth="1"/>
    <col min="92" max="106" width="4.25" style="195" customWidth="1"/>
    <col min="107" max="16384" width="8.875" style="195"/>
  </cols>
  <sheetData>
    <row r="1" spans="1:54" s="118" customFormat="1" ht="13.5" customHeight="1">
      <c r="A1" s="665">
        <v>-1</v>
      </c>
      <c r="B1" s="666" t="s">
        <v>3215</v>
      </c>
      <c r="C1" s="666"/>
      <c r="D1" s="666"/>
      <c r="E1" s="666"/>
      <c r="F1" s="666"/>
      <c r="G1" s="666"/>
      <c r="H1" s="666"/>
      <c r="I1" s="666"/>
      <c r="J1" s="666"/>
      <c r="K1" s="666"/>
      <c r="L1" s="666"/>
      <c r="M1" s="666"/>
      <c r="N1" s="552" t="s">
        <v>4058</v>
      </c>
      <c r="O1" s="552"/>
      <c r="P1" s="552"/>
      <c r="Q1" s="552"/>
      <c r="R1" s="552"/>
      <c r="S1" s="552"/>
      <c r="T1" s="552"/>
      <c r="U1" s="552"/>
      <c r="V1" s="552"/>
      <c r="W1" s="552"/>
      <c r="X1" s="552"/>
      <c r="Y1" s="552"/>
      <c r="Z1" s="552"/>
      <c r="AA1" s="552"/>
      <c r="AB1" s="552"/>
      <c r="AC1" s="552"/>
      <c r="AD1" s="552"/>
      <c r="AE1" s="552"/>
      <c r="AF1" s="117"/>
      <c r="AG1" s="117"/>
    </row>
    <row r="2" spans="1:54" s="118" customFormat="1" ht="13.5" customHeight="1">
      <c r="A2" s="665"/>
      <c r="B2" s="666"/>
      <c r="C2" s="666"/>
      <c r="D2" s="666"/>
      <c r="E2" s="666"/>
      <c r="F2" s="666"/>
      <c r="G2" s="666"/>
      <c r="H2" s="666"/>
      <c r="I2" s="666"/>
      <c r="J2" s="666"/>
      <c r="K2" s="666"/>
      <c r="L2" s="666"/>
      <c r="M2" s="666"/>
      <c r="N2" s="552"/>
      <c r="O2" s="552"/>
      <c r="P2" s="552"/>
      <c r="Q2" s="552"/>
      <c r="R2" s="552"/>
      <c r="S2" s="552"/>
      <c r="T2" s="552"/>
      <c r="U2" s="552"/>
      <c r="V2" s="552"/>
      <c r="W2" s="552"/>
      <c r="X2" s="552"/>
      <c r="Y2" s="552"/>
      <c r="Z2" s="552"/>
      <c r="AA2" s="552"/>
      <c r="AB2" s="552"/>
      <c r="AC2" s="552"/>
      <c r="AD2" s="552"/>
      <c r="AE2" s="552"/>
      <c r="AF2" s="117"/>
      <c r="AG2" s="117"/>
    </row>
    <row r="3" spans="1:54" s="118" customFormat="1" ht="13.5" customHeight="1">
      <c r="A3" s="665"/>
      <c r="B3" s="666"/>
      <c r="C3" s="666"/>
      <c r="D3" s="666"/>
      <c r="E3" s="666"/>
      <c r="F3" s="666"/>
      <c r="G3" s="666"/>
      <c r="H3" s="666"/>
      <c r="I3" s="666"/>
      <c r="J3" s="666"/>
      <c r="K3" s="666"/>
      <c r="L3" s="666"/>
      <c r="M3" s="666"/>
      <c r="N3" s="552"/>
      <c r="O3" s="552"/>
      <c r="P3" s="552"/>
      <c r="Q3" s="552"/>
      <c r="R3" s="552"/>
      <c r="S3" s="552"/>
      <c r="T3" s="552"/>
      <c r="U3" s="552"/>
      <c r="V3" s="552"/>
      <c r="W3" s="552"/>
      <c r="X3" s="552"/>
      <c r="Y3" s="552"/>
      <c r="Z3" s="552"/>
      <c r="AA3" s="552"/>
      <c r="AB3" s="552"/>
      <c r="AC3" s="552"/>
      <c r="AD3" s="552"/>
      <c r="AE3" s="552"/>
      <c r="AF3" s="117"/>
      <c r="AG3" s="117"/>
    </row>
    <row r="4" spans="1:54" s="118" customFormat="1" ht="33" customHeight="1" thickBot="1">
      <c r="B4" s="680" t="s">
        <v>16</v>
      </c>
      <c r="C4" s="681"/>
      <c r="D4" s="675"/>
      <c r="E4" s="676"/>
      <c r="F4" s="676"/>
      <c r="G4" s="676"/>
      <c r="H4" s="676"/>
      <c r="I4" s="676"/>
      <c r="J4" s="677"/>
      <c r="K4" s="119"/>
      <c r="N4" s="552"/>
      <c r="O4" s="552"/>
      <c r="P4" s="552"/>
      <c r="Q4" s="552"/>
      <c r="R4" s="552"/>
      <c r="S4" s="552"/>
      <c r="T4" s="552"/>
      <c r="U4" s="552"/>
      <c r="V4" s="552"/>
      <c r="W4" s="552"/>
      <c r="X4" s="552"/>
      <c r="Y4" s="552"/>
      <c r="Z4" s="552"/>
      <c r="AA4" s="552"/>
      <c r="AB4" s="552"/>
      <c r="AC4" s="552"/>
      <c r="AD4" s="552"/>
      <c r="AE4" s="552"/>
    </row>
    <row r="5" spans="1:54" s="118" customFormat="1" ht="33" customHeight="1" thickBot="1">
      <c r="B5" s="566" t="s">
        <v>30</v>
      </c>
      <c r="C5" s="566"/>
      <c r="D5" s="558" t="s">
        <v>4220</v>
      </c>
      <c r="E5" s="559"/>
      <c r="F5" s="560"/>
      <c r="G5" s="207"/>
      <c r="H5" s="120" t="s">
        <v>26</v>
      </c>
      <c r="I5" s="207"/>
      <c r="J5" s="120" t="s">
        <v>25</v>
      </c>
      <c r="K5" s="119"/>
      <c r="L5" s="121"/>
      <c r="N5" s="553" t="s">
        <v>271</v>
      </c>
      <c r="O5" s="553"/>
      <c r="P5" s="553"/>
      <c r="Q5" s="553" t="s">
        <v>4220</v>
      </c>
      <c r="R5" s="554"/>
      <c r="S5" s="95"/>
      <c r="T5" s="122" t="s">
        <v>273</v>
      </c>
      <c r="U5" s="95"/>
      <c r="V5" s="123" t="s">
        <v>274</v>
      </c>
      <c r="W5" s="124" t="s">
        <v>302</v>
      </c>
      <c r="AV5" s="125"/>
    </row>
    <row r="6" spans="1:54" s="118" customFormat="1" ht="33" customHeight="1">
      <c r="B6" s="566" t="s">
        <v>37</v>
      </c>
      <c r="C6" s="566"/>
      <c r="D6" s="566"/>
      <c r="E6" s="678"/>
      <c r="F6" s="678"/>
      <c r="G6" s="678"/>
      <c r="H6" s="678"/>
      <c r="I6" s="678"/>
      <c r="J6" s="678"/>
      <c r="L6" s="121"/>
      <c r="AV6" s="125"/>
    </row>
    <row r="7" spans="1:54" s="118" customFormat="1" ht="33" customHeight="1">
      <c r="B7" s="566" t="s">
        <v>8</v>
      </c>
      <c r="C7" s="566"/>
      <c r="D7" s="566"/>
      <c r="E7" s="679"/>
      <c r="F7" s="678"/>
      <c r="G7" s="678"/>
      <c r="H7" s="678"/>
      <c r="I7" s="678"/>
      <c r="J7" s="678"/>
      <c r="L7" s="121"/>
      <c r="M7" s="121"/>
      <c r="N7" s="619"/>
      <c r="O7" s="619"/>
      <c r="P7" s="619"/>
      <c r="Q7" s="619"/>
      <c r="R7" s="619"/>
      <c r="S7" s="619"/>
      <c r="T7" s="619"/>
      <c r="U7" s="619"/>
      <c r="V7" s="619"/>
      <c r="W7" s="619"/>
      <c r="X7" s="619"/>
      <c r="Y7" s="619"/>
      <c r="Z7" s="619"/>
      <c r="AA7" s="619"/>
      <c r="AB7" s="619"/>
      <c r="AC7" s="619"/>
      <c r="AD7" s="619"/>
      <c r="AE7" s="126"/>
      <c r="AF7" s="121"/>
      <c r="AG7" s="121"/>
      <c r="AH7" s="121"/>
      <c r="AI7" s="121"/>
      <c r="AJ7" s="121"/>
      <c r="AK7" s="121"/>
      <c r="AL7" s="121"/>
      <c r="AM7" s="121"/>
      <c r="AN7" s="121"/>
      <c r="AO7" s="121"/>
      <c r="AP7" s="121"/>
      <c r="AQ7" s="121"/>
      <c r="AR7" s="121"/>
      <c r="AS7" s="121"/>
      <c r="AT7" s="121"/>
      <c r="AU7" s="121"/>
      <c r="AV7" s="127"/>
      <c r="AW7" s="121"/>
      <c r="AX7" s="121"/>
      <c r="AY7" s="121"/>
      <c r="AZ7" s="121"/>
      <c r="BA7" s="121"/>
      <c r="BB7" s="121"/>
    </row>
    <row r="8" spans="1:54" s="118" customFormat="1" ht="33" customHeight="1">
      <c r="B8" s="566" t="s">
        <v>70</v>
      </c>
      <c r="C8" s="566"/>
      <c r="D8" s="566"/>
      <c r="E8" s="572"/>
      <c r="F8" s="573"/>
      <c r="G8" s="573"/>
      <c r="H8" s="573"/>
      <c r="I8" s="573"/>
      <c r="J8" s="573"/>
      <c r="L8" s="121"/>
      <c r="M8" s="128"/>
      <c r="N8" s="619"/>
      <c r="O8" s="619"/>
      <c r="P8" s="619"/>
      <c r="Q8" s="619"/>
      <c r="R8" s="619"/>
      <c r="S8" s="619"/>
      <c r="T8" s="619"/>
      <c r="U8" s="619"/>
      <c r="V8" s="619"/>
      <c r="W8" s="619"/>
      <c r="X8" s="619"/>
      <c r="Y8" s="619"/>
      <c r="Z8" s="619"/>
      <c r="AA8" s="619"/>
      <c r="AB8" s="619"/>
      <c r="AC8" s="619"/>
      <c r="AD8" s="619"/>
      <c r="AE8" s="126"/>
      <c r="AF8" s="128"/>
      <c r="AG8" s="128"/>
      <c r="AH8" s="128"/>
      <c r="AI8" s="128"/>
      <c r="AJ8" s="128"/>
      <c r="AK8" s="128"/>
      <c r="AL8" s="128"/>
      <c r="AM8" s="128"/>
      <c r="AN8" s="128"/>
      <c r="AO8" s="128"/>
      <c r="AP8" s="128"/>
      <c r="AQ8" s="128"/>
      <c r="AR8" s="128"/>
      <c r="AS8" s="128"/>
      <c r="AT8" s="128"/>
      <c r="AU8" s="128"/>
      <c r="AV8" s="127"/>
      <c r="AW8" s="121"/>
      <c r="AX8" s="121"/>
      <c r="AY8" s="121"/>
      <c r="AZ8" s="121"/>
      <c r="BA8" s="121"/>
      <c r="BB8" s="121"/>
    </row>
    <row r="9" spans="1:54" s="118" customFormat="1" ht="9.75" customHeight="1">
      <c r="N9" s="126"/>
      <c r="O9" s="126"/>
      <c r="P9" s="126"/>
      <c r="Q9" s="126"/>
      <c r="R9" s="126"/>
      <c r="S9" s="126"/>
      <c r="T9" s="126"/>
      <c r="U9" s="126"/>
      <c r="V9" s="126"/>
      <c r="W9" s="126"/>
      <c r="X9" s="126"/>
      <c r="Y9" s="126"/>
      <c r="Z9" s="126"/>
      <c r="AA9" s="126"/>
      <c r="AB9" s="126"/>
      <c r="AC9" s="126"/>
      <c r="AD9" s="126"/>
      <c r="AE9" s="126"/>
      <c r="AK9" s="121"/>
      <c r="AL9" s="121"/>
      <c r="AM9" s="121"/>
      <c r="AN9" s="121"/>
      <c r="AO9" s="121"/>
      <c r="AP9" s="121"/>
      <c r="AQ9" s="121"/>
      <c r="AR9" s="121"/>
      <c r="AS9" s="121"/>
      <c r="AT9" s="121"/>
      <c r="AU9" s="121"/>
      <c r="AV9" s="121"/>
    </row>
    <row r="10" spans="1:54" s="118" customFormat="1" ht="30.75" customHeight="1">
      <c r="B10" s="643" t="s">
        <v>6838</v>
      </c>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3"/>
      <c r="AB10" s="126"/>
      <c r="AC10" s="126"/>
      <c r="AD10" s="126"/>
      <c r="AE10" s="126"/>
    </row>
    <row r="11" spans="1:54" s="118" customFormat="1" ht="21.6" customHeight="1">
      <c r="B11" s="567" t="s">
        <v>35</v>
      </c>
      <c r="C11" s="567"/>
      <c r="D11" s="56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129"/>
      <c r="AF11" s="129"/>
      <c r="AG11" s="129"/>
      <c r="AH11" s="129"/>
      <c r="AI11" s="129"/>
      <c r="AJ11" s="129"/>
    </row>
    <row r="12" spans="1:54" s="118" customFormat="1" ht="21.6" customHeight="1">
      <c r="B12" s="568" t="s">
        <v>3</v>
      </c>
      <c r="C12" s="569"/>
      <c r="D12" s="569"/>
      <c r="E12" s="569"/>
      <c r="F12" s="569"/>
      <c r="G12" s="569"/>
      <c r="H12" s="568" t="s">
        <v>17</v>
      </c>
      <c r="I12" s="569"/>
      <c r="J12" s="569"/>
      <c r="K12" s="570"/>
      <c r="L12" s="568" t="s">
        <v>31</v>
      </c>
      <c r="M12" s="569"/>
      <c r="N12" s="569"/>
      <c r="O12" s="569"/>
      <c r="P12" s="569"/>
      <c r="Q12" s="569"/>
      <c r="R12" s="569"/>
      <c r="S12" s="569"/>
      <c r="T12" s="569"/>
      <c r="U12" s="570"/>
      <c r="V12" s="568" t="s">
        <v>32</v>
      </c>
      <c r="W12" s="569"/>
      <c r="X12" s="569"/>
      <c r="Y12" s="568" t="s">
        <v>33</v>
      </c>
      <c r="Z12" s="569"/>
      <c r="AA12" s="569"/>
      <c r="AB12" s="569"/>
      <c r="AC12" s="569"/>
      <c r="AD12" s="570"/>
    </row>
    <row r="13" spans="1:54" s="118" customFormat="1" ht="39" customHeight="1">
      <c r="B13" s="576" t="str">
        <f>IF(IF(D4="","",INDEX(一覧!E:E,MATCH(D4,一覧!A:A,0)))=0,"",IF(D4="","",INDEX(一覧!E:E,MATCH(D4,一覧!A:A,0))))</f>
        <v/>
      </c>
      <c r="C13" s="577"/>
      <c r="D13" s="577"/>
      <c r="E13" s="577"/>
      <c r="F13" s="577"/>
      <c r="G13" s="578"/>
      <c r="H13" s="557" t="str">
        <f>IF(IF(D4="","",INDEX(一覧!F:F,MATCH(D4,一覧!A:A,0)))=0,"",IF(D4="","",INDEX(一覧!F:F,MATCH(D4,一覧!A:A,0))))</f>
        <v/>
      </c>
      <c r="I13" s="557"/>
      <c r="J13" s="557"/>
      <c r="K13" s="557"/>
      <c r="L13" s="571" t="str">
        <f>IF(IF(D4="","",INDEX(一覧!G:G,MATCH(D4,一覧!A:A,0)))=0,"",IF(D4="","",INDEX(一覧!G:G,MATCH(D4,一覧!A:A,0))))</f>
        <v/>
      </c>
      <c r="M13" s="571"/>
      <c r="N13" s="571"/>
      <c r="O13" s="571"/>
      <c r="P13" s="571"/>
      <c r="Q13" s="571"/>
      <c r="R13" s="571"/>
      <c r="S13" s="571"/>
      <c r="T13" s="571"/>
      <c r="U13" s="571"/>
      <c r="V13" s="571" t="str">
        <f>IF(IF(D4="","",INDEX(一覧!H:H,MATCH(D4,一覧!A:A,0)))=0,"",IF(D4="","",INDEX(一覧!H:H,MATCH(D4,一覧!A:A,0))))</f>
        <v/>
      </c>
      <c r="W13" s="571"/>
      <c r="X13" s="571"/>
      <c r="Y13" s="571" t="str">
        <f>IF(IF(D4="","",INDEX(一覧!I:I,MATCH(D4,一覧!A:A,0)))=0,"",IF(D4="","",INDEX(一覧!I:I,MATCH(D4,一覧!A:A,0))))</f>
        <v/>
      </c>
      <c r="Z13" s="571"/>
      <c r="AA13" s="571"/>
      <c r="AB13" s="571"/>
      <c r="AC13" s="571"/>
      <c r="AD13" s="571"/>
    </row>
    <row r="14" spans="1:54" s="118" customFormat="1" ht="21" customHeight="1">
      <c r="B14" s="555" t="s">
        <v>34</v>
      </c>
      <c r="C14" s="555"/>
      <c r="D14" s="555"/>
      <c r="E14" s="555"/>
      <c r="F14" s="555"/>
      <c r="G14" s="555"/>
      <c r="H14" s="555"/>
      <c r="I14" s="555"/>
      <c r="J14" s="555"/>
      <c r="K14" s="555"/>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row>
    <row r="15" spans="1:54" s="118" customFormat="1" ht="39" customHeight="1">
      <c r="B15" s="682" t="str">
        <f>IF(IF(D4="","",INDEX(一覧!J:J,MATCH(D4,一覧!A:A,0)))=0,"",IF(D4="","",INDEX(一覧!J:J,MATCH(D4,一覧!A:A,0))))</f>
        <v/>
      </c>
      <c r="C15" s="682"/>
      <c r="D15" s="682"/>
      <c r="E15" s="682"/>
      <c r="F15" s="682"/>
      <c r="G15" s="682"/>
      <c r="H15" s="682"/>
      <c r="I15" s="682"/>
      <c r="J15" s="682"/>
      <c r="K15" s="682"/>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row>
    <row r="16" spans="1:54" s="118" customFormat="1" ht="11.25" customHeight="1">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row>
    <row r="17" spans="1:51" s="118" customFormat="1" ht="11.25" customHeight="1">
      <c r="B17" s="131"/>
      <c r="C17" s="131"/>
      <c r="D17" s="131"/>
      <c r="E17" s="131"/>
      <c r="F17" s="131"/>
      <c r="G17" s="131"/>
      <c r="H17" s="131"/>
      <c r="I17" s="131"/>
      <c r="J17" s="131"/>
      <c r="K17" s="131"/>
      <c r="L17" s="131"/>
      <c r="M17" s="131"/>
      <c r="N17" s="131"/>
      <c r="O17" s="131"/>
      <c r="P17" s="131"/>
      <c r="Q17" s="131"/>
      <c r="R17" s="131"/>
      <c r="S17" s="131"/>
      <c r="T17" s="131"/>
      <c r="U17" s="131"/>
    </row>
    <row r="18" spans="1:51" s="118" customFormat="1" ht="11.25" customHeight="1">
      <c r="B18" s="131"/>
      <c r="C18" s="131"/>
      <c r="D18" s="131"/>
      <c r="E18" s="131"/>
      <c r="F18" s="131"/>
      <c r="G18" s="131"/>
      <c r="H18" s="131"/>
      <c r="I18" s="131"/>
      <c r="J18" s="131"/>
      <c r="K18" s="131"/>
      <c r="L18" s="131"/>
      <c r="M18" s="131"/>
      <c r="N18" s="131"/>
      <c r="O18" s="131"/>
      <c r="P18" s="131"/>
      <c r="Q18" s="131"/>
      <c r="R18" s="131"/>
      <c r="S18" s="131"/>
      <c r="T18" s="131"/>
      <c r="U18" s="131"/>
    </row>
    <row r="19" spans="1:51" s="118" customFormat="1" ht="47.25" customHeight="1">
      <c r="B19" s="564" t="s">
        <v>4240</v>
      </c>
      <c r="C19" s="564"/>
      <c r="D19" s="564"/>
      <c r="E19" s="564"/>
      <c r="F19" s="564"/>
      <c r="G19" s="564"/>
      <c r="H19" s="564"/>
      <c r="I19" s="564"/>
      <c r="J19" s="564"/>
      <c r="K19" s="564"/>
      <c r="L19" s="564"/>
      <c r="M19" s="564"/>
      <c r="N19" s="564"/>
      <c r="O19" s="564"/>
      <c r="P19" s="564"/>
      <c r="Q19" s="564"/>
      <c r="R19" s="564"/>
      <c r="S19" s="564"/>
      <c r="T19" s="564"/>
      <c r="U19" s="564"/>
      <c r="V19" s="564"/>
      <c r="W19" s="564"/>
      <c r="X19" s="564"/>
      <c r="Y19" s="564"/>
      <c r="Z19" s="564"/>
      <c r="AA19" s="564"/>
      <c r="AB19" s="564"/>
      <c r="AC19" s="564"/>
      <c r="AD19" s="564"/>
    </row>
    <row r="20" spans="1:51" s="118" customFormat="1" ht="21.75" customHeight="1">
      <c r="B20" s="567" t="s">
        <v>35</v>
      </c>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129"/>
      <c r="AF20" s="129"/>
      <c r="AG20" s="129"/>
      <c r="AH20" s="129"/>
      <c r="AI20" s="129"/>
      <c r="AJ20" s="129"/>
      <c r="AK20" s="132"/>
      <c r="AL20" s="132"/>
      <c r="AM20" s="121"/>
    </row>
    <row r="21" spans="1:51" s="118" customFormat="1" ht="20.25" customHeight="1">
      <c r="B21" s="568" t="s">
        <v>3</v>
      </c>
      <c r="C21" s="569"/>
      <c r="D21" s="569"/>
      <c r="E21" s="569"/>
      <c r="F21" s="569"/>
      <c r="G21" s="569"/>
      <c r="H21" s="568" t="s">
        <v>17</v>
      </c>
      <c r="I21" s="569"/>
      <c r="J21" s="569"/>
      <c r="K21" s="570"/>
      <c r="L21" s="568" t="s">
        <v>31</v>
      </c>
      <c r="M21" s="569"/>
      <c r="N21" s="569"/>
      <c r="O21" s="569"/>
      <c r="P21" s="569"/>
      <c r="Q21" s="569"/>
      <c r="R21" s="569"/>
      <c r="S21" s="569"/>
      <c r="T21" s="569"/>
      <c r="U21" s="570"/>
      <c r="V21" s="568" t="s">
        <v>32</v>
      </c>
      <c r="W21" s="569"/>
      <c r="X21" s="569"/>
      <c r="Y21" s="568" t="s">
        <v>33</v>
      </c>
      <c r="Z21" s="569"/>
      <c r="AA21" s="569"/>
      <c r="AB21" s="569"/>
      <c r="AC21" s="569"/>
      <c r="AD21" s="570"/>
      <c r="AK21" s="133"/>
      <c r="AL21" s="133"/>
      <c r="AM21" s="121"/>
    </row>
    <row r="22" spans="1:51" s="118" customFormat="1" ht="39" customHeight="1">
      <c r="B22" s="574"/>
      <c r="C22" s="574"/>
      <c r="D22" s="574"/>
      <c r="E22" s="574"/>
      <c r="F22" s="574"/>
      <c r="G22" s="574"/>
      <c r="H22" s="575"/>
      <c r="I22" s="575"/>
      <c r="J22" s="575"/>
      <c r="K22" s="575"/>
      <c r="L22" s="574"/>
      <c r="M22" s="574"/>
      <c r="N22" s="574"/>
      <c r="O22" s="574"/>
      <c r="P22" s="574"/>
      <c r="Q22" s="574"/>
      <c r="R22" s="574"/>
      <c r="S22" s="574"/>
      <c r="T22" s="574"/>
      <c r="U22" s="574"/>
      <c r="V22" s="574"/>
      <c r="W22" s="574"/>
      <c r="X22" s="574"/>
      <c r="Y22" s="574"/>
      <c r="Z22" s="574"/>
      <c r="AA22" s="574"/>
      <c r="AB22" s="574"/>
      <c r="AC22" s="574"/>
      <c r="AD22" s="574"/>
      <c r="AK22" s="133"/>
      <c r="AL22" s="133"/>
      <c r="AM22" s="121"/>
    </row>
    <row r="23" spans="1:51" s="118" customFormat="1" ht="21" customHeight="1">
      <c r="B23" s="555" t="s">
        <v>34</v>
      </c>
      <c r="C23" s="555"/>
      <c r="D23" s="555"/>
      <c r="E23" s="555"/>
      <c r="F23" s="555"/>
      <c r="G23" s="555"/>
      <c r="H23" s="555"/>
      <c r="I23" s="555"/>
      <c r="J23" s="555"/>
      <c r="K23" s="555"/>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133"/>
      <c r="AL23" s="133"/>
      <c r="AM23" s="121"/>
    </row>
    <row r="24" spans="1:51" s="118" customFormat="1" ht="39.75" customHeight="1">
      <c r="B24" s="574"/>
      <c r="C24" s="574"/>
      <c r="D24" s="574"/>
      <c r="E24" s="574"/>
      <c r="F24" s="574"/>
      <c r="G24" s="574"/>
      <c r="H24" s="574"/>
      <c r="I24" s="574"/>
      <c r="J24" s="574"/>
      <c r="K24" s="574"/>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133"/>
      <c r="AL24" s="133"/>
      <c r="AM24" s="121"/>
    </row>
    <row r="25" spans="1:51" s="118" customFormat="1" ht="17.25" customHeight="1">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4"/>
      <c r="AL25" s="134"/>
      <c r="AM25" s="121"/>
    </row>
    <row r="26" spans="1:51" s="118" customFormat="1" ht="17.25" customHeight="1">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row>
    <row r="27" spans="1:51" s="118" customFormat="1" ht="26.25" customHeight="1">
      <c r="A27" s="135">
        <v>-2</v>
      </c>
      <c r="B27" s="666" t="s">
        <v>6840</v>
      </c>
      <c r="C27" s="666"/>
      <c r="D27" s="666"/>
      <c r="E27" s="666"/>
      <c r="F27" s="666"/>
      <c r="G27" s="666"/>
      <c r="H27" s="666"/>
      <c r="I27" s="666"/>
      <c r="J27" s="666"/>
      <c r="K27" s="666"/>
      <c r="L27" s="666"/>
      <c r="M27" s="666"/>
      <c r="N27" s="666"/>
      <c r="O27" s="666"/>
      <c r="P27" s="666"/>
      <c r="Q27" s="666"/>
      <c r="R27" s="666"/>
      <c r="S27" s="666"/>
      <c r="T27" s="666"/>
      <c r="U27" s="666"/>
      <c r="V27" s="666"/>
      <c r="W27" s="666"/>
      <c r="X27" s="666"/>
      <c r="Y27" s="666"/>
      <c r="Z27" s="666"/>
      <c r="AA27" s="666"/>
      <c r="AB27" s="666"/>
      <c r="AC27" s="136"/>
      <c r="AD27" s="136"/>
      <c r="AE27" s="137"/>
      <c r="AF27" s="137"/>
      <c r="AG27" s="137"/>
      <c r="AH27" s="137"/>
    </row>
    <row r="28" spans="1:51" s="118" customFormat="1" ht="26.25" customHeight="1">
      <c r="A28" s="135"/>
      <c r="B28" s="666"/>
      <c r="C28" s="666"/>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136"/>
      <c r="AD28" s="136"/>
      <c r="AE28" s="137"/>
      <c r="AF28" s="137"/>
      <c r="AG28" s="137"/>
      <c r="AH28" s="137"/>
    </row>
    <row r="29" spans="1:51" s="118" customFormat="1" ht="8.25" customHeight="1">
      <c r="A29" s="135"/>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7"/>
      <c r="AF29" s="137"/>
      <c r="AG29" s="137"/>
      <c r="AH29" s="137"/>
    </row>
    <row r="30" spans="1:51" s="118" customFormat="1" ht="8.25" customHeight="1">
      <c r="AR30" s="121"/>
      <c r="AS30" s="121"/>
      <c r="AT30" s="121"/>
      <c r="AU30" s="121"/>
      <c r="AV30" s="121"/>
      <c r="AW30" s="121"/>
      <c r="AX30" s="121"/>
      <c r="AY30" s="121"/>
    </row>
    <row r="31" spans="1:51" s="118" customFormat="1" ht="13.5" customHeight="1">
      <c r="B31" s="556" t="s">
        <v>85</v>
      </c>
      <c r="C31" s="556"/>
      <c r="D31" s="556"/>
      <c r="E31" s="623" t="str">
        <f>IF(D4="","",INDEX(一覧!AJ:AJ,MATCH(D4,一覧!A:A,0)))</f>
        <v/>
      </c>
      <c r="F31" s="624"/>
      <c r="G31" s="624"/>
      <c r="H31" s="624"/>
      <c r="I31" s="624"/>
      <c r="J31" s="624"/>
      <c r="K31" s="624"/>
      <c r="L31" s="624"/>
      <c r="M31" s="624"/>
      <c r="N31" s="624"/>
      <c r="O31" s="624"/>
      <c r="P31" s="624"/>
      <c r="Q31" s="624"/>
      <c r="R31" s="625"/>
      <c r="S31" s="629" t="str">
        <f>IF(D4="","",INDEX(一覧!AK:AK,MATCH(D4,一覧!A:A,0)))</f>
        <v/>
      </c>
      <c r="T31" s="630"/>
      <c r="U31" s="630"/>
      <c r="V31" s="630"/>
      <c r="W31" s="630"/>
      <c r="X31" s="630"/>
      <c r="Y31" s="630"/>
      <c r="Z31" s="630"/>
      <c r="AA31" s="630"/>
      <c r="AB31" s="630"/>
      <c r="AC31" s="630"/>
      <c r="AD31" s="631"/>
      <c r="AE31" s="136"/>
      <c r="AF31" s="136"/>
      <c r="AG31" s="121"/>
      <c r="AH31" s="121"/>
    </row>
    <row r="32" spans="1:51" s="118" customFormat="1" ht="13.5" customHeight="1">
      <c r="B32" s="556"/>
      <c r="C32" s="556"/>
      <c r="D32" s="556"/>
      <c r="E32" s="626"/>
      <c r="F32" s="627"/>
      <c r="G32" s="627"/>
      <c r="H32" s="627"/>
      <c r="I32" s="627"/>
      <c r="J32" s="627"/>
      <c r="K32" s="627"/>
      <c r="L32" s="627"/>
      <c r="M32" s="627"/>
      <c r="N32" s="627"/>
      <c r="O32" s="627"/>
      <c r="P32" s="627"/>
      <c r="Q32" s="627"/>
      <c r="R32" s="628"/>
      <c r="S32" s="632"/>
      <c r="T32" s="633"/>
      <c r="U32" s="633"/>
      <c r="V32" s="633"/>
      <c r="W32" s="633"/>
      <c r="X32" s="633"/>
      <c r="Y32" s="633"/>
      <c r="Z32" s="633"/>
      <c r="AA32" s="633"/>
      <c r="AB32" s="633"/>
      <c r="AC32" s="633"/>
      <c r="AD32" s="634"/>
      <c r="AE32" s="136"/>
      <c r="AF32" s="136"/>
      <c r="AG32" s="121"/>
      <c r="AH32" s="121"/>
    </row>
    <row r="33" spans="1:39" s="118" customFormat="1" ht="27" customHeight="1">
      <c r="B33" s="555" t="s">
        <v>318</v>
      </c>
      <c r="C33" s="556"/>
      <c r="D33" s="556"/>
      <c r="E33" s="565" t="s">
        <v>4227</v>
      </c>
      <c r="F33" s="565"/>
      <c r="G33" s="565"/>
      <c r="H33" s="565"/>
      <c r="I33" s="640" t="s">
        <v>4228</v>
      </c>
      <c r="J33" s="641"/>
      <c r="K33" s="641"/>
      <c r="L33" s="642"/>
      <c r="M33" s="639" t="s">
        <v>4229</v>
      </c>
      <c r="N33" s="639"/>
      <c r="O33" s="639"/>
      <c r="P33" s="639"/>
      <c r="Q33" s="639"/>
      <c r="R33" s="639"/>
      <c r="S33" s="561" t="s">
        <v>4230</v>
      </c>
      <c r="T33" s="562"/>
      <c r="U33" s="562"/>
      <c r="V33" s="562"/>
      <c r="W33" s="562"/>
      <c r="X33" s="562"/>
      <c r="Y33" s="561" t="s">
        <v>6839</v>
      </c>
      <c r="Z33" s="562"/>
      <c r="AA33" s="562"/>
      <c r="AB33" s="562"/>
      <c r="AC33" s="562"/>
      <c r="AD33" s="562"/>
      <c r="AE33" s="136"/>
      <c r="AF33" s="136"/>
      <c r="AG33" s="121"/>
      <c r="AH33" s="121"/>
    </row>
    <row r="34" spans="1:39" s="118" customFormat="1" ht="27" customHeight="1">
      <c r="B34" s="556"/>
      <c r="C34" s="556"/>
      <c r="D34" s="556"/>
      <c r="E34" s="609">
        <f>IFERROR(ROUNDDOWN(IF(E36&lt;=E31,E36,E31),-3),0)</f>
        <v>0</v>
      </c>
      <c r="F34" s="610"/>
      <c r="G34" s="610"/>
      <c r="H34" s="611"/>
      <c r="I34" s="609">
        <f>IFERROR(ROUNDDOWN(IF(I36&lt;=E31-E34,I36,E31-E34),-3),0)</f>
        <v>0</v>
      </c>
      <c r="J34" s="610"/>
      <c r="K34" s="610"/>
      <c r="L34" s="611"/>
      <c r="M34" s="608">
        <f>IFERROR(ROUNDDOWN(IF(M36&lt;=E31-E34-I34,M36,E31-E34-I34),-3),0)</f>
        <v>0</v>
      </c>
      <c r="N34" s="608"/>
      <c r="O34" s="608"/>
      <c r="P34" s="608"/>
      <c r="Q34" s="608"/>
      <c r="R34" s="608"/>
      <c r="S34" s="563">
        <f>IF(S38="",IFERROR(ROUNDDOWN(IF(S36&lt;=S31,S36,S31),-3),0),0)</f>
        <v>0</v>
      </c>
      <c r="T34" s="563"/>
      <c r="U34" s="563"/>
      <c r="V34" s="563"/>
      <c r="W34" s="563"/>
      <c r="X34" s="563"/>
      <c r="Y34" s="476">
        <f>IF(Y38="",IFERROR(ROUNDDOWN(IF(Y36&lt;=S31-S34,Y36,S31-S34),-3),0),0)</f>
        <v>0</v>
      </c>
      <c r="Z34" s="476"/>
      <c r="AA34" s="476"/>
      <c r="AB34" s="476"/>
      <c r="AC34" s="476"/>
      <c r="AD34" s="476"/>
      <c r="AE34" s="136"/>
      <c r="AF34" s="136"/>
      <c r="AG34" s="121"/>
      <c r="AH34" s="121"/>
    </row>
    <row r="35" spans="1:39" s="118" customFormat="1" ht="27" customHeight="1">
      <c r="B35" s="556"/>
      <c r="C35" s="556"/>
      <c r="D35" s="556"/>
      <c r="E35" s="612"/>
      <c r="F35" s="613"/>
      <c r="G35" s="613"/>
      <c r="H35" s="614"/>
      <c r="I35" s="612"/>
      <c r="J35" s="613"/>
      <c r="K35" s="613"/>
      <c r="L35" s="614"/>
      <c r="M35" s="608"/>
      <c r="N35" s="608"/>
      <c r="O35" s="608"/>
      <c r="P35" s="608"/>
      <c r="Q35" s="608"/>
      <c r="R35" s="608"/>
      <c r="S35" s="563"/>
      <c r="T35" s="563"/>
      <c r="U35" s="563"/>
      <c r="V35" s="563"/>
      <c r="W35" s="563"/>
      <c r="X35" s="563"/>
      <c r="Y35" s="476"/>
      <c r="Z35" s="476"/>
      <c r="AA35" s="476"/>
      <c r="AB35" s="476"/>
      <c r="AC35" s="476"/>
      <c r="AD35" s="476"/>
      <c r="AE35" s="136"/>
      <c r="AF35" s="136"/>
      <c r="AG35" s="121"/>
      <c r="AH35" s="121"/>
      <c r="AI35" s="121"/>
      <c r="AJ35" s="121"/>
      <c r="AK35" s="121"/>
      <c r="AL35" s="458"/>
      <c r="AM35" s="458"/>
    </row>
    <row r="36" spans="1:39" s="118" customFormat="1" ht="13.5" customHeight="1">
      <c r="B36" s="636" t="s">
        <v>86</v>
      </c>
      <c r="C36" s="636"/>
      <c r="D36" s="636"/>
      <c r="E36" s="600">
        <f>②保育人材確保経費!E11</f>
        <v>0</v>
      </c>
      <c r="F36" s="600"/>
      <c r="G36" s="600"/>
      <c r="H36" s="600"/>
      <c r="I36" s="600">
        <f>③医療用抗原検査経費!E9</f>
        <v>0</v>
      </c>
      <c r="J36" s="600"/>
      <c r="K36" s="600"/>
      <c r="L36" s="600"/>
      <c r="M36" s="635">
        <f>④消毒清掃経費!F9</f>
        <v>0</v>
      </c>
      <c r="N36" s="635"/>
      <c r="O36" s="635"/>
      <c r="P36" s="635"/>
      <c r="Q36" s="635"/>
      <c r="R36" s="635"/>
      <c r="S36" s="622">
        <f>'⑤　改修費'!D7</f>
        <v>0</v>
      </c>
      <c r="T36" s="622"/>
      <c r="U36" s="622"/>
      <c r="V36" s="622"/>
      <c r="W36" s="622"/>
      <c r="X36" s="622"/>
      <c r="Y36" s="477">
        <f>'⑥　紙おむつ保管用ごみ箱'!D7</f>
        <v>0</v>
      </c>
      <c r="Z36" s="478"/>
      <c r="AA36" s="478"/>
      <c r="AB36" s="478"/>
      <c r="AC36" s="478"/>
      <c r="AD36" s="479"/>
      <c r="AE36" s="136"/>
      <c r="AF36" s="136"/>
      <c r="AG36" s="121"/>
      <c r="AH36" s="134"/>
      <c r="AI36" s="134"/>
      <c r="AJ36" s="134"/>
      <c r="AK36" s="121"/>
    </row>
    <row r="37" spans="1:39" s="118" customFormat="1" ht="13.5" customHeight="1">
      <c r="B37" s="637"/>
      <c r="C37" s="637"/>
      <c r="D37" s="637"/>
      <c r="E37" s="601"/>
      <c r="F37" s="601"/>
      <c r="G37" s="601"/>
      <c r="H37" s="601"/>
      <c r="I37" s="601"/>
      <c r="J37" s="601"/>
      <c r="K37" s="601"/>
      <c r="L37" s="601"/>
      <c r="M37" s="635"/>
      <c r="N37" s="635"/>
      <c r="O37" s="635"/>
      <c r="P37" s="635"/>
      <c r="Q37" s="635"/>
      <c r="R37" s="635"/>
      <c r="S37" s="622"/>
      <c r="T37" s="622"/>
      <c r="U37" s="622"/>
      <c r="V37" s="622"/>
      <c r="W37" s="622"/>
      <c r="X37" s="622"/>
      <c r="Y37" s="480"/>
      <c r="Z37" s="481"/>
      <c r="AA37" s="481"/>
      <c r="AB37" s="481"/>
      <c r="AC37" s="481"/>
      <c r="AD37" s="482"/>
      <c r="AE37" s="136"/>
      <c r="AF37" s="136"/>
      <c r="AG37" s="121"/>
      <c r="AH37" s="121"/>
      <c r="AI37" s="121"/>
      <c r="AJ37" s="121"/>
      <c r="AK37" s="121"/>
    </row>
    <row r="38" spans="1:39" s="118" customFormat="1" ht="30" customHeight="1">
      <c r="B38" s="506" t="s">
        <v>87</v>
      </c>
      <c r="C38" s="507"/>
      <c r="D38" s="508"/>
      <c r="E38" s="488" t="str">
        <f>IFERROR(IF(AND(E36+I36+M36&gt;E31,E36&gt;E34),"シートに記入したそれぞれ経費の合計金額が上限金額を上回っているため、申請金額を減額しています。",""),"")</f>
        <v/>
      </c>
      <c r="F38" s="489"/>
      <c r="G38" s="489"/>
      <c r="H38" s="490"/>
      <c r="I38" s="488" t="str">
        <f>IFERROR(IF(AND(E36+I36+M36&gt;E31,I36&gt;I34),"シートに記入したそれぞれ経費の合計金額が上限金額を上回っているため、申請金額を減額しています。",""),"")</f>
        <v/>
      </c>
      <c r="J38" s="489"/>
      <c r="K38" s="489"/>
      <c r="L38" s="490"/>
      <c r="M38" s="497" t="str">
        <f>IFERROR(IF(AND(E36+I36+M36&gt;E31,M36&gt;M34),"シートに記入したそれぞれ経費の合計金額が上限金額を上回っているため、申請金額を減額しています。",""),"")</f>
        <v/>
      </c>
      <c r="N38" s="498"/>
      <c r="O38" s="498"/>
      <c r="P38" s="498"/>
      <c r="Q38" s="498"/>
      <c r="R38" s="499"/>
      <c r="S38" s="483" t="str">
        <f>IF(D4="","",IF(IF(S31=0,"改修費は補助対象ではありません。",INDEX(一覧!AH:AH,MATCH(D4,一覧!A:A,0)))="○","","対象外"))</f>
        <v/>
      </c>
      <c r="T38" s="483"/>
      <c r="U38" s="483"/>
      <c r="V38" s="483"/>
      <c r="W38" s="483"/>
      <c r="X38" s="483"/>
      <c r="Y38" s="483" t="str">
        <f>IF(D4="","",IF(IF(S31=0,"おむつ保管用ごみ箱は対象ではありません。",INDEX(一覧!AI:AI,MATCH(D4,一覧!A:A,0)))="○","","対象外"))</f>
        <v/>
      </c>
      <c r="Z38" s="483"/>
      <c r="AA38" s="483"/>
      <c r="AB38" s="483"/>
      <c r="AC38" s="483"/>
      <c r="AD38" s="483"/>
      <c r="AE38" s="139"/>
      <c r="AF38" s="139"/>
    </row>
    <row r="39" spans="1:39" s="118" customFormat="1" ht="26.25" customHeight="1">
      <c r="B39" s="509"/>
      <c r="C39" s="510"/>
      <c r="D39" s="511"/>
      <c r="E39" s="491"/>
      <c r="F39" s="492"/>
      <c r="G39" s="492"/>
      <c r="H39" s="493"/>
      <c r="I39" s="491"/>
      <c r="J39" s="492"/>
      <c r="K39" s="492"/>
      <c r="L39" s="493"/>
      <c r="M39" s="500"/>
      <c r="N39" s="501"/>
      <c r="O39" s="501"/>
      <c r="P39" s="501"/>
      <c r="Q39" s="501"/>
      <c r="R39" s="502"/>
      <c r="S39" s="484"/>
      <c r="T39" s="484"/>
      <c r="U39" s="484"/>
      <c r="V39" s="484"/>
      <c r="W39" s="484"/>
      <c r="X39" s="484"/>
      <c r="Y39" s="484"/>
      <c r="Z39" s="484"/>
      <c r="AA39" s="484"/>
      <c r="AB39" s="484"/>
      <c r="AC39" s="484"/>
      <c r="AD39" s="484"/>
      <c r="AE39" s="121"/>
      <c r="AF39" s="121"/>
    </row>
    <row r="40" spans="1:39" s="118" customFormat="1" ht="30" customHeight="1">
      <c r="B40" s="509"/>
      <c r="C40" s="510"/>
      <c r="D40" s="511"/>
      <c r="E40" s="491"/>
      <c r="F40" s="492"/>
      <c r="G40" s="492"/>
      <c r="H40" s="493"/>
      <c r="I40" s="491"/>
      <c r="J40" s="492"/>
      <c r="K40" s="492"/>
      <c r="L40" s="493"/>
      <c r="M40" s="500"/>
      <c r="N40" s="501"/>
      <c r="O40" s="501"/>
      <c r="P40" s="501"/>
      <c r="Q40" s="501"/>
      <c r="R40" s="502"/>
      <c r="S40" s="486" t="str">
        <f>IFERROR(IF(AND(S36+Y36&gt;S31,S36&gt;S34),"シートに記入した経費の合計金額が上限金額を上回っているため、申請金額を減額しています。",""),"")</f>
        <v/>
      </c>
      <c r="T40" s="486"/>
      <c r="U40" s="486"/>
      <c r="V40" s="486"/>
      <c r="W40" s="486"/>
      <c r="X40" s="486"/>
      <c r="Y40" s="486" t="str">
        <f>IFERROR(IF(AND(S36+Y36&gt;S31,Y36&gt;Y34),"シートに記入した経費の合計金額が上限金額を上回っているため、申請金額を減額しています。",""),"")</f>
        <v/>
      </c>
      <c r="Z40" s="486"/>
      <c r="AA40" s="486"/>
      <c r="AB40" s="486"/>
      <c r="AC40" s="486"/>
      <c r="AD40" s="486"/>
      <c r="AE40" s="139"/>
      <c r="AF40" s="139"/>
    </row>
    <row r="41" spans="1:39" s="118" customFormat="1" ht="27" customHeight="1">
      <c r="B41" s="512"/>
      <c r="C41" s="513"/>
      <c r="D41" s="514"/>
      <c r="E41" s="494"/>
      <c r="F41" s="495"/>
      <c r="G41" s="495"/>
      <c r="H41" s="496"/>
      <c r="I41" s="494"/>
      <c r="J41" s="495"/>
      <c r="K41" s="495"/>
      <c r="L41" s="496"/>
      <c r="M41" s="503"/>
      <c r="N41" s="504"/>
      <c r="O41" s="504"/>
      <c r="P41" s="504"/>
      <c r="Q41" s="504"/>
      <c r="R41" s="505"/>
      <c r="S41" s="487"/>
      <c r="T41" s="487"/>
      <c r="U41" s="487"/>
      <c r="V41" s="487"/>
      <c r="W41" s="487"/>
      <c r="X41" s="487"/>
      <c r="Y41" s="487"/>
      <c r="Z41" s="487"/>
      <c r="AA41" s="487"/>
      <c r="AB41" s="487"/>
      <c r="AC41" s="487"/>
      <c r="AD41" s="487"/>
      <c r="AE41" s="121"/>
      <c r="AF41" s="121"/>
    </row>
    <row r="42" spans="1:39" s="118" customFormat="1" ht="9.75" customHeight="1">
      <c r="B42" s="121"/>
      <c r="C42" s="121"/>
      <c r="D42" s="121"/>
      <c r="E42" s="121"/>
      <c r="F42" s="121"/>
      <c r="G42" s="121"/>
      <c r="H42" s="138"/>
      <c r="I42" s="138"/>
      <c r="J42" s="138"/>
      <c r="K42" s="138"/>
      <c r="L42" s="140"/>
      <c r="M42" s="121"/>
      <c r="N42" s="121"/>
      <c r="O42" s="121"/>
      <c r="P42" s="121"/>
      <c r="Q42" s="141"/>
      <c r="R42" s="121"/>
      <c r="S42" s="121"/>
      <c r="T42" s="121"/>
      <c r="U42" s="121"/>
      <c r="V42" s="121"/>
      <c r="W42" s="121"/>
      <c r="X42" s="121"/>
      <c r="Y42" s="121"/>
      <c r="Z42" s="121"/>
      <c r="AA42" s="121"/>
      <c r="AB42" s="121"/>
      <c r="AC42" s="121"/>
      <c r="AD42" s="121"/>
      <c r="AE42" s="121"/>
      <c r="AF42" s="121"/>
    </row>
    <row r="43" spans="1:39" s="118" customFormat="1" ht="18" customHeight="1">
      <c r="B43" s="121"/>
      <c r="C43" s="121"/>
      <c r="D43" s="121"/>
      <c r="E43" s="121"/>
      <c r="F43" s="121"/>
      <c r="G43" s="121"/>
      <c r="H43" s="138"/>
      <c r="I43" s="138"/>
      <c r="J43" s="138"/>
      <c r="K43" s="138"/>
      <c r="L43" s="140"/>
      <c r="M43" s="121"/>
      <c r="N43" s="121"/>
      <c r="O43" s="121"/>
      <c r="P43" s="121"/>
      <c r="Q43" s="141"/>
      <c r="R43" s="121"/>
      <c r="S43" s="121"/>
      <c r="T43" s="121"/>
      <c r="U43" s="121"/>
      <c r="V43" s="121"/>
      <c r="W43" s="121"/>
      <c r="X43" s="121"/>
      <c r="Y43" s="121"/>
      <c r="Z43" s="121"/>
      <c r="AA43" s="121"/>
      <c r="AB43" s="121"/>
      <c r="AC43" s="121"/>
      <c r="AD43" s="121"/>
      <c r="AE43" s="121"/>
      <c r="AF43" s="121"/>
    </row>
    <row r="44" spans="1:39" s="118" customFormat="1" ht="21" customHeight="1">
      <c r="A44" s="665">
        <v>-3</v>
      </c>
      <c r="B44" s="615" t="s">
        <v>4231</v>
      </c>
      <c r="C44" s="615"/>
      <c r="D44" s="615"/>
      <c r="E44" s="615"/>
      <c r="F44" s="615"/>
      <c r="G44" s="615"/>
      <c r="H44" s="615"/>
      <c r="I44" s="615"/>
      <c r="J44" s="615"/>
      <c r="K44" s="615"/>
      <c r="L44" s="615"/>
      <c r="M44" s="615"/>
      <c r="N44" s="615"/>
      <c r="O44" s="615"/>
      <c r="P44" s="615"/>
      <c r="Q44" s="615"/>
      <c r="R44" s="615"/>
      <c r="S44" s="615"/>
      <c r="T44" s="615"/>
      <c r="U44" s="615"/>
      <c r="V44" s="615"/>
      <c r="W44" s="615"/>
      <c r="X44" s="615"/>
      <c r="Y44" s="615"/>
      <c r="Z44" s="615"/>
      <c r="AA44" s="615"/>
      <c r="AB44" s="615"/>
      <c r="AC44" s="121"/>
      <c r="AD44" s="121"/>
      <c r="AE44" s="121"/>
      <c r="AF44" s="121"/>
    </row>
    <row r="45" spans="1:39" s="118" customFormat="1" ht="34.5" customHeight="1" thickBot="1">
      <c r="A45" s="665"/>
      <c r="B45" s="615"/>
      <c r="C45" s="615"/>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121"/>
      <c r="AD45" s="121"/>
      <c r="AE45" s="121"/>
      <c r="AF45" s="121"/>
    </row>
    <row r="46" spans="1:39" s="118" customFormat="1" ht="21" customHeight="1" thickBot="1">
      <c r="A46" s="135"/>
      <c r="B46" s="436"/>
      <c r="C46" s="269" t="s">
        <v>4223</v>
      </c>
      <c r="D46" s="269"/>
      <c r="E46" s="269"/>
      <c r="F46" s="269"/>
      <c r="G46" s="159"/>
      <c r="H46" s="270"/>
      <c r="I46" s="270"/>
      <c r="J46" s="270"/>
      <c r="K46" s="270"/>
      <c r="L46" s="271"/>
      <c r="M46" s="159"/>
      <c r="N46" s="121"/>
      <c r="O46" s="121"/>
      <c r="P46" s="121"/>
      <c r="Q46" s="141"/>
      <c r="R46" s="121"/>
      <c r="S46" s="121"/>
      <c r="T46" s="121"/>
      <c r="U46" s="121"/>
      <c r="V46" s="121"/>
      <c r="W46" s="121"/>
      <c r="X46" s="121"/>
      <c r="Y46" s="121"/>
      <c r="Z46" s="121"/>
      <c r="AA46" s="121"/>
      <c r="AB46" s="121"/>
      <c r="AC46" s="121"/>
      <c r="AD46" s="121"/>
      <c r="AE46" s="121"/>
      <c r="AF46" s="121"/>
    </row>
    <row r="47" spans="1:39" s="118" customFormat="1" ht="21" customHeight="1" thickBot="1">
      <c r="B47" s="436"/>
      <c r="C47" s="269" t="s">
        <v>4224</v>
      </c>
      <c r="D47" s="269"/>
      <c r="E47" s="269"/>
      <c r="F47" s="269"/>
      <c r="G47" s="159"/>
      <c r="H47" s="270"/>
      <c r="I47" s="270"/>
      <c r="J47" s="270"/>
      <c r="K47" s="270"/>
      <c r="L47" s="271"/>
      <c r="M47" s="159"/>
      <c r="N47" s="121"/>
      <c r="O47" s="121"/>
      <c r="P47" s="121"/>
      <c r="Q47" s="141"/>
      <c r="R47" s="121"/>
      <c r="S47" s="121"/>
      <c r="T47" s="121"/>
      <c r="U47" s="121"/>
      <c r="V47" s="121"/>
      <c r="W47" s="121"/>
      <c r="X47" s="121"/>
      <c r="Y47" s="121"/>
      <c r="Z47" s="121"/>
      <c r="AA47" s="121"/>
      <c r="AB47" s="121"/>
      <c r="AC47" s="121"/>
      <c r="AD47" s="121"/>
      <c r="AE47" s="121"/>
      <c r="AF47" s="121"/>
    </row>
    <row r="48" spans="1:39" s="118" customFormat="1" ht="21" customHeight="1" thickBot="1">
      <c r="B48" s="436"/>
      <c r="C48" s="269" t="s">
        <v>4225</v>
      </c>
      <c r="D48" s="269"/>
      <c r="E48" s="269"/>
      <c r="F48" s="269"/>
      <c r="G48" s="159"/>
      <c r="H48" s="270"/>
      <c r="I48" s="270"/>
      <c r="J48" s="270"/>
      <c r="K48" s="270"/>
      <c r="L48" s="271"/>
      <c r="M48" s="159"/>
      <c r="N48" s="121"/>
      <c r="O48" s="121"/>
      <c r="P48" s="121"/>
      <c r="Q48" s="141"/>
      <c r="R48" s="121"/>
      <c r="S48" s="121"/>
      <c r="T48" s="121"/>
      <c r="U48" s="121"/>
      <c r="V48" s="121"/>
      <c r="W48" s="121"/>
      <c r="X48" s="121"/>
      <c r="Y48" s="121"/>
      <c r="Z48" s="121"/>
      <c r="AA48" s="121"/>
      <c r="AB48" s="121"/>
      <c r="AC48" s="121"/>
      <c r="AD48" s="121"/>
      <c r="AE48" s="121"/>
      <c r="AF48" s="121"/>
    </row>
    <row r="49" spans="1:34" s="118" customFormat="1" ht="21" customHeight="1" thickBot="1">
      <c r="B49" s="436"/>
      <c r="C49" s="269" t="s">
        <v>4226</v>
      </c>
      <c r="D49" s="269"/>
      <c r="E49" s="269"/>
      <c r="F49" s="269"/>
      <c r="G49" s="159"/>
      <c r="H49" s="270"/>
      <c r="I49" s="270"/>
      <c r="J49" s="270"/>
      <c r="K49" s="270"/>
      <c r="L49" s="271"/>
      <c r="M49" s="159"/>
      <c r="N49" s="121"/>
      <c r="O49" s="121"/>
      <c r="P49" s="121"/>
      <c r="Q49" s="141"/>
      <c r="R49" s="121"/>
      <c r="S49" s="121"/>
      <c r="T49" s="121"/>
      <c r="U49" s="121"/>
      <c r="V49" s="121"/>
      <c r="W49" s="121"/>
      <c r="X49" s="121"/>
      <c r="Y49" s="121"/>
      <c r="Z49" s="121"/>
      <c r="AA49" s="121"/>
      <c r="AB49" s="121"/>
      <c r="AC49" s="121"/>
      <c r="AD49" s="121"/>
      <c r="AE49" s="121"/>
      <c r="AF49" s="121"/>
    </row>
    <row r="50" spans="1:34" s="118" customFormat="1" ht="18" customHeight="1">
      <c r="B50" s="602"/>
      <c r="C50" s="603"/>
      <c r="D50" s="603"/>
      <c r="E50" s="603"/>
      <c r="F50" s="603"/>
      <c r="G50" s="603"/>
      <c r="H50" s="138"/>
      <c r="I50" s="138"/>
      <c r="J50" s="138"/>
      <c r="K50" s="138"/>
      <c r="L50" s="121"/>
      <c r="M50" s="121"/>
      <c r="N50" s="121"/>
      <c r="O50" s="121"/>
      <c r="P50" s="121"/>
      <c r="Q50" s="121"/>
      <c r="R50" s="121"/>
      <c r="S50" s="121"/>
      <c r="T50" s="121"/>
      <c r="U50" s="121"/>
      <c r="V50" s="121"/>
      <c r="W50" s="121"/>
      <c r="X50" s="121"/>
      <c r="Y50" s="121"/>
      <c r="Z50" s="121"/>
      <c r="AA50" s="121"/>
      <c r="AB50" s="121"/>
      <c r="AC50" s="121"/>
      <c r="AD50" s="121"/>
      <c r="AE50" s="121"/>
      <c r="AF50" s="121"/>
    </row>
    <row r="51" spans="1:34" s="118" customFormat="1" ht="20.25" customHeight="1">
      <c r="A51" s="665">
        <v>-4</v>
      </c>
      <c r="B51" s="615" t="s">
        <v>3216</v>
      </c>
      <c r="C51" s="615"/>
      <c r="D51" s="615"/>
      <c r="E51" s="615"/>
      <c r="F51" s="615"/>
      <c r="G51" s="615"/>
      <c r="H51" s="615"/>
      <c r="I51" s="615"/>
      <c r="J51" s="615"/>
      <c r="K51" s="615"/>
      <c r="L51" s="615"/>
      <c r="M51" s="615"/>
      <c r="N51" s="615"/>
      <c r="O51" s="615"/>
      <c r="P51" s="615"/>
      <c r="Q51" s="615"/>
      <c r="R51" s="615"/>
      <c r="S51" s="615"/>
      <c r="T51" s="615"/>
      <c r="U51" s="615"/>
      <c r="V51" s="615"/>
      <c r="W51" s="615"/>
      <c r="X51" s="615"/>
      <c r="Y51" s="615"/>
      <c r="Z51" s="615"/>
      <c r="AA51" s="615"/>
      <c r="AB51" s="615"/>
      <c r="AC51" s="615"/>
      <c r="AD51" s="615"/>
    </row>
    <row r="52" spans="1:34" s="118" customFormat="1" ht="20.25" customHeight="1">
      <c r="A52" s="665"/>
      <c r="B52" s="615"/>
      <c r="C52" s="615"/>
      <c r="D52" s="615"/>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5"/>
      <c r="AC52" s="615"/>
      <c r="AD52" s="615"/>
    </row>
    <row r="53" spans="1:34" s="118" customFormat="1" ht="3.7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row>
    <row r="54" spans="1:34" s="118" customFormat="1" ht="53.25" customHeight="1">
      <c r="B54" s="620" t="s">
        <v>69</v>
      </c>
      <c r="C54" s="620"/>
      <c r="D54" s="620"/>
      <c r="E54" s="620"/>
      <c r="F54" s="620"/>
      <c r="G54" s="620"/>
      <c r="H54" s="462" t="s">
        <v>36</v>
      </c>
      <c r="I54" s="462"/>
      <c r="J54" s="462"/>
      <c r="K54" s="462"/>
      <c r="L54" s="462"/>
      <c r="M54" s="621" t="str">
        <f>IF(H55="ある","市内事業者による2者以上の見積書徴収等を行いましたか？","")</f>
        <v/>
      </c>
      <c r="N54" s="621"/>
      <c r="O54" s="621"/>
      <c r="P54" s="621"/>
      <c r="Q54" s="621"/>
      <c r="R54" s="621"/>
      <c r="S54" s="463" t="str">
        <f>IF(M55="行っていない","こども青少年局保育・教育運営課に相談しましたか。","")</f>
        <v/>
      </c>
      <c r="T54" s="463"/>
      <c r="U54" s="463"/>
      <c r="V54" s="463"/>
      <c r="W54" s="463"/>
      <c r="X54" s="463"/>
      <c r="Y54" s="463"/>
      <c r="Z54" s="463"/>
      <c r="AA54" s="463"/>
      <c r="AB54" s="463"/>
      <c r="AC54" s="463"/>
      <c r="AD54" s="463"/>
    </row>
    <row r="55" spans="1:34" s="118" customFormat="1" ht="24.75" customHeight="1">
      <c r="B55" s="616"/>
      <c r="C55" s="616"/>
      <c r="D55" s="616"/>
      <c r="E55" s="616"/>
      <c r="F55" s="616"/>
      <c r="G55" s="616"/>
      <c r="H55" s="667"/>
      <c r="I55" s="668"/>
      <c r="J55" s="668"/>
      <c r="K55" s="668"/>
      <c r="L55" s="669"/>
      <c r="M55" s="459"/>
      <c r="N55" s="459"/>
      <c r="O55" s="459"/>
      <c r="P55" s="459"/>
      <c r="Q55" s="459"/>
      <c r="R55" s="459"/>
      <c r="S55" s="638"/>
      <c r="T55" s="638"/>
      <c r="U55" s="638"/>
      <c r="V55" s="638"/>
      <c r="W55" s="638"/>
      <c r="X55" s="638"/>
      <c r="Y55" s="460" t="str">
        <f>IF(AND(H55="ある",M55="行っていない",S55="はい"),"入力シート【理由書】を作成し、提出してください。",IF(AND(H55="ある",M55="行っていない",S55="いいえ"),"補助対象になりませんので、ご注意ください。",""))</f>
        <v/>
      </c>
      <c r="Z55" s="461"/>
      <c r="AA55" s="461"/>
      <c r="AB55" s="461"/>
      <c r="AC55" s="461"/>
      <c r="AD55" s="461"/>
    </row>
    <row r="56" spans="1:34" s="118" customFormat="1" ht="24.75" customHeight="1">
      <c r="B56" s="616"/>
      <c r="C56" s="616"/>
      <c r="D56" s="616"/>
      <c r="E56" s="616"/>
      <c r="F56" s="616"/>
      <c r="G56" s="616"/>
      <c r="H56" s="670"/>
      <c r="I56" s="671"/>
      <c r="J56" s="671"/>
      <c r="K56" s="671"/>
      <c r="L56" s="672"/>
      <c r="M56" s="459"/>
      <c r="N56" s="459"/>
      <c r="O56" s="459"/>
      <c r="P56" s="459"/>
      <c r="Q56" s="459"/>
      <c r="R56" s="459"/>
      <c r="S56" s="638"/>
      <c r="T56" s="638"/>
      <c r="U56" s="638"/>
      <c r="V56" s="638"/>
      <c r="W56" s="638"/>
      <c r="X56" s="638"/>
      <c r="Y56" s="460"/>
      <c r="Z56" s="461"/>
      <c r="AA56" s="461"/>
      <c r="AB56" s="461"/>
      <c r="AC56" s="461"/>
      <c r="AD56" s="461"/>
    </row>
    <row r="57" spans="1:34" s="118" customFormat="1" ht="33" customHeight="1">
      <c r="B57" s="475" t="s">
        <v>3956</v>
      </c>
      <c r="C57" s="475"/>
      <c r="D57" s="475"/>
      <c r="E57" s="475"/>
      <c r="F57" s="475"/>
      <c r="G57" s="475"/>
      <c r="H57" s="644" t="s">
        <v>3957</v>
      </c>
      <c r="I57" s="644"/>
      <c r="J57" s="644"/>
      <c r="K57" s="644"/>
      <c r="L57" s="644"/>
      <c r="M57" s="143" t="str">
        <f>IF(H55="ある","↑　プルダウンから選択","")</f>
        <v/>
      </c>
      <c r="N57" s="144"/>
      <c r="O57" s="144"/>
      <c r="P57" s="144"/>
      <c r="Q57" s="144"/>
      <c r="R57" s="144"/>
      <c r="S57" s="143" t="str">
        <f>IF(M55="行っていない","↑　プルダウンから選択","")</f>
        <v/>
      </c>
      <c r="T57" s="144"/>
      <c r="U57" s="144"/>
      <c r="V57" s="144"/>
      <c r="W57" s="144"/>
      <c r="X57" s="144"/>
    </row>
    <row r="58" spans="1:34" s="118" customFormat="1" ht="68.25" customHeight="1">
      <c r="B58" s="485" t="str">
        <f>IF(B55="重複している","重複している経費については補助対象外になります。","")</f>
        <v/>
      </c>
      <c r="C58" s="485"/>
      <c r="D58" s="485"/>
      <c r="E58" s="485"/>
      <c r="F58" s="485"/>
      <c r="G58" s="485"/>
    </row>
    <row r="59" spans="1:34" s="118" customFormat="1" ht="22.5" customHeight="1">
      <c r="A59" s="145">
        <v>-5</v>
      </c>
      <c r="B59" s="615" t="s">
        <v>6842</v>
      </c>
      <c r="C59" s="615"/>
      <c r="D59" s="615"/>
      <c r="E59" s="615"/>
      <c r="F59" s="615"/>
      <c r="G59" s="615"/>
      <c r="H59" s="615"/>
      <c r="I59" s="615"/>
      <c r="J59" s="615"/>
      <c r="K59" s="615"/>
      <c r="L59" s="615"/>
      <c r="M59" s="615"/>
      <c r="N59" s="615"/>
      <c r="O59" s="615"/>
      <c r="P59" s="615"/>
      <c r="Q59" s="615"/>
      <c r="R59" s="615"/>
      <c r="S59" s="615"/>
      <c r="T59" s="615"/>
      <c r="U59" s="615"/>
      <c r="V59" s="615"/>
      <c r="W59" s="615"/>
      <c r="X59" s="615"/>
      <c r="Y59" s="615"/>
      <c r="Z59" s="615"/>
      <c r="AA59" s="136"/>
      <c r="AB59" s="136"/>
      <c r="AC59" s="136"/>
      <c r="AD59" s="136"/>
      <c r="AE59" s="136"/>
      <c r="AF59" s="136"/>
    </row>
    <row r="60" spans="1:34" s="118" customFormat="1" ht="114.75" customHeight="1">
      <c r="A60" s="135"/>
      <c r="B60" s="615"/>
      <c r="C60" s="615"/>
      <c r="D60" s="615"/>
      <c r="E60" s="615"/>
      <c r="F60" s="615"/>
      <c r="G60" s="615"/>
      <c r="H60" s="615"/>
      <c r="I60" s="615"/>
      <c r="J60" s="615"/>
      <c r="K60" s="615"/>
      <c r="L60" s="615"/>
      <c r="M60" s="615"/>
      <c r="N60" s="615"/>
      <c r="O60" s="615"/>
      <c r="P60" s="615"/>
      <c r="Q60" s="615"/>
      <c r="R60" s="615"/>
      <c r="S60" s="615"/>
      <c r="T60" s="615"/>
      <c r="U60" s="615"/>
      <c r="V60" s="615"/>
      <c r="W60" s="615"/>
      <c r="X60" s="615"/>
      <c r="Y60" s="615"/>
      <c r="Z60" s="615"/>
      <c r="AA60" s="136"/>
      <c r="AB60" s="136"/>
      <c r="AC60" s="136"/>
      <c r="AD60" s="136"/>
      <c r="AE60" s="136"/>
      <c r="AF60" s="136"/>
    </row>
    <row r="61" spans="1:34" s="118" customFormat="1" ht="13.5" customHeight="1" thickBot="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row>
    <row r="62" spans="1:34" s="118" customFormat="1" ht="20.45" customHeight="1">
      <c r="B62" s="673" t="s">
        <v>3958</v>
      </c>
      <c r="C62" s="673"/>
      <c r="D62" s="673"/>
      <c r="E62" s="673"/>
      <c r="F62" s="673"/>
      <c r="G62" s="673"/>
      <c r="H62" s="146"/>
      <c r="I62" s="146"/>
      <c r="J62" s="146"/>
      <c r="K62" s="146"/>
      <c r="L62" s="146"/>
      <c r="M62" s="146"/>
      <c r="N62" s="147"/>
      <c r="O62" s="147"/>
      <c r="P62" s="147"/>
      <c r="Q62" s="147"/>
      <c r="R62" s="147"/>
      <c r="S62" s="147"/>
      <c r="T62" s="147"/>
      <c r="U62" s="147"/>
      <c r="V62" s="146"/>
      <c r="W62" s="146"/>
      <c r="X62" s="465">
        <f>D4</f>
        <v>0</v>
      </c>
      <c r="Y62" s="465"/>
      <c r="Z62" s="515" t="s">
        <v>275</v>
      </c>
      <c r="AA62" s="516"/>
      <c r="AB62" s="516"/>
      <c r="AC62" s="516"/>
      <c r="AD62" s="516"/>
      <c r="AE62" s="516"/>
      <c r="AF62" s="517"/>
    </row>
    <row r="63" spans="1:34" s="118" customFormat="1" ht="20.45" customHeight="1" thickBot="1">
      <c r="B63" s="146"/>
      <c r="C63" s="146"/>
      <c r="D63" s="146"/>
      <c r="E63" s="146"/>
      <c r="F63" s="146"/>
      <c r="G63" s="146"/>
      <c r="H63" s="146"/>
      <c r="I63" s="146"/>
      <c r="J63" s="146"/>
      <c r="K63" s="146"/>
      <c r="L63" s="146"/>
      <c r="M63" s="146"/>
      <c r="N63" s="147"/>
      <c r="O63" s="147"/>
      <c r="P63" s="147"/>
      <c r="Q63" s="147"/>
      <c r="R63" s="147"/>
      <c r="S63" s="147"/>
      <c r="T63" s="147"/>
      <c r="U63" s="147"/>
      <c r="V63" s="146"/>
      <c r="W63" s="146"/>
      <c r="X63" s="146"/>
      <c r="Y63" s="146"/>
      <c r="Z63" s="518"/>
      <c r="AA63" s="519"/>
      <c r="AB63" s="519"/>
      <c r="AC63" s="519"/>
      <c r="AD63" s="519"/>
      <c r="AE63" s="519"/>
      <c r="AF63" s="520"/>
    </row>
    <row r="64" spans="1:34" s="118" customFormat="1" ht="20.45" customHeight="1">
      <c r="B64" s="146"/>
      <c r="C64" s="146"/>
      <c r="D64" s="146"/>
      <c r="E64" s="146"/>
      <c r="F64" s="146"/>
      <c r="G64" s="146"/>
      <c r="H64" s="146"/>
      <c r="I64" s="146"/>
      <c r="J64" s="146"/>
      <c r="K64" s="146"/>
      <c r="L64" s="146"/>
      <c r="M64" s="146"/>
      <c r="N64" s="147"/>
      <c r="O64" s="147"/>
      <c r="P64" s="147"/>
      <c r="Q64" s="147"/>
      <c r="R64" s="148"/>
      <c r="S64" s="149" t="s">
        <v>28</v>
      </c>
      <c r="T64" s="150">
        <v>5</v>
      </c>
      <c r="U64" s="147" t="s">
        <v>27</v>
      </c>
      <c r="V64" s="147" t="str">
        <f>IF(G5="","",G5)</f>
        <v/>
      </c>
      <c r="W64" s="147" t="s">
        <v>26</v>
      </c>
      <c r="X64" s="147" t="str">
        <f>IF(I5="","",I5)</f>
        <v/>
      </c>
      <c r="Y64" s="147" t="s">
        <v>25</v>
      </c>
      <c r="Z64" s="466" t="s">
        <v>6835</v>
      </c>
      <c r="AA64" s="467"/>
      <c r="AB64" s="467"/>
      <c r="AC64" s="467"/>
      <c r="AD64" s="467"/>
      <c r="AE64" s="467"/>
      <c r="AF64" s="467"/>
      <c r="AG64" s="467"/>
      <c r="AH64" s="468"/>
    </row>
    <row r="65" spans="2:34" s="118" customFormat="1" ht="9.75" customHeight="1">
      <c r="B65" s="146"/>
      <c r="C65" s="146"/>
      <c r="D65" s="146"/>
      <c r="E65" s="146"/>
      <c r="F65" s="146"/>
      <c r="G65" s="146"/>
      <c r="H65" s="146"/>
      <c r="I65" s="146"/>
      <c r="J65" s="146"/>
      <c r="K65" s="146"/>
      <c r="L65" s="146"/>
      <c r="M65" s="146"/>
      <c r="N65" s="147"/>
      <c r="O65" s="147"/>
      <c r="P65" s="147"/>
      <c r="Q65" s="147"/>
      <c r="R65" s="147"/>
      <c r="S65" s="147"/>
      <c r="T65" s="147"/>
      <c r="U65" s="147"/>
      <c r="V65" s="146"/>
      <c r="W65" s="146"/>
      <c r="X65" s="146"/>
      <c r="Y65" s="146"/>
      <c r="Z65" s="469"/>
      <c r="AA65" s="470"/>
      <c r="AB65" s="470"/>
      <c r="AC65" s="470"/>
      <c r="AD65" s="470"/>
      <c r="AE65" s="470"/>
      <c r="AF65" s="470"/>
      <c r="AG65" s="470"/>
      <c r="AH65" s="471"/>
    </row>
    <row r="66" spans="2:34" s="118" customFormat="1" ht="20.45" customHeight="1">
      <c r="B66" s="146"/>
      <c r="C66" s="464" t="s">
        <v>29</v>
      </c>
      <c r="D66" s="464"/>
      <c r="E66" s="464"/>
      <c r="F66" s="146"/>
      <c r="G66" s="146"/>
      <c r="H66" s="146"/>
      <c r="I66" s="146"/>
      <c r="J66" s="146"/>
      <c r="K66" s="146"/>
      <c r="L66" s="146"/>
      <c r="M66" s="146"/>
      <c r="N66" s="146"/>
      <c r="O66" s="146"/>
      <c r="P66" s="146"/>
      <c r="Q66" s="146"/>
      <c r="R66" s="147"/>
      <c r="S66" s="146"/>
      <c r="T66" s="146"/>
      <c r="U66" s="146"/>
      <c r="V66" s="146"/>
      <c r="W66" s="146"/>
      <c r="X66" s="146"/>
      <c r="Y66" s="146"/>
      <c r="Z66" s="469"/>
      <c r="AA66" s="470"/>
      <c r="AB66" s="470"/>
      <c r="AC66" s="470"/>
      <c r="AD66" s="470"/>
      <c r="AE66" s="470"/>
      <c r="AF66" s="470"/>
      <c r="AG66" s="470"/>
      <c r="AH66" s="471"/>
    </row>
    <row r="67" spans="2:34" s="118" customFormat="1" ht="20.45" customHeight="1">
      <c r="B67" s="146"/>
      <c r="C67" s="464" t="s">
        <v>24</v>
      </c>
      <c r="D67" s="464"/>
      <c r="E67" s="464"/>
      <c r="F67" s="146"/>
      <c r="G67" s="146"/>
      <c r="H67" s="146"/>
      <c r="I67" s="146"/>
      <c r="J67" s="146"/>
      <c r="K67" s="146"/>
      <c r="L67" s="146"/>
      <c r="M67" s="146"/>
      <c r="N67" s="146"/>
      <c r="O67" s="146"/>
      <c r="P67" s="146"/>
      <c r="Q67" s="146"/>
      <c r="R67" s="146"/>
      <c r="S67" s="146"/>
      <c r="T67" s="146"/>
      <c r="U67" s="146"/>
      <c r="V67" s="146"/>
      <c r="W67" s="146"/>
      <c r="X67" s="146"/>
      <c r="Y67" s="146"/>
      <c r="Z67" s="469"/>
      <c r="AA67" s="470"/>
      <c r="AB67" s="470"/>
      <c r="AC67" s="470"/>
      <c r="AD67" s="470"/>
      <c r="AE67" s="470"/>
      <c r="AF67" s="470"/>
      <c r="AG67" s="470"/>
      <c r="AH67" s="471"/>
    </row>
    <row r="68" spans="2:34" s="118" customFormat="1" ht="23.25" customHeight="1">
      <c r="B68" s="146"/>
      <c r="C68" s="146"/>
      <c r="D68" s="146"/>
      <c r="E68" s="146"/>
      <c r="F68" s="146"/>
      <c r="G68" s="146"/>
      <c r="H68" s="146"/>
      <c r="I68" s="146"/>
      <c r="J68" s="146"/>
      <c r="K68" s="146"/>
      <c r="L68" s="146"/>
      <c r="M68" s="464" t="s">
        <v>18</v>
      </c>
      <c r="N68" s="464"/>
      <c r="O68" s="464"/>
      <c r="P68" s="464"/>
      <c r="Q68" s="464"/>
      <c r="R68" s="464"/>
      <c r="S68" s="464"/>
      <c r="T68" s="464"/>
      <c r="U68" s="464"/>
      <c r="V68" s="464"/>
      <c r="W68" s="464"/>
      <c r="X68" s="146"/>
      <c r="Y68" s="146"/>
      <c r="Z68" s="469"/>
      <c r="AA68" s="470"/>
      <c r="AB68" s="470"/>
      <c r="AC68" s="470"/>
      <c r="AD68" s="470"/>
      <c r="AE68" s="470"/>
      <c r="AF68" s="470"/>
      <c r="AG68" s="470"/>
      <c r="AH68" s="471"/>
    </row>
    <row r="69" spans="2:34" s="118" customFormat="1" ht="44.25" customHeight="1">
      <c r="B69" s="146"/>
      <c r="C69" s="146"/>
      <c r="D69" s="146"/>
      <c r="E69" s="146"/>
      <c r="F69" s="146"/>
      <c r="G69" s="146"/>
      <c r="H69" s="146"/>
      <c r="I69" s="146"/>
      <c r="J69" s="146"/>
      <c r="K69" s="146"/>
      <c r="L69" s="146"/>
      <c r="M69" s="146" t="s">
        <v>19</v>
      </c>
      <c r="N69" s="146"/>
      <c r="O69" s="146"/>
      <c r="P69" s="473" t="str">
        <f>IF(B22="",B13,B22)</f>
        <v/>
      </c>
      <c r="Q69" s="473"/>
      <c r="R69" s="473"/>
      <c r="S69" s="473"/>
      <c r="T69" s="473"/>
      <c r="U69" s="473"/>
      <c r="V69" s="473"/>
      <c r="W69" s="473"/>
      <c r="X69" s="473"/>
      <c r="Y69" s="473"/>
      <c r="Z69" s="469"/>
      <c r="AA69" s="470"/>
      <c r="AB69" s="470"/>
      <c r="AC69" s="470"/>
      <c r="AD69" s="470"/>
      <c r="AE69" s="470"/>
      <c r="AF69" s="470"/>
      <c r="AG69" s="470"/>
      <c r="AH69" s="471"/>
    </row>
    <row r="70" spans="2:34" s="118" customFormat="1" ht="23.25" customHeight="1">
      <c r="B70" s="146"/>
      <c r="C70" s="146"/>
      <c r="D70" s="146"/>
      <c r="E70" s="146"/>
      <c r="F70" s="146"/>
      <c r="G70" s="146"/>
      <c r="H70" s="146"/>
      <c r="I70" s="146"/>
      <c r="J70" s="146"/>
      <c r="K70" s="146"/>
      <c r="L70" s="146"/>
      <c r="M70" s="546" t="s">
        <v>20</v>
      </c>
      <c r="N70" s="546"/>
      <c r="O70" s="546"/>
      <c r="P70" s="206" t="s">
        <v>17</v>
      </c>
      <c r="Q70" s="474" t="str">
        <f>IF(H22="",H13,H22)</f>
        <v/>
      </c>
      <c r="R70" s="474"/>
      <c r="S70" s="474"/>
      <c r="T70" s="474"/>
      <c r="U70" s="474"/>
      <c r="V70" s="474"/>
      <c r="W70" s="474"/>
      <c r="X70" s="474"/>
      <c r="Y70" s="474"/>
      <c r="Z70" s="469"/>
      <c r="AA70" s="470"/>
      <c r="AB70" s="470"/>
      <c r="AC70" s="470"/>
      <c r="AD70" s="470"/>
      <c r="AE70" s="470"/>
      <c r="AF70" s="470"/>
      <c r="AG70" s="470"/>
      <c r="AH70" s="471"/>
    </row>
    <row r="71" spans="2:34" s="118" customFormat="1" ht="23.25" customHeight="1">
      <c r="B71" s="146"/>
      <c r="C71" s="146"/>
      <c r="D71" s="146"/>
      <c r="E71" s="146"/>
      <c r="F71" s="146"/>
      <c r="G71" s="146"/>
      <c r="H71" s="146"/>
      <c r="I71" s="146"/>
      <c r="J71" s="146"/>
      <c r="K71" s="146"/>
      <c r="L71" s="146"/>
      <c r="M71" s="546"/>
      <c r="N71" s="546"/>
      <c r="O71" s="546"/>
      <c r="P71" s="472" t="str">
        <f>IF(L22="",L13,L22)</f>
        <v/>
      </c>
      <c r="Q71" s="472"/>
      <c r="R71" s="472"/>
      <c r="S71" s="472"/>
      <c r="T71" s="472"/>
      <c r="U71" s="472"/>
      <c r="V71" s="472"/>
      <c r="W71" s="472"/>
      <c r="X71" s="472"/>
      <c r="Y71" s="472"/>
      <c r="Z71" s="469"/>
      <c r="AA71" s="470"/>
      <c r="AB71" s="470"/>
      <c r="AC71" s="470"/>
      <c r="AD71" s="470"/>
      <c r="AE71" s="470"/>
      <c r="AF71" s="470"/>
      <c r="AG71" s="470"/>
      <c r="AH71" s="471"/>
    </row>
    <row r="72" spans="2:34" s="118" customFormat="1" ht="15" customHeight="1">
      <c r="B72" s="146"/>
      <c r="C72" s="146"/>
      <c r="D72" s="146"/>
      <c r="E72" s="146"/>
      <c r="F72" s="146"/>
      <c r="G72" s="146"/>
      <c r="H72" s="146"/>
      <c r="I72" s="146"/>
      <c r="J72" s="146"/>
      <c r="K72" s="146"/>
      <c r="L72" s="146"/>
      <c r="M72" s="546"/>
      <c r="N72" s="546"/>
      <c r="O72" s="546"/>
      <c r="P72" s="472"/>
      <c r="Q72" s="472"/>
      <c r="R72" s="472"/>
      <c r="S72" s="472"/>
      <c r="T72" s="472"/>
      <c r="U72" s="472"/>
      <c r="V72" s="472"/>
      <c r="W72" s="472"/>
      <c r="X72" s="472"/>
      <c r="Y72" s="472"/>
      <c r="Z72" s="469"/>
      <c r="AA72" s="470"/>
      <c r="AB72" s="470"/>
      <c r="AC72" s="470"/>
      <c r="AD72" s="470"/>
      <c r="AE72" s="470"/>
      <c r="AF72" s="470"/>
      <c r="AG72" s="470"/>
      <c r="AH72" s="471"/>
    </row>
    <row r="73" spans="2:34" s="118" customFormat="1" ht="12.75" customHeight="1" thickBot="1">
      <c r="B73" s="146"/>
      <c r="C73" s="146"/>
      <c r="D73" s="146"/>
      <c r="E73" s="146"/>
      <c r="F73" s="146"/>
      <c r="G73" s="146"/>
      <c r="H73" s="146"/>
      <c r="I73" s="146"/>
      <c r="J73" s="146"/>
      <c r="K73" s="146"/>
      <c r="L73" s="146"/>
      <c r="M73" s="546"/>
      <c r="N73" s="546"/>
      <c r="O73" s="546"/>
      <c r="P73" s="472"/>
      <c r="Q73" s="472"/>
      <c r="R73" s="472"/>
      <c r="S73" s="472"/>
      <c r="T73" s="472"/>
      <c r="U73" s="472"/>
      <c r="V73" s="472"/>
      <c r="W73" s="472"/>
      <c r="X73" s="472"/>
      <c r="Y73" s="472"/>
      <c r="Z73" s="276"/>
      <c r="AA73" s="277"/>
      <c r="AB73" s="277"/>
      <c r="AC73" s="277"/>
      <c r="AD73" s="277"/>
      <c r="AE73" s="277"/>
      <c r="AF73" s="277"/>
      <c r="AG73" s="277"/>
      <c r="AH73" s="278"/>
    </row>
    <row r="74" spans="2:34" s="118" customFormat="1" ht="23.25" customHeight="1">
      <c r="B74" s="146"/>
      <c r="C74" s="146"/>
      <c r="D74" s="146"/>
      <c r="E74" s="146"/>
      <c r="F74" s="146"/>
      <c r="G74" s="146"/>
      <c r="H74" s="146"/>
      <c r="I74" s="146"/>
      <c r="J74" s="146"/>
      <c r="K74" s="146"/>
      <c r="L74" s="146"/>
      <c r="M74" s="146" t="s">
        <v>21</v>
      </c>
      <c r="N74" s="146"/>
      <c r="O74" s="146"/>
      <c r="P74" s="146" t="s">
        <v>22</v>
      </c>
      <c r="Q74" s="146"/>
      <c r="R74" s="464" t="str">
        <f>IF(V22="",V13,V22)</f>
        <v/>
      </c>
      <c r="S74" s="464"/>
      <c r="T74" s="464"/>
      <c r="U74" s="464"/>
      <c r="V74" s="464"/>
      <c r="W74" s="464"/>
      <c r="X74" s="464"/>
      <c r="Y74" s="464"/>
      <c r="Z74" s="279"/>
      <c r="AA74" s="279"/>
      <c r="AB74" s="279"/>
      <c r="AC74" s="279"/>
      <c r="AD74" s="279"/>
      <c r="AE74" s="279"/>
      <c r="AF74" s="279"/>
      <c r="AG74" s="279"/>
      <c r="AH74" s="280"/>
    </row>
    <row r="75" spans="2:34" s="118" customFormat="1" ht="27.75" customHeight="1">
      <c r="B75" s="146"/>
      <c r="C75" s="146"/>
      <c r="D75" s="146"/>
      <c r="E75" s="146"/>
      <c r="F75" s="146"/>
      <c r="G75" s="146"/>
      <c r="H75" s="146"/>
      <c r="I75" s="146"/>
      <c r="J75" s="146"/>
      <c r="K75" s="146"/>
      <c r="L75" s="146"/>
      <c r="M75" s="146"/>
      <c r="N75" s="146"/>
      <c r="O75" s="146"/>
      <c r="P75" s="146" t="s">
        <v>23</v>
      </c>
      <c r="Q75" s="146"/>
      <c r="R75" s="464" t="str">
        <f>IF(Y22="",Y13,Y22)</f>
        <v/>
      </c>
      <c r="S75" s="464"/>
      <c r="T75" s="464"/>
      <c r="U75" s="464"/>
      <c r="V75" s="464"/>
      <c r="W75" s="464"/>
      <c r="X75" s="464"/>
      <c r="Y75" s="464"/>
      <c r="Z75" s="279"/>
      <c r="AA75" s="279"/>
      <c r="AB75" s="279"/>
      <c r="AC75" s="279"/>
      <c r="AD75" s="279"/>
      <c r="AE75" s="279"/>
      <c r="AF75" s="279"/>
      <c r="AG75" s="279"/>
      <c r="AH75" s="279"/>
    </row>
    <row r="76" spans="2:34" s="118" customFormat="1" ht="4.5" customHeight="1">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279"/>
      <c r="AA76" s="279"/>
      <c r="AB76" s="279"/>
      <c r="AC76" s="279"/>
      <c r="AD76" s="279"/>
      <c r="AE76" s="279"/>
      <c r="AF76" s="279"/>
      <c r="AG76" s="279"/>
      <c r="AH76" s="279"/>
    </row>
    <row r="77" spans="2:34" s="118" customFormat="1" ht="63" customHeight="1">
      <c r="B77" s="151"/>
      <c r="C77" s="581" t="s">
        <v>4036</v>
      </c>
      <c r="D77" s="581"/>
      <c r="E77" s="581"/>
      <c r="F77" s="581"/>
      <c r="G77" s="581"/>
      <c r="H77" s="581"/>
      <c r="I77" s="581"/>
      <c r="J77" s="581"/>
      <c r="K77" s="581"/>
      <c r="L77" s="581"/>
      <c r="M77" s="581"/>
      <c r="N77" s="581"/>
      <c r="O77" s="581"/>
      <c r="P77" s="581"/>
      <c r="Q77" s="581"/>
      <c r="R77" s="581"/>
      <c r="S77" s="581"/>
      <c r="T77" s="581"/>
      <c r="U77" s="581"/>
      <c r="V77" s="581"/>
      <c r="W77" s="581"/>
      <c r="X77" s="581"/>
      <c r="Y77" s="152"/>
      <c r="Z77" s="279"/>
      <c r="AA77" s="279"/>
      <c r="AB77" s="279"/>
      <c r="AC77" s="279"/>
      <c r="AD77" s="279"/>
      <c r="AE77" s="279"/>
      <c r="AF77" s="279"/>
      <c r="AG77" s="279"/>
      <c r="AH77" s="279"/>
    </row>
    <row r="78" spans="2:34" s="118" customFormat="1" ht="21" customHeight="1">
      <c r="B78" s="147"/>
      <c r="C78" s="581"/>
      <c r="D78" s="581"/>
      <c r="E78" s="581"/>
      <c r="F78" s="581"/>
      <c r="G78" s="581"/>
      <c r="H78" s="581"/>
      <c r="I78" s="581"/>
      <c r="J78" s="581"/>
      <c r="K78" s="581"/>
      <c r="L78" s="581"/>
      <c r="M78" s="581"/>
      <c r="N78" s="581"/>
      <c r="O78" s="581"/>
      <c r="P78" s="581"/>
      <c r="Q78" s="581"/>
      <c r="R78" s="581"/>
      <c r="S78" s="581"/>
      <c r="T78" s="581"/>
      <c r="U78" s="581"/>
      <c r="V78" s="581"/>
      <c r="W78" s="581"/>
      <c r="X78" s="581"/>
      <c r="Y78" s="152"/>
      <c r="Z78" s="279"/>
      <c r="AA78" s="279"/>
      <c r="AB78" s="279"/>
      <c r="AC78" s="279"/>
      <c r="AD78" s="279"/>
      <c r="AE78" s="279"/>
      <c r="AF78" s="279"/>
      <c r="AG78" s="279"/>
      <c r="AH78" s="279"/>
    </row>
    <row r="79" spans="2:34" s="118" customFormat="1" ht="24" customHeight="1">
      <c r="B79" s="147"/>
      <c r="C79" s="147"/>
      <c r="D79" s="147"/>
      <c r="E79" s="147"/>
      <c r="F79" s="147"/>
      <c r="G79" s="147"/>
      <c r="H79" s="147"/>
      <c r="I79" s="147"/>
      <c r="J79" s="147"/>
      <c r="K79" s="147"/>
      <c r="L79" s="147"/>
      <c r="M79" s="147"/>
      <c r="N79" s="147"/>
      <c r="O79" s="147"/>
      <c r="P79" s="147"/>
      <c r="Q79" s="147"/>
      <c r="R79" s="147"/>
      <c r="S79" s="147"/>
      <c r="T79" s="147"/>
      <c r="U79" s="147"/>
      <c r="V79" s="147"/>
      <c r="W79" s="147"/>
      <c r="X79" s="146"/>
      <c r="Y79" s="146"/>
      <c r="Z79" s="674"/>
      <c r="AA79" s="674"/>
      <c r="AB79" s="674"/>
      <c r="AC79" s="674"/>
      <c r="AD79" s="674"/>
      <c r="AE79" s="674"/>
      <c r="AF79" s="674"/>
    </row>
    <row r="80" spans="2:34" s="118" customFormat="1" ht="24.75" customHeight="1">
      <c r="B80" s="146"/>
      <c r="C80" s="473" t="s">
        <v>4037</v>
      </c>
      <c r="D80" s="473"/>
      <c r="E80" s="473"/>
      <c r="F80" s="473"/>
      <c r="G80" s="473"/>
      <c r="H80" s="473"/>
      <c r="I80" s="473"/>
      <c r="J80" s="473"/>
      <c r="K80" s="473"/>
      <c r="L80" s="473"/>
      <c r="M80" s="473"/>
      <c r="N80" s="473"/>
      <c r="O80" s="473"/>
      <c r="P80" s="473"/>
      <c r="Q80" s="473"/>
      <c r="R80" s="473"/>
      <c r="S80" s="473"/>
      <c r="T80" s="473"/>
      <c r="U80" s="473"/>
      <c r="V80" s="473"/>
      <c r="W80" s="473"/>
      <c r="X80" s="473"/>
      <c r="Y80" s="151"/>
      <c r="Z80" s="674"/>
      <c r="AA80" s="674"/>
      <c r="AB80" s="674"/>
      <c r="AC80" s="674"/>
      <c r="AD80" s="674"/>
      <c r="AE80" s="674"/>
      <c r="AF80" s="674"/>
    </row>
    <row r="81" spans="2:28" s="118" customFormat="1" ht="24.75" customHeight="1">
      <c r="B81" s="146"/>
      <c r="C81" s="473" t="s">
        <v>3224</v>
      </c>
      <c r="D81" s="473"/>
      <c r="E81" s="473"/>
      <c r="F81" s="473"/>
      <c r="G81" s="473"/>
      <c r="H81" s="473"/>
      <c r="I81" s="473"/>
      <c r="J81" s="473"/>
      <c r="K81" s="473"/>
      <c r="L81" s="473"/>
      <c r="M81" s="473"/>
      <c r="N81" s="473"/>
      <c r="O81" s="473"/>
      <c r="P81" s="473"/>
      <c r="Q81" s="473"/>
      <c r="R81" s="473"/>
      <c r="S81" s="473"/>
      <c r="T81" s="473"/>
      <c r="U81" s="473"/>
      <c r="V81" s="473"/>
      <c r="W81" s="473"/>
      <c r="X81" s="473"/>
      <c r="Y81" s="151"/>
      <c r="Z81" s="153"/>
      <c r="AA81" s="153"/>
      <c r="AB81" s="154"/>
    </row>
    <row r="82" spans="2:28" s="118" customFormat="1" ht="24.75" customHeight="1">
      <c r="B82" s="146"/>
      <c r="C82" s="473" t="s">
        <v>3225</v>
      </c>
      <c r="D82" s="473"/>
      <c r="E82" s="473"/>
      <c r="F82" s="473"/>
      <c r="G82" s="473"/>
      <c r="H82" s="473"/>
      <c r="I82" s="473"/>
      <c r="J82" s="473"/>
      <c r="K82" s="473"/>
      <c r="L82" s="473"/>
      <c r="M82" s="473"/>
      <c r="N82" s="473"/>
      <c r="O82" s="473"/>
      <c r="P82" s="473"/>
      <c r="Q82" s="473"/>
      <c r="R82" s="473"/>
      <c r="S82" s="473"/>
      <c r="T82" s="473"/>
      <c r="U82" s="473"/>
      <c r="V82" s="473"/>
      <c r="W82" s="473"/>
      <c r="X82" s="473"/>
      <c r="Y82" s="151"/>
      <c r="Z82" s="154"/>
      <c r="AA82" s="154"/>
      <c r="AB82" s="154"/>
    </row>
    <row r="83" spans="2:28" s="118" customFormat="1" ht="24.75" customHeight="1">
      <c r="B83" s="146"/>
      <c r="C83" s="473" t="s">
        <v>4038</v>
      </c>
      <c r="D83" s="473"/>
      <c r="E83" s="473"/>
      <c r="F83" s="473"/>
      <c r="G83" s="473"/>
      <c r="H83" s="473"/>
      <c r="I83" s="473"/>
      <c r="J83" s="473"/>
      <c r="K83" s="473"/>
      <c r="L83" s="473"/>
      <c r="M83" s="473"/>
      <c r="N83" s="473"/>
      <c r="O83" s="473"/>
      <c r="P83" s="473"/>
      <c r="Q83" s="473"/>
      <c r="R83" s="473"/>
      <c r="S83" s="473"/>
      <c r="T83" s="473"/>
      <c r="U83" s="473"/>
      <c r="V83" s="473"/>
      <c r="W83" s="473"/>
      <c r="X83" s="473"/>
      <c r="Y83" s="151"/>
      <c r="Z83" s="155"/>
      <c r="AA83" s="155"/>
      <c r="AB83" s="154"/>
    </row>
    <row r="84" spans="2:28" s="118" customFormat="1" ht="9" customHeight="1">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55"/>
      <c r="AA84" s="155"/>
      <c r="AB84" s="154"/>
    </row>
    <row r="85" spans="2:28" s="118" customFormat="1" ht="11.25" customHeight="1">
      <c r="B85" s="146"/>
      <c r="C85" s="156"/>
      <c r="D85" s="156"/>
      <c r="E85" s="146"/>
      <c r="F85" s="146"/>
      <c r="G85" s="146"/>
      <c r="H85" s="146"/>
      <c r="I85" s="146"/>
      <c r="J85" s="146"/>
      <c r="K85" s="146"/>
      <c r="L85" s="146"/>
      <c r="M85" s="146"/>
      <c r="N85" s="146"/>
      <c r="O85" s="146"/>
      <c r="P85" s="146"/>
      <c r="Q85" s="146"/>
      <c r="R85" s="146"/>
      <c r="S85" s="146"/>
      <c r="T85" s="146"/>
      <c r="U85" s="146"/>
      <c r="V85" s="146"/>
      <c r="W85" s="146"/>
      <c r="X85" s="146"/>
      <c r="Y85" s="146"/>
      <c r="Z85" s="155"/>
      <c r="AA85" s="155"/>
      <c r="AB85" s="154"/>
    </row>
    <row r="86" spans="2:28" s="118" customFormat="1" ht="25.5" customHeight="1">
      <c r="B86" s="146"/>
      <c r="C86" s="147" t="s">
        <v>3214</v>
      </c>
      <c r="D86" s="147"/>
      <c r="E86" s="146"/>
      <c r="F86" s="146"/>
      <c r="G86" s="146"/>
      <c r="H86" s="146"/>
      <c r="I86" s="473" t="str">
        <f>IF(B24="",B15,B24)</f>
        <v/>
      </c>
      <c r="J86" s="473"/>
      <c r="K86" s="473"/>
      <c r="L86" s="473"/>
      <c r="M86" s="473"/>
      <c r="N86" s="473"/>
      <c r="O86" s="473"/>
      <c r="P86" s="473"/>
      <c r="Q86" s="473"/>
      <c r="R86" s="473"/>
      <c r="S86" s="473"/>
      <c r="T86" s="473"/>
      <c r="U86" s="473"/>
      <c r="V86" s="473"/>
      <c r="W86" s="473"/>
      <c r="X86" s="157"/>
      <c r="Y86" s="157"/>
      <c r="Z86" s="155"/>
      <c r="AA86" s="155"/>
      <c r="AB86" s="154"/>
    </row>
    <row r="87" spans="2:28" s="118" customFormat="1" ht="25.5" customHeight="1">
      <c r="B87" s="146"/>
      <c r="C87" s="147"/>
      <c r="D87" s="147"/>
      <c r="E87" s="146"/>
      <c r="F87" s="146"/>
      <c r="G87" s="146"/>
      <c r="H87" s="146"/>
      <c r="I87" s="473"/>
      <c r="J87" s="473"/>
      <c r="K87" s="473"/>
      <c r="L87" s="473"/>
      <c r="M87" s="473"/>
      <c r="N87" s="473"/>
      <c r="O87" s="473"/>
      <c r="P87" s="473"/>
      <c r="Q87" s="473"/>
      <c r="R87" s="473"/>
      <c r="S87" s="473"/>
      <c r="T87" s="473"/>
      <c r="U87" s="473"/>
      <c r="V87" s="473"/>
      <c r="W87" s="473"/>
      <c r="X87" s="146"/>
      <c r="Y87" s="146"/>
      <c r="Z87" s="154"/>
      <c r="AA87" s="154"/>
      <c r="AB87" s="154"/>
    </row>
    <row r="88" spans="2:28" s="118" customFormat="1" ht="25.5" customHeight="1">
      <c r="B88" s="146"/>
      <c r="C88" s="464" t="s">
        <v>0</v>
      </c>
      <c r="D88" s="464"/>
      <c r="E88" s="464"/>
      <c r="F88" s="464"/>
      <c r="G88" s="146"/>
      <c r="H88" s="146"/>
      <c r="I88" s="204" t="str">
        <f>TEXT(SUM(E34:AD35),"#,##0 円")</f>
        <v>0 円</v>
      </c>
      <c r="J88" s="158"/>
      <c r="K88" s="158"/>
      <c r="L88" s="158"/>
      <c r="M88" s="158"/>
      <c r="N88" s="158"/>
      <c r="O88" s="158"/>
      <c r="P88" s="158"/>
      <c r="Q88" s="159"/>
      <c r="R88" s="146"/>
      <c r="S88" s="146"/>
      <c r="T88" s="146"/>
      <c r="U88" s="146"/>
      <c r="V88" s="146"/>
      <c r="W88" s="146"/>
      <c r="X88" s="146"/>
      <c r="Y88" s="146"/>
      <c r="Z88" s="154"/>
      <c r="AA88" s="154"/>
      <c r="AB88" s="154"/>
    </row>
    <row r="89" spans="2:28" s="118" customFormat="1" ht="17.25" customHeight="1">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54"/>
      <c r="AA89" s="154"/>
      <c r="AB89" s="154"/>
    </row>
    <row r="90" spans="2:28" s="118" customFormat="1" ht="25.5" customHeight="1">
      <c r="B90" s="146"/>
      <c r="C90" s="146"/>
      <c r="D90" s="146"/>
      <c r="E90" s="146"/>
      <c r="F90" s="146" t="s">
        <v>4241</v>
      </c>
      <c r="G90" s="146"/>
      <c r="H90" s="146"/>
      <c r="I90" s="157"/>
      <c r="J90" s="157"/>
      <c r="K90" s="157"/>
      <c r="L90" s="157"/>
      <c r="M90" s="157"/>
      <c r="N90" s="160"/>
      <c r="O90" s="160"/>
      <c r="P90" s="160"/>
      <c r="Q90" s="160"/>
      <c r="R90" s="160"/>
      <c r="S90" s="160" t="str">
        <f>IF(E34="","",TEXT(E34,"#,##0　円"))</f>
        <v>0 円</v>
      </c>
      <c r="T90" s="146"/>
      <c r="U90" s="146"/>
      <c r="V90" s="146"/>
      <c r="W90" s="146"/>
      <c r="X90" s="146"/>
      <c r="Y90" s="146"/>
      <c r="Z90" s="154"/>
      <c r="AA90" s="154"/>
      <c r="AB90" s="154"/>
    </row>
    <row r="91" spans="2:28" s="118" customFormat="1" ht="25.5" customHeight="1">
      <c r="B91" s="146"/>
      <c r="C91" s="146"/>
      <c r="D91" s="146"/>
      <c r="E91" s="146"/>
      <c r="F91" s="146" t="s">
        <v>4244</v>
      </c>
      <c r="G91" s="146"/>
      <c r="H91" s="146"/>
      <c r="I91" s="245"/>
      <c r="J91" s="245"/>
      <c r="K91" s="245"/>
      <c r="L91" s="245"/>
      <c r="M91" s="245"/>
      <c r="N91" s="160"/>
      <c r="O91" s="161"/>
      <c r="P91" s="160"/>
      <c r="Q91" s="160"/>
      <c r="R91" s="160"/>
      <c r="S91" s="160" t="str">
        <f>IF(I34="","",TEXT(I34,"#,##0　円"))</f>
        <v>0 円</v>
      </c>
      <c r="T91" s="146"/>
      <c r="U91" s="146"/>
      <c r="V91" s="146"/>
      <c r="W91" s="146"/>
      <c r="X91" s="146"/>
      <c r="Y91" s="146"/>
      <c r="Z91" s="154"/>
      <c r="AA91" s="154"/>
      <c r="AB91" s="154"/>
    </row>
    <row r="92" spans="2:28" s="118" customFormat="1" ht="25.5" customHeight="1">
      <c r="B92" s="146"/>
      <c r="C92" s="146"/>
      <c r="D92" s="146"/>
      <c r="E92" s="146"/>
      <c r="F92" s="146" t="s">
        <v>4246</v>
      </c>
      <c r="G92" s="146"/>
      <c r="H92" s="146"/>
      <c r="I92" s="157"/>
      <c r="J92" s="157"/>
      <c r="K92" s="157"/>
      <c r="L92" s="157"/>
      <c r="M92" s="157"/>
      <c r="N92" s="160"/>
      <c r="O92" s="161"/>
      <c r="P92" s="160"/>
      <c r="Q92" s="160"/>
      <c r="R92" s="160"/>
      <c r="S92" s="160" t="str">
        <f>IF(M34="","",TEXT(M34,"#,##0　円"))</f>
        <v>0 円</v>
      </c>
      <c r="T92" s="146"/>
      <c r="U92" s="146"/>
      <c r="V92" s="146"/>
      <c r="W92" s="146"/>
      <c r="X92" s="146"/>
      <c r="Y92" s="146"/>
      <c r="Z92" s="154"/>
      <c r="AA92" s="154"/>
      <c r="AB92" s="154"/>
    </row>
    <row r="93" spans="2:28" s="118" customFormat="1" ht="25.5" customHeight="1">
      <c r="B93" s="146"/>
      <c r="C93" s="146"/>
      <c r="D93" s="146"/>
      <c r="E93" s="146"/>
      <c r="F93" s="146" t="s">
        <v>4242</v>
      </c>
      <c r="G93" s="146"/>
      <c r="H93" s="146"/>
      <c r="I93" s="157"/>
      <c r="J93" s="157"/>
      <c r="K93" s="157"/>
      <c r="L93" s="157"/>
      <c r="M93" s="157"/>
      <c r="N93" s="160"/>
      <c r="O93" s="161"/>
      <c r="P93" s="160"/>
      <c r="Q93" s="160"/>
      <c r="R93" s="160"/>
      <c r="S93" s="160" t="str">
        <f>IF(S34="","",TEXT(S34,"#,##0　円"))</f>
        <v>0 円</v>
      </c>
      <c r="T93" s="146"/>
      <c r="U93" s="146"/>
      <c r="V93" s="146"/>
      <c r="W93" s="146"/>
      <c r="X93" s="146"/>
      <c r="Y93" s="146"/>
      <c r="Z93" s="154"/>
      <c r="AA93" s="162"/>
      <c r="AB93" s="154"/>
    </row>
    <row r="94" spans="2:28" s="118" customFormat="1" ht="25.5" customHeight="1">
      <c r="B94" s="146"/>
      <c r="C94" s="146"/>
      <c r="D94" s="146"/>
      <c r="E94" s="146"/>
      <c r="F94" s="146" t="s">
        <v>4260</v>
      </c>
      <c r="G94" s="146"/>
      <c r="H94" s="146"/>
      <c r="I94" s="281"/>
      <c r="J94" s="281"/>
      <c r="K94" s="281"/>
      <c r="L94" s="281"/>
      <c r="M94" s="281"/>
      <c r="N94" s="160"/>
      <c r="O94" s="161"/>
      <c r="P94" s="160"/>
      <c r="Q94" s="160"/>
      <c r="R94" s="160"/>
      <c r="S94" s="160" t="str">
        <f>IF(Y34="","",TEXT(Y34,"#,##0　円"))</f>
        <v>0 円</v>
      </c>
      <c r="T94" s="146"/>
      <c r="U94" s="146"/>
      <c r="V94" s="146"/>
      <c r="W94" s="146"/>
      <c r="X94" s="146"/>
      <c r="Y94" s="146"/>
      <c r="Z94" s="154"/>
      <c r="AA94" s="162"/>
      <c r="AB94" s="154"/>
    </row>
    <row r="95" spans="2:28" s="118" customFormat="1" ht="15.75" customHeight="1">
      <c r="B95" s="156"/>
      <c r="C95" s="156"/>
      <c r="D95" s="156"/>
      <c r="E95" s="156"/>
      <c r="F95" s="146"/>
      <c r="G95" s="146"/>
      <c r="H95" s="146"/>
      <c r="I95" s="146"/>
      <c r="J95" s="146"/>
      <c r="K95" s="146"/>
      <c r="L95" s="146"/>
      <c r="M95" s="146"/>
      <c r="N95" s="146"/>
      <c r="O95" s="146"/>
      <c r="P95" s="146"/>
      <c r="Q95" s="146"/>
      <c r="R95" s="146"/>
      <c r="S95" s="146"/>
      <c r="T95" s="146"/>
      <c r="U95" s="146"/>
      <c r="V95" s="146"/>
      <c r="W95" s="146"/>
      <c r="X95" s="146"/>
      <c r="Y95" s="146"/>
      <c r="Z95" s="154"/>
      <c r="AA95" s="154"/>
      <c r="AB95" s="154"/>
    </row>
    <row r="96" spans="2:28" s="118" customFormat="1" ht="25.5" customHeight="1">
      <c r="B96" s="146"/>
      <c r="C96" s="464" t="s">
        <v>13</v>
      </c>
      <c r="D96" s="464"/>
      <c r="E96" s="464"/>
      <c r="F96" s="156"/>
      <c r="G96" s="156"/>
      <c r="H96" s="146"/>
      <c r="I96" s="146"/>
      <c r="J96" s="146"/>
      <c r="K96" s="146"/>
      <c r="L96" s="146"/>
      <c r="M96" s="146"/>
      <c r="N96" s="146"/>
      <c r="O96" s="146"/>
      <c r="P96" s="146"/>
      <c r="Q96" s="146"/>
      <c r="R96" s="146"/>
      <c r="S96" s="146"/>
      <c r="T96" s="146"/>
      <c r="U96" s="146"/>
      <c r="V96" s="146"/>
      <c r="W96" s="146"/>
      <c r="X96" s="146"/>
      <c r="Y96" s="146"/>
      <c r="Z96" s="154"/>
      <c r="AA96" s="154"/>
      <c r="AB96" s="154"/>
    </row>
    <row r="97" spans="2:28" s="118" customFormat="1" ht="23.25" customHeight="1">
      <c r="B97" s="146"/>
      <c r="C97" s="157" t="s">
        <v>14</v>
      </c>
      <c r="D97" s="150"/>
      <c r="E97" s="606" t="e">
        <f>LEFT(CONCATENATE(IF(INDEX(一覧!R:R,MATCH('①　申請シート'!D4,一覧!A:A,0))&lt;&gt;"","施設運営・",""),IF(INDEX(一覧!S:S,MATCH('①　申請シート'!D4,一覧!A:A,0))&lt;&gt;"","延長保育事業・",""),IF(INDEX(一覧!T:T,MATCH('①　申請シート'!D4,一覧!A:A,0))&lt;&gt;"","一時保育事業・",""),IF(INDEX(一覧!U:U,MATCH('①　申請シート'!D4,一覧!A:A,0))&lt;&gt;"","病児保育事業・",""),IF(INDEX(一覧!V:V,MATCH('①　申請シート'!D4,一覧!A:A,0))&lt;&gt;"","地域子育て支援事業・","")),LEN(CONCATENATE(IF(INDEX(一覧!R:R,MATCH('①　申請シート'!D4,一覧!A:A,0))&lt;&gt;"","施設運営・",""),IF(INDEX(一覧!S:S,MATCH('①　申請シート'!D4,一覧!A:A,0))&lt;&gt;"","延長保育事業・",""),IF(INDEX(一覧!T:T,MATCH('①　申請シート'!D4,一覧!A:A,0))&lt;&gt;"","一時保育事業・",""),IF(INDEX(一覧!U:U,MATCH('①　申請シート'!D4,一覧!A:A,0))&lt;&gt;"","病児保育事業・",""),IF(INDEX(一覧!V:V,MATCH('①　申請シート'!D4,一覧!A:A,0))&lt;&gt;"","地域子育て支援事業・","")))-1)</f>
        <v>#N/A</v>
      </c>
      <c r="F97" s="607"/>
      <c r="G97" s="607"/>
      <c r="H97" s="607"/>
      <c r="I97" s="607"/>
      <c r="J97" s="607"/>
      <c r="K97" s="607"/>
      <c r="L97" s="607"/>
      <c r="M97" s="607"/>
      <c r="N97" s="607"/>
      <c r="O97" s="607"/>
      <c r="P97" s="607"/>
      <c r="Q97" s="607"/>
      <c r="R97" s="607"/>
      <c r="S97" s="607"/>
      <c r="T97" s="146"/>
      <c r="U97" s="146"/>
      <c r="V97" s="146"/>
      <c r="W97" s="146"/>
      <c r="X97" s="163"/>
      <c r="Y97" s="146"/>
      <c r="Z97" s="154"/>
      <c r="AA97" s="154"/>
      <c r="AB97" s="154"/>
    </row>
    <row r="98" spans="2:28" s="118" customFormat="1" ht="23.25" customHeight="1">
      <c r="B98" s="146"/>
      <c r="C98" s="157" t="s">
        <v>15</v>
      </c>
      <c r="D98" s="157"/>
      <c r="E98" s="157"/>
      <c r="F98" s="156"/>
      <c r="G98" s="156"/>
      <c r="H98" s="157"/>
      <c r="I98" s="157"/>
      <c r="J98" s="157"/>
      <c r="K98" s="157"/>
      <c r="L98" s="157"/>
      <c r="M98" s="157"/>
      <c r="N98" s="157"/>
      <c r="O98" s="157"/>
      <c r="P98" s="157"/>
      <c r="Q98" s="157"/>
      <c r="R98" s="157"/>
      <c r="S98" s="157"/>
      <c r="T98" s="157"/>
      <c r="U98" s="157"/>
      <c r="V98" s="157"/>
      <c r="W98" s="157"/>
      <c r="X98" s="157"/>
      <c r="Y98" s="157"/>
      <c r="Z98" s="154"/>
      <c r="AA98" s="154"/>
      <c r="AB98" s="154"/>
    </row>
    <row r="99" spans="2:28" s="118" customFormat="1" ht="23.25" customHeight="1">
      <c r="B99" s="146"/>
      <c r="C99" s="582" t="str">
        <f>IF(OR(S5="",U5=""),"",CONCATENATE("　廃止年月日：　",TEXT(DATE(2023,S5,U5),"ggge年m月d日")))</f>
        <v/>
      </c>
      <c r="D99" s="582"/>
      <c r="E99" s="582"/>
      <c r="F99" s="582"/>
      <c r="G99" s="582"/>
      <c r="H99" s="582"/>
      <c r="I99" s="582"/>
      <c r="J99" s="582"/>
      <c r="K99" s="582"/>
      <c r="L99" s="582"/>
      <c r="M99" s="582"/>
      <c r="N99" s="582"/>
      <c r="O99" s="582"/>
      <c r="P99" s="582"/>
      <c r="Q99" s="582"/>
      <c r="R99" s="582"/>
      <c r="S99" s="582"/>
      <c r="T99" s="582"/>
      <c r="U99" s="582"/>
      <c r="V99" s="582"/>
      <c r="W99" s="582"/>
      <c r="X99" s="582"/>
      <c r="Y99" s="146"/>
      <c r="Z99" s="154"/>
      <c r="AA99" s="154"/>
      <c r="AB99" s="154"/>
    </row>
    <row r="100" spans="2:28" s="118" customFormat="1" ht="23.25" customHeight="1">
      <c r="B100" s="146"/>
      <c r="C100" s="269" t="s">
        <v>4222</v>
      </c>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146"/>
      <c r="Z100" s="154"/>
      <c r="AA100" s="154"/>
      <c r="AB100" s="154"/>
    </row>
    <row r="101" spans="2:28" s="118" customFormat="1" ht="23.25" customHeight="1" thickBot="1">
      <c r="B101" s="146"/>
      <c r="C101" s="269" t="s">
        <v>4221</v>
      </c>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146"/>
      <c r="Z101" s="154"/>
      <c r="AA101" s="154"/>
      <c r="AB101" s="154"/>
    </row>
    <row r="102" spans="2:28" s="118" customFormat="1" ht="27.95" customHeight="1" thickBot="1">
      <c r="B102" s="146"/>
      <c r="C102" s="268"/>
      <c r="D102" s="272" t="str">
        <f>B46&amp;""</f>
        <v/>
      </c>
      <c r="E102" s="269" t="s">
        <v>4223</v>
      </c>
      <c r="F102" s="269"/>
      <c r="G102" s="269"/>
      <c r="H102" s="269"/>
      <c r="I102" s="146"/>
      <c r="J102" s="146"/>
      <c r="K102" s="146"/>
      <c r="L102" s="146"/>
      <c r="M102" s="146"/>
      <c r="N102" s="146"/>
      <c r="O102" s="146"/>
      <c r="P102" s="146"/>
      <c r="Q102" s="146"/>
      <c r="R102" s="146"/>
      <c r="S102" s="146"/>
      <c r="T102" s="146"/>
      <c r="U102" s="146"/>
      <c r="V102" s="146"/>
      <c r="W102" s="146"/>
      <c r="X102" s="146"/>
      <c r="Y102" s="146"/>
      <c r="Z102" s="154"/>
      <c r="AA102" s="154"/>
      <c r="AB102" s="154"/>
    </row>
    <row r="103" spans="2:28" s="118" customFormat="1" ht="27.95" customHeight="1" thickBot="1">
      <c r="B103" s="146"/>
      <c r="C103" s="268"/>
      <c r="D103" s="272" t="str">
        <f>B47&amp;""</f>
        <v/>
      </c>
      <c r="E103" s="269" t="s">
        <v>4224</v>
      </c>
      <c r="F103" s="269"/>
      <c r="G103" s="269"/>
      <c r="H103" s="269"/>
      <c r="I103" s="146"/>
      <c r="J103" s="146"/>
      <c r="K103" s="146"/>
      <c r="L103" s="146"/>
      <c r="M103" s="146"/>
      <c r="N103" s="146"/>
      <c r="O103" s="146"/>
      <c r="P103" s="146"/>
      <c r="Q103" s="146"/>
      <c r="R103" s="146"/>
      <c r="S103" s="146"/>
      <c r="T103" s="146"/>
      <c r="U103" s="146"/>
      <c r="V103" s="146"/>
      <c r="W103" s="146"/>
      <c r="X103" s="146"/>
      <c r="Y103" s="146"/>
      <c r="Z103" s="154"/>
      <c r="AA103" s="154"/>
      <c r="AB103" s="154"/>
    </row>
    <row r="104" spans="2:28" s="118" customFormat="1" ht="27.95" customHeight="1" thickBot="1">
      <c r="B104" s="146"/>
      <c r="C104" s="268"/>
      <c r="D104" s="272" t="str">
        <f>B48&amp;""</f>
        <v/>
      </c>
      <c r="E104" s="269" t="s">
        <v>4225</v>
      </c>
      <c r="F104" s="269"/>
      <c r="G104" s="269"/>
      <c r="H104" s="269"/>
      <c r="I104" s="146"/>
      <c r="J104" s="146"/>
      <c r="K104" s="146"/>
      <c r="L104" s="146"/>
      <c r="M104" s="146"/>
      <c r="N104" s="146"/>
      <c r="O104" s="146"/>
      <c r="P104" s="146"/>
      <c r="Q104" s="146"/>
      <c r="R104" s="146"/>
      <c r="S104" s="146"/>
      <c r="T104" s="146"/>
      <c r="U104" s="146"/>
      <c r="V104" s="146"/>
      <c r="W104" s="146"/>
      <c r="X104" s="146"/>
      <c r="Y104" s="146"/>
      <c r="Z104" s="154"/>
      <c r="AA104" s="154"/>
      <c r="AB104" s="154"/>
    </row>
    <row r="105" spans="2:28" s="118" customFormat="1" ht="27.95" customHeight="1" thickBot="1">
      <c r="B105" s="146"/>
      <c r="C105" s="268"/>
      <c r="D105" s="272" t="str">
        <f>B49&amp;""</f>
        <v/>
      </c>
      <c r="E105" s="269" t="s">
        <v>4226</v>
      </c>
      <c r="F105" s="269"/>
      <c r="G105" s="269"/>
      <c r="H105" s="269"/>
      <c r="I105" s="146"/>
      <c r="J105" s="146"/>
      <c r="K105" s="146"/>
      <c r="L105" s="146"/>
      <c r="M105" s="146"/>
      <c r="N105" s="146"/>
      <c r="O105" s="146"/>
      <c r="P105" s="146"/>
      <c r="Q105" s="146"/>
      <c r="R105" s="146"/>
      <c r="S105" s="146"/>
      <c r="T105" s="146"/>
      <c r="U105" s="146"/>
      <c r="V105" s="146"/>
      <c r="W105" s="146"/>
      <c r="X105" s="146"/>
      <c r="Y105" s="146"/>
      <c r="Z105" s="154"/>
      <c r="AA105" s="154"/>
      <c r="AB105" s="154"/>
    </row>
    <row r="106" spans="2:28" s="118" customFormat="1" ht="15.75" customHeight="1">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54"/>
      <c r="AA106" s="154"/>
      <c r="AB106" s="154"/>
    </row>
    <row r="107" spans="2:28" s="118" customFormat="1" ht="25.5" customHeight="1" thickBot="1">
      <c r="B107" s="146"/>
      <c r="C107" s="157" t="s">
        <v>4235</v>
      </c>
      <c r="D107" s="147"/>
      <c r="E107" s="147"/>
      <c r="F107" s="147"/>
      <c r="G107" s="147"/>
      <c r="H107" s="147"/>
      <c r="I107" s="146"/>
      <c r="J107" s="146"/>
      <c r="K107" s="146"/>
      <c r="L107" s="146"/>
      <c r="M107" s="146"/>
      <c r="N107" s="146"/>
      <c r="O107" s="146"/>
      <c r="P107" s="146"/>
      <c r="Q107" s="146"/>
      <c r="R107" s="146"/>
      <c r="S107" s="146"/>
      <c r="T107" s="146"/>
      <c r="U107" s="146"/>
      <c r="V107" s="146"/>
      <c r="W107" s="146"/>
      <c r="X107" s="146"/>
      <c r="Y107" s="146"/>
      <c r="Z107" s="154"/>
      <c r="AA107" s="154"/>
      <c r="AB107" s="154"/>
    </row>
    <row r="108" spans="2:28" s="118" customFormat="1" ht="27.95" customHeight="1" thickBot="1">
      <c r="B108" s="146"/>
      <c r="C108" s="150"/>
      <c r="D108" s="164" t="str">
        <f>IF(E34&gt;0,"○","")</f>
        <v/>
      </c>
      <c r="E108" s="147" t="s">
        <v>4243</v>
      </c>
      <c r="F108" s="147"/>
      <c r="G108" s="147"/>
      <c r="H108" s="147"/>
      <c r="I108" s="146"/>
      <c r="J108" s="146"/>
      <c r="K108" s="146"/>
      <c r="L108" s="146"/>
      <c r="M108" s="146"/>
      <c r="N108" s="146"/>
      <c r="O108" s="146"/>
      <c r="P108" s="146"/>
      <c r="Q108" s="146"/>
      <c r="R108" s="146"/>
      <c r="S108" s="146"/>
      <c r="T108" s="146"/>
      <c r="U108" s="146"/>
      <c r="V108" s="146"/>
      <c r="W108" s="146"/>
      <c r="X108" s="146"/>
      <c r="Y108" s="146"/>
      <c r="Z108" s="154"/>
      <c r="AA108" s="154"/>
      <c r="AB108" s="154"/>
    </row>
    <row r="109" spans="2:28" s="118" customFormat="1" ht="27.95" customHeight="1" thickBot="1">
      <c r="B109" s="146"/>
      <c r="C109" s="150"/>
      <c r="D109" s="164" t="str">
        <f>IF(I34&gt;0,"○","")</f>
        <v/>
      </c>
      <c r="E109" s="147" t="s">
        <v>4245</v>
      </c>
      <c r="F109" s="147"/>
      <c r="G109" s="147"/>
      <c r="H109" s="147"/>
      <c r="I109" s="146"/>
      <c r="J109" s="146"/>
      <c r="K109" s="146"/>
      <c r="L109" s="146"/>
      <c r="M109" s="146"/>
      <c r="N109" s="146"/>
      <c r="O109" s="146"/>
      <c r="P109" s="146"/>
      <c r="Q109" s="146"/>
      <c r="R109" s="146"/>
      <c r="S109" s="146"/>
      <c r="T109" s="146"/>
      <c r="U109" s="146"/>
      <c r="V109" s="146"/>
      <c r="W109" s="146"/>
      <c r="X109" s="146"/>
      <c r="Y109" s="146"/>
      <c r="Z109" s="154"/>
      <c r="AA109" s="154"/>
      <c r="AB109" s="154"/>
    </row>
    <row r="110" spans="2:28" s="118" customFormat="1" ht="27.95" customHeight="1" thickBot="1">
      <c r="B110" s="146"/>
      <c r="C110" s="244"/>
      <c r="D110" s="164" t="str">
        <f>IF(M34&gt;0,"〇","")</f>
        <v/>
      </c>
      <c r="E110" s="246" t="s">
        <v>4247</v>
      </c>
      <c r="F110" s="246"/>
      <c r="G110" s="246"/>
      <c r="H110" s="246"/>
      <c r="I110" s="146"/>
      <c r="J110" s="146"/>
      <c r="K110" s="146"/>
      <c r="L110" s="146"/>
      <c r="M110" s="146"/>
      <c r="N110" s="146"/>
      <c r="O110" s="146"/>
      <c r="P110" s="146"/>
      <c r="Q110" s="146"/>
      <c r="R110" s="146"/>
      <c r="S110" s="146"/>
      <c r="T110" s="146"/>
      <c r="U110" s="146"/>
      <c r="V110" s="146"/>
      <c r="W110" s="146"/>
      <c r="X110" s="146"/>
      <c r="Y110" s="146"/>
      <c r="Z110" s="154"/>
      <c r="AA110" s="154"/>
      <c r="AB110" s="154"/>
    </row>
    <row r="111" spans="2:28" s="118" customFormat="1" ht="27.95" customHeight="1" thickBot="1">
      <c r="B111" s="146"/>
      <c r="C111" s="150"/>
      <c r="D111" s="164" t="str">
        <f>IF(S34&gt;0,"○","")</f>
        <v/>
      </c>
      <c r="E111" s="147" t="s">
        <v>4295</v>
      </c>
      <c r="F111" s="147"/>
      <c r="G111" s="147"/>
      <c r="H111" s="147"/>
      <c r="I111" s="146"/>
      <c r="J111" s="146"/>
      <c r="K111" s="146"/>
      <c r="L111" s="146"/>
      <c r="M111" s="146"/>
      <c r="N111" s="146"/>
      <c r="O111" s="146"/>
      <c r="P111" s="146"/>
      <c r="Q111" s="146"/>
      <c r="R111" s="146"/>
      <c r="S111" s="146"/>
      <c r="T111" s="146"/>
      <c r="U111" s="146"/>
      <c r="V111" s="146"/>
      <c r="W111" s="146"/>
      <c r="X111" s="146"/>
      <c r="Y111" s="146"/>
      <c r="Z111" s="154"/>
      <c r="AA111" s="154"/>
      <c r="AB111" s="154"/>
    </row>
    <row r="112" spans="2:28" s="118" customFormat="1" ht="27.95" customHeight="1" thickBot="1">
      <c r="B112" s="146"/>
      <c r="C112" s="286"/>
      <c r="D112" s="164" t="str">
        <f>IF(Y34&gt;0,"○","")</f>
        <v/>
      </c>
      <c r="E112" s="285" t="s">
        <v>4296</v>
      </c>
      <c r="F112" s="285"/>
      <c r="G112" s="285"/>
      <c r="H112" s="285"/>
      <c r="I112" s="146"/>
      <c r="J112" s="146"/>
      <c r="K112" s="146"/>
      <c r="L112" s="146"/>
      <c r="M112" s="146"/>
      <c r="N112" s="146"/>
      <c r="O112" s="146"/>
      <c r="P112" s="146"/>
      <c r="Q112" s="146"/>
      <c r="R112" s="146"/>
      <c r="S112" s="146"/>
      <c r="T112" s="146"/>
      <c r="U112" s="146"/>
      <c r="V112" s="146"/>
      <c r="W112" s="146"/>
      <c r="X112" s="146"/>
      <c r="Y112" s="146"/>
      <c r="Z112" s="154"/>
      <c r="AA112" s="154"/>
      <c r="AB112" s="154"/>
    </row>
    <row r="113" spans="2:28" s="118" customFormat="1" ht="27.95" customHeight="1" thickBot="1">
      <c r="B113" s="146"/>
      <c r="C113" s="150"/>
      <c r="D113" s="164" t="str">
        <f>IF(理由書!B14&lt;&gt;"","○","")</f>
        <v/>
      </c>
      <c r="E113" s="147" t="s">
        <v>4297</v>
      </c>
      <c r="F113" s="147"/>
      <c r="G113" s="147"/>
      <c r="H113" s="147"/>
      <c r="I113" s="146"/>
      <c r="J113" s="146"/>
      <c r="K113" s="146"/>
      <c r="L113" s="146"/>
      <c r="M113" s="146"/>
      <c r="N113" s="146"/>
      <c r="O113" s="146"/>
      <c r="P113" s="146"/>
      <c r="Q113" s="146"/>
      <c r="R113" s="146"/>
      <c r="S113" s="146"/>
      <c r="T113" s="146"/>
      <c r="U113" s="146"/>
      <c r="V113" s="146"/>
      <c r="W113" s="146"/>
      <c r="X113" s="146"/>
      <c r="Y113" s="146"/>
      <c r="Z113" s="154"/>
      <c r="AA113" s="154"/>
      <c r="AB113" s="154"/>
    </row>
    <row r="114" spans="2:28" s="118" customFormat="1" ht="27.95" customHeight="1" thickBot="1">
      <c r="B114" s="146"/>
      <c r="C114" s="146"/>
      <c r="D114" s="164" t="str">
        <f>IF('⑦　役員氏名一覧表'!B22&lt;&gt;"","○","")</f>
        <v/>
      </c>
      <c r="E114" s="147" t="s">
        <v>4298</v>
      </c>
      <c r="F114" s="146"/>
      <c r="G114" s="146"/>
      <c r="H114" s="146"/>
      <c r="I114" s="146"/>
      <c r="J114" s="146"/>
      <c r="K114" s="146"/>
      <c r="L114" s="146"/>
      <c r="M114" s="146"/>
      <c r="N114" s="146"/>
      <c r="O114" s="146"/>
      <c r="P114" s="146"/>
      <c r="Q114" s="146"/>
      <c r="R114" s="146"/>
      <c r="S114" s="146"/>
      <c r="T114" s="146"/>
      <c r="U114" s="146"/>
      <c r="V114" s="146"/>
      <c r="W114" s="146"/>
      <c r="X114" s="146"/>
      <c r="Y114" s="146"/>
      <c r="Z114" s="154"/>
      <c r="AA114" s="154"/>
      <c r="AB114" s="154"/>
    </row>
    <row r="115" spans="2:28" s="118" customFormat="1" ht="25.5" customHeight="1">
      <c r="B115" s="146"/>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54"/>
      <c r="AA115" s="154"/>
      <c r="AB115" s="154"/>
    </row>
    <row r="116" spans="2:28" s="118" customFormat="1" ht="20.25" customHeight="1">
      <c r="B116" s="146"/>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54"/>
      <c r="AA116" s="154"/>
      <c r="AB116" s="154"/>
    </row>
    <row r="117" spans="2:28" s="118" customFormat="1" ht="27.95" customHeight="1">
      <c r="B117" s="146"/>
      <c r="C117" s="146"/>
      <c r="D117" s="146"/>
      <c r="E117" s="146"/>
      <c r="F117" s="146"/>
      <c r="G117" s="146"/>
      <c r="H117" s="146"/>
      <c r="I117" s="146"/>
      <c r="J117" s="146"/>
      <c r="K117" s="146"/>
      <c r="L117" s="146"/>
      <c r="M117" s="165" t="s">
        <v>42</v>
      </c>
      <c r="N117" s="201"/>
      <c r="O117" s="184"/>
      <c r="P117" s="591" t="str">
        <f>IF(E6="","",E6)</f>
        <v/>
      </c>
      <c r="Q117" s="591"/>
      <c r="R117" s="591"/>
      <c r="S117" s="591"/>
      <c r="T117" s="591"/>
      <c r="U117" s="591"/>
      <c r="V117" s="591"/>
      <c r="W117" s="591"/>
      <c r="X117" s="591"/>
      <c r="Y117" s="147"/>
      <c r="Z117" s="154"/>
      <c r="AA117" s="154"/>
      <c r="AB117" s="154"/>
    </row>
    <row r="118" spans="2:28" s="118" customFormat="1" ht="27.95" customHeight="1">
      <c r="B118" s="146"/>
      <c r="C118" s="146"/>
      <c r="D118" s="146"/>
      <c r="E118" s="146"/>
      <c r="F118" s="146"/>
      <c r="G118" s="146"/>
      <c r="H118" s="146"/>
      <c r="I118" s="146"/>
      <c r="J118" s="146"/>
      <c r="K118" s="146"/>
      <c r="L118" s="146"/>
      <c r="M118" s="199" t="s">
        <v>8</v>
      </c>
      <c r="N118" s="202"/>
      <c r="O118" s="203"/>
      <c r="P118" s="592" t="str">
        <f>IF(E7="","",E7)</f>
        <v/>
      </c>
      <c r="Q118" s="592"/>
      <c r="R118" s="592"/>
      <c r="S118" s="592"/>
      <c r="T118" s="592"/>
      <c r="U118" s="592"/>
      <c r="V118" s="592"/>
      <c r="W118" s="592"/>
      <c r="X118" s="592"/>
      <c r="Y118" s="147"/>
      <c r="Z118" s="154"/>
      <c r="AA118" s="154"/>
      <c r="AB118" s="154"/>
    </row>
    <row r="119" spans="2:28" s="118" customFormat="1" ht="27.95" customHeight="1">
      <c r="B119" s="146"/>
      <c r="C119" s="146"/>
      <c r="D119" s="146"/>
      <c r="E119" s="146"/>
      <c r="F119" s="146"/>
      <c r="G119" s="146"/>
      <c r="H119" s="146"/>
      <c r="I119" s="146"/>
      <c r="J119" s="146"/>
      <c r="K119" s="146"/>
      <c r="L119" s="146"/>
      <c r="M119" s="593" t="s">
        <v>38</v>
      </c>
      <c r="N119" s="594"/>
      <c r="O119" s="594"/>
      <c r="P119" s="590" t="str">
        <f>IF(E8="","",E8)</f>
        <v/>
      </c>
      <c r="Q119" s="590"/>
      <c r="R119" s="590"/>
      <c r="S119" s="590"/>
      <c r="T119" s="590"/>
      <c r="U119" s="590"/>
      <c r="V119" s="590"/>
      <c r="W119" s="590"/>
      <c r="X119" s="590"/>
      <c r="Y119" s="147"/>
      <c r="Z119" s="154"/>
      <c r="AA119" s="154"/>
      <c r="AB119" s="154"/>
    </row>
    <row r="120" spans="2:28" s="118" customFormat="1" ht="25.5" customHeight="1">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66"/>
      <c r="AA120" s="166"/>
      <c r="AB120" s="154"/>
    </row>
    <row r="121" spans="2:28" s="118" customFormat="1" ht="20.45" customHeight="1">
      <c r="Z121" s="166"/>
      <c r="AA121" s="166"/>
      <c r="AB121" s="154"/>
    </row>
    <row r="122" spans="2:28" s="118" customFormat="1" ht="20.45" customHeight="1">
      <c r="Z122" s="166"/>
      <c r="AA122" s="166"/>
      <c r="AB122" s="154"/>
    </row>
    <row r="123" spans="2:28" s="118" customFormat="1" ht="18" thickBot="1">
      <c r="Z123" s="154"/>
      <c r="AA123" s="154"/>
      <c r="AB123" s="154"/>
    </row>
    <row r="124" spans="2:28" s="118" customFormat="1" ht="95.25" customHeight="1" thickBot="1">
      <c r="B124" s="588" t="s">
        <v>272</v>
      </c>
      <c r="C124" s="589"/>
      <c r="D124" s="167" t="s">
        <v>292</v>
      </c>
      <c r="E124" s="156"/>
      <c r="F124" s="156"/>
      <c r="G124" s="159"/>
      <c r="H124" s="159"/>
      <c r="I124" s="159"/>
      <c r="J124" s="159"/>
      <c r="K124" s="159"/>
      <c r="L124" s="159"/>
      <c r="M124" s="547" t="s">
        <v>293</v>
      </c>
      <c r="N124" s="548"/>
      <c r="O124" s="549">
        <f>D4</f>
        <v>0</v>
      </c>
      <c r="P124" s="550"/>
      <c r="Q124" s="551"/>
      <c r="R124" s="604" t="s">
        <v>294</v>
      </c>
      <c r="S124" s="605"/>
      <c r="T124" s="617" t="str">
        <f>B15</f>
        <v/>
      </c>
      <c r="U124" s="617"/>
      <c r="V124" s="617"/>
      <c r="W124" s="617"/>
      <c r="X124" s="617"/>
      <c r="Y124" s="618"/>
    </row>
    <row r="125" spans="2:28" s="118" customFormat="1" ht="30.75" customHeight="1">
      <c r="B125" s="168" t="s">
        <v>323</v>
      </c>
      <c r="C125" s="169"/>
      <c r="D125" s="170"/>
      <c r="E125" s="156"/>
      <c r="F125" s="156"/>
      <c r="G125" s="159"/>
      <c r="H125" s="159"/>
      <c r="I125" s="159"/>
      <c r="J125" s="159"/>
      <c r="K125" s="159"/>
      <c r="L125" s="159"/>
      <c r="M125" s="171"/>
      <c r="N125" s="172"/>
      <c r="O125" s="173"/>
      <c r="P125" s="173"/>
      <c r="Q125" s="173"/>
      <c r="R125" s="172"/>
      <c r="S125" s="172"/>
      <c r="T125" s="174"/>
      <c r="U125" s="174"/>
      <c r="V125" s="174"/>
      <c r="W125" s="174"/>
      <c r="X125" s="174"/>
      <c r="Y125" s="174"/>
    </row>
    <row r="126" spans="2:28" s="118" customFormat="1" ht="21.75" customHeight="1">
      <c r="B126" s="175" t="s">
        <v>343</v>
      </c>
      <c r="C126" s="156"/>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row>
    <row r="127" spans="2:28" s="118" customFormat="1" ht="21.75" customHeight="1">
      <c r="B127" s="175" t="s">
        <v>321</v>
      </c>
      <c r="C127" s="156"/>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row>
    <row r="128" spans="2:28" s="118" customFormat="1" ht="21.75" customHeight="1">
      <c r="B128" s="175" t="s">
        <v>3959</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row>
    <row r="129" spans="2:25" s="118" customFormat="1" ht="21.75" customHeight="1">
      <c r="B129" s="176" t="s">
        <v>322</v>
      </c>
      <c r="C129" s="177"/>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row>
    <row r="130" spans="2:25" s="118" customFormat="1" ht="40.5" customHeight="1">
      <c r="B130" s="587" t="s">
        <v>324</v>
      </c>
      <c r="C130" s="587"/>
      <c r="D130" s="587"/>
      <c r="E130" s="587"/>
      <c r="F130" s="587"/>
      <c r="G130" s="587"/>
      <c r="H130" s="587"/>
      <c r="I130" s="587"/>
      <c r="J130" s="587"/>
      <c r="K130" s="587"/>
      <c r="L130" s="587"/>
      <c r="M130" s="587"/>
      <c r="N130" s="587"/>
      <c r="O130" s="587"/>
      <c r="P130" s="587"/>
      <c r="Q130" s="587"/>
      <c r="R130" s="587"/>
      <c r="S130" s="587"/>
      <c r="T130" s="587"/>
      <c r="U130" s="587"/>
      <c r="V130" s="587"/>
      <c r="W130" s="587"/>
      <c r="X130" s="587"/>
      <c r="Y130" s="587"/>
    </row>
    <row r="131" spans="2:25" s="118" customFormat="1" ht="50.25" customHeight="1" thickBot="1">
      <c r="B131" s="579" t="s">
        <v>6841</v>
      </c>
      <c r="C131" s="579"/>
      <c r="D131" s="579"/>
      <c r="E131" s="579"/>
      <c r="F131" s="579"/>
      <c r="G131" s="579"/>
      <c r="H131" s="579"/>
      <c r="I131" s="579"/>
      <c r="J131" s="579"/>
      <c r="K131" s="579"/>
      <c r="L131" s="579"/>
      <c r="M131" s="579"/>
      <c r="N131" s="579"/>
      <c r="O131" s="579"/>
      <c r="P131" s="579"/>
      <c r="Q131" s="579"/>
      <c r="R131" s="579"/>
      <c r="S131" s="579"/>
      <c r="T131" s="579"/>
      <c r="U131" s="579"/>
      <c r="V131" s="579"/>
      <c r="W131" s="579"/>
      <c r="X131" s="579"/>
      <c r="Y131" s="579"/>
    </row>
    <row r="132" spans="2:25" s="118" customFormat="1" ht="8.25" customHeight="1">
      <c r="B132" s="156"/>
      <c r="C132" s="178"/>
      <c r="D132" s="179"/>
      <c r="E132" s="179"/>
      <c r="F132" s="179"/>
      <c r="G132" s="179"/>
      <c r="H132" s="179"/>
      <c r="I132" s="179"/>
      <c r="J132" s="179"/>
      <c r="K132" s="179"/>
      <c r="L132" s="179"/>
      <c r="M132" s="179"/>
      <c r="N132" s="179"/>
      <c r="O132" s="179"/>
      <c r="P132" s="179"/>
      <c r="Q132" s="179"/>
      <c r="R132" s="179"/>
      <c r="S132" s="179"/>
      <c r="T132" s="179"/>
      <c r="U132" s="179"/>
      <c r="V132" s="179"/>
      <c r="W132" s="179"/>
      <c r="X132" s="180"/>
      <c r="Y132" s="159"/>
    </row>
    <row r="133" spans="2:25" s="118" customFormat="1" ht="27" customHeight="1">
      <c r="B133" s="156"/>
      <c r="C133" s="181" t="s">
        <v>328</v>
      </c>
      <c r="D133" s="182"/>
      <c r="E133" s="182"/>
      <c r="F133" s="182"/>
      <c r="G133" s="182"/>
      <c r="H133" s="182"/>
      <c r="I133" s="182"/>
      <c r="J133" s="182"/>
      <c r="K133" s="182"/>
      <c r="L133" s="183" t="s">
        <v>327</v>
      </c>
      <c r="M133" s="184"/>
      <c r="N133" s="184"/>
      <c r="O133" s="184"/>
      <c r="P133" s="427"/>
      <c r="Q133" s="427"/>
      <c r="R133" s="427"/>
      <c r="S133" s="427"/>
      <c r="T133" s="427"/>
      <c r="U133" s="427"/>
      <c r="V133" s="427"/>
      <c r="W133" s="427"/>
      <c r="X133" s="185"/>
      <c r="Y133" s="159"/>
    </row>
    <row r="134" spans="2:25" s="118" customFormat="1" ht="7.5" customHeight="1" thickBot="1">
      <c r="B134" s="156"/>
      <c r="C134" s="186"/>
      <c r="D134" s="187"/>
      <c r="E134" s="187"/>
      <c r="F134" s="187"/>
      <c r="G134" s="187"/>
      <c r="H134" s="187"/>
      <c r="I134" s="187"/>
      <c r="J134" s="187"/>
      <c r="K134" s="187"/>
      <c r="L134" s="188"/>
      <c r="M134" s="187"/>
      <c r="N134" s="187"/>
      <c r="O134" s="187"/>
      <c r="P134" s="187"/>
      <c r="Q134" s="187"/>
      <c r="R134" s="187"/>
      <c r="S134" s="187"/>
      <c r="T134" s="187"/>
      <c r="U134" s="187"/>
      <c r="V134" s="187"/>
      <c r="W134" s="187"/>
      <c r="X134" s="189"/>
      <c r="Y134" s="159"/>
    </row>
    <row r="135" spans="2:25" s="118" customFormat="1" ht="8.25" customHeight="1" thickBot="1">
      <c r="B135" s="156"/>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row>
    <row r="136" spans="2:25" s="118" customFormat="1" ht="26.25" customHeight="1" thickBot="1">
      <c r="B136" s="190" t="s">
        <v>325</v>
      </c>
      <c r="C136" s="159"/>
      <c r="D136" s="159"/>
      <c r="E136" s="159"/>
      <c r="F136" s="159"/>
      <c r="G136" s="159"/>
      <c r="H136" s="159"/>
      <c r="I136" s="159"/>
      <c r="J136" s="159"/>
      <c r="K136" s="159"/>
      <c r="L136" s="159"/>
      <c r="M136" s="159"/>
      <c r="N136" s="159"/>
      <c r="O136" s="159"/>
      <c r="P136" s="159"/>
      <c r="Q136" s="159"/>
      <c r="R136" s="159"/>
      <c r="S136" s="159"/>
      <c r="T136" s="159"/>
      <c r="U136" s="156"/>
      <c r="V136" s="156"/>
      <c r="W136" s="585" t="s">
        <v>295</v>
      </c>
      <c r="X136" s="586"/>
      <c r="Y136" s="159"/>
    </row>
    <row r="137" spans="2:25" s="118" customFormat="1" ht="37.5" customHeight="1" thickBot="1">
      <c r="B137" s="156"/>
      <c r="C137" s="595" t="s">
        <v>6834</v>
      </c>
      <c r="D137" s="596"/>
      <c r="E137" s="596"/>
      <c r="F137" s="596"/>
      <c r="G137" s="596"/>
      <c r="H137" s="596"/>
      <c r="I137" s="596"/>
      <c r="J137" s="596"/>
      <c r="K137" s="596"/>
      <c r="L137" s="596"/>
      <c r="M137" s="596"/>
      <c r="N137" s="596"/>
      <c r="O137" s="596"/>
      <c r="P137" s="596"/>
      <c r="Q137" s="596"/>
      <c r="R137" s="596"/>
      <c r="S137" s="596"/>
      <c r="T137" s="596"/>
      <c r="U137" s="596"/>
      <c r="V137" s="596"/>
      <c r="W137" s="523"/>
      <c r="X137" s="524"/>
      <c r="Y137" s="159"/>
    </row>
    <row r="138" spans="2:25" s="118" customFormat="1" ht="37.5" customHeight="1" thickBot="1">
      <c r="B138" s="191" t="s">
        <v>326</v>
      </c>
      <c r="C138" s="159"/>
      <c r="D138" s="159"/>
      <c r="E138" s="159"/>
      <c r="F138" s="159"/>
      <c r="G138" s="159"/>
      <c r="H138" s="159"/>
      <c r="I138" s="159"/>
      <c r="J138" s="159"/>
      <c r="K138" s="159"/>
      <c r="L138" s="159"/>
      <c r="M138" s="159"/>
      <c r="N138" s="159"/>
      <c r="O138" s="159"/>
      <c r="P138" s="159"/>
      <c r="Q138" s="159"/>
      <c r="R138" s="159"/>
      <c r="S138" s="159"/>
      <c r="T138" s="159"/>
      <c r="U138" s="156"/>
      <c r="V138" s="156"/>
      <c r="W138" s="156"/>
      <c r="X138" s="156"/>
      <c r="Y138" s="159"/>
    </row>
    <row r="139" spans="2:25" s="118" customFormat="1" ht="38.25" customHeight="1" thickBot="1">
      <c r="B139" s="156"/>
      <c r="C139" s="597" t="s">
        <v>296</v>
      </c>
      <c r="D139" s="535" t="s">
        <v>299</v>
      </c>
      <c r="E139" s="536"/>
      <c r="F139" s="536"/>
      <c r="G139" s="536"/>
      <c r="H139" s="536"/>
      <c r="I139" s="536"/>
      <c r="J139" s="536"/>
      <c r="K139" s="536"/>
      <c r="L139" s="536"/>
      <c r="M139" s="536"/>
      <c r="N139" s="536"/>
      <c r="O139" s="536"/>
      <c r="P139" s="536"/>
      <c r="Q139" s="536"/>
      <c r="R139" s="536"/>
      <c r="S139" s="536"/>
      <c r="T139" s="536"/>
      <c r="U139" s="536"/>
      <c r="V139" s="580"/>
      <c r="W139" s="523"/>
      <c r="X139" s="524"/>
      <c r="Y139" s="159"/>
    </row>
    <row r="140" spans="2:25" s="118" customFormat="1" ht="38.25" customHeight="1" thickBot="1">
      <c r="B140" s="159"/>
      <c r="C140" s="598"/>
      <c r="D140" s="535" t="s">
        <v>3220</v>
      </c>
      <c r="E140" s="536"/>
      <c r="F140" s="536"/>
      <c r="G140" s="536"/>
      <c r="H140" s="536"/>
      <c r="I140" s="536"/>
      <c r="J140" s="536"/>
      <c r="K140" s="536"/>
      <c r="L140" s="536"/>
      <c r="M140" s="536"/>
      <c r="N140" s="536"/>
      <c r="O140" s="536"/>
      <c r="P140" s="536"/>
      <c r="Q140" s="536"/>
      <c r="R140" s="536"/>
      <c r="S140" s="536"/>
      <c r="T140" s="536"/>
      <c r="U140" s="536"/>
      <c r="V140" s="580"/>
      <c r="W140" s="523"/>
      <c r="X140" s="524"/>
      <c r="Y140" s="159"/>
    </row>
    <row r="141" spans="2:25" s="118" customFormat="1" ht="38.25" customHeight="1">
      <c r="B141" s="192"/>
      <c r="C141" s="598"/>
      <c r="D141" s="656"/>
      <c r="E141" s="538" t="s">
        <v>3226</v>
      </c>
      <c r="F141" s="538"/>
      <c r="G141" s="538"/>
      <c r="H141" s="538"/>
      <c r="I141" s="538"/>
      <c r="J141" s="538"/>
      <c r="K141" s="538"/>
      <c r="L141" s="538"/>
      <c r="M141" s="538"/>
      <c r="N141" s="538"/>
      <c r="O141" s="538"/>
      <c r="P141" s="538"/>
      <c r="Q141" s="538"/>
      <c r="R141" s="538"/>
      <c r="S141" s="538"/>
      <c r="T141" s="538"/>
      <c r="U141" s="538"/>
      <c r="V141" s="545"/>
      <c r="W141" s="583"/>
      <c r="X141" s="584"/>
      <c r="Y141" s="159"/>
    </row>
    <row r="142" spans="2:25" s="118" customFormat="1" ht="38.25" customHeight="1">
      <c r="B142" s="192"/>
      <c r="C142" s="598"/>
      <c r="D142" s="661"/>
      <c r="E142" s="531" t="s">
        <v>3221</v>
      </c>
      <c r="F142" s="531"/>
      <c r="G142" s="531"/>
      <c r="H142" s="531"/>
      <c r="I142" s="531"/>
      <c r="J142" s="531"/>
      <c r="K142" s="531"/>
      <c r="L142" s="531"/>
      <c r="M142" s="531"/>
      <c r="N142" s="531"/>
      <c r="O142" s="531"/>
      <c r="P142" s="531"/>
      <c r="Q142" s="531"/>
      <c r="R142" s="531"/>
      <c r="S142" s="531"/>
      <c r="T142" s="531"/>
      <c r="U142" s="531"/>
      <c r="V142" s="658"/>
      <c r="W142" s="521"/>
      <c r="X142" s="522"/>
      <c r="Y142" s="159"/>
    </row>
    <row r="143" spans="2:25" s="118" customFormat="1" ht="38.25" customHeight="1" thickBot="1">
      <c r="B143" s="192"/>
      <c r="C143" s="599"/>
      <c r="D143" s="662"/>
      <c r="E143" s="659" t="s">
        <v>4236</v>
      </c>
      <c r="F143" s="659"/>
      <c r="G143" s="659"/>
      <c r="H143" s="659"/>
      <c r="I143" s="659"/>
      <c r="J143" s="659"/>
      <c r="K143" s="659"/>
      <c r="L143" s="659"/>
      <c r="M143" s="659"/>
      <c r="N143" s="659"/>
      <c r="O143" s="659"/>
      <c r="P143" s="659"/>
      <c r="Q143" s="659"/>
      <c r="R143" s="659"/>
      <c r="S143" s="659"/>
      <c r="T143" s="659"/>
      <c r="U143" s="659"/>
      <c r="V143" s="660"/>
      <c r="W143" s="647"/>
      <c r="X143" s="648"/>
      <c r="Y143" s="159"/>
    </row>
    <row r="144" spans="2:25" s="118" customFormat="1" ht="28.5" customHeight="1" thickBot="1">
      <c r="B144" s="192"/>
      <c r="C144" s="273"/>
      <c r="D144" s="657"/>
      <c r="E144" s="657"/>
      <c r="F144" s="657"/>
      <c r="G144" s="657"/>
      <c r="H144" s="657"/>
      <c r="I144" s="657"/>
      <c r="J144" s="657"/>
      <c r="K144" s="657"/>
      <c r="L144" s="657"/>
      <c r="M144" s="657"/>
      <c r="N144" s="657"/>
      <c r="O144" s="657"/>
      <c r="P144" s="657"/>
      <c r="Q144" s="657"/>
      <c r="R144" s="657"/>
      <c r="S144" s="657"/>
      <c r="T144" s="657"/>
      <c r="U144" s="657"/>
      <c r="V144" s="657"/>
      <c r="W144" s="657"/>
      <c r="X144" s="657"/>
      <c r="Y144" s="159"/>
    </row>
    <row r="145" spans="2:25" s="118" customFormat="1" ht="38.25" customHeight="1" thickBot="1">
      <c r="B145" s="192"/>
      <c r="C145" s="597" t="s">
        <v>298</v>
      </c>
      <c r="D145" s="535" t="s">
        <v>4248</v>
      </c>
      <c r="E145" s="536"/>
      <c r="F145" s="536"/>
      <c r="G145" s="536"/>
      <c r="H145" s="536"/>
      <c r="I145" s="536"/>
      <c r="J145" s="536"/>
      <c r="K145" s="536"/>
      <c r="L145" s="536"/>
      <c r="M145" s="536"/>
      <c r="N145" s="536"/>
      <c r="O145" s="536"/>
      <c r="P145" s="536"/>
      <c r="Q145" s="536"/>
      <c r="R145" s="536"/>
      <c r="S145" s="536"/>
      <c r="T145" s="536"/>
      <c r="U145" s="536"/>
      <c r="V145" s="580"/>
      <c r="W145" s="523"/>
      <c r="X145" s="524"/>
      <c r="Y145" s="159"/>
    </row>
    <row r="146" spans="2:25" s="118" customFormat="1" ht="38.25" customHeight="1">
      <c r="B146" s="192"/>
      <c r="C146" s="598"/>
      <c r="D146" s="649"/>
      <c r="E146" s="540" t="s">
        <v>3234</v>
      </c>
      <c r="F146" s="541"/>
      <c r="G146" s="541"/>
      <c r="H146" s="541"/>
      <c r="I146" s="541"/>
      <c r="J146" s="541"/>
      <c r="K146" s="541"/>
      <c r="L146" s="541"/>
      <c r="M146" s="541"/>
      <c r="N146" s="541"/>
      <c r="O146" s="541"/>
      <c r="P146" s="541"/>
      <c r="Q146" s="541"/>
      <c r="R146" s="541"/>
      <c r="S146" s="541"/>
      <c r="T146" s="541"/>
      <c r="U146" s="541"/>
      <c r="V146" s="542"/>
      <c r="W146" s="583"/>
      <c r="X146" s="584"/>
      <c r="Y146" s="159"/>
    </row>
    <row r="147" spans="2:25" s="118" customFormat="1" ht="38.25" customHeight="1">
      <c r="B147" s="192"/>
      <c r="C147" s="598"/>
      <c r="D147" s="527"/>
      <c r="E147" s="656" t="s">
        <v>297</v>
      </c>
      <c r="F147" s="538"/>
      <c r="G147" s="538"/>
      <c r="H147" s="538"/>
      <c r="I147" s="538"/>
      <c r="J147" s="538"/>
      <c r="K147" s="538"/>
      <c r="L147" s="538"/>
      <c r="M147" s="538"/>
      <c r="N147" s="538"/>
      <c r="O147" s="538"/>
      <c r="P147" s="538"/>
      <c r="Q147" s="538"/>
      <c r="R147" s="538"/>
      <c r="S147" s="538"/>
      <c r="T147" s="538"/>
      <c r="U147" s="538"/>
      <c r="V147" s="545"/>
      <c r="W147" s="521"/>
      <c r="X147" s="522"/>
      <c r="Y147" s="159"/>
    </row>
    <row r="148" spans="2:25" s="118" customFormat="1" ht="38.25" customHeight="1" thickBot="1">
      <c r="B148" s="159"/>
      <c r="C148" s="598"/>
      <c r="D148" s="528"/>
      <c r="E148" s="662" t="s">
        <v>3227</v>
      </c>
      <c r="F148" s="659"/>
      <c r="G148" s="659"/>
      <c r="H148" s="659"/>
      <c r="I148" s="659"/>
      <c r="J148" s="659"/>
      <c r="K148" s="659"/>
      <c r="L148" s="659"/>
      <c r="M148" s="659"/>
      <c r="N148" s="659"/>
      <c r="O148" s="659"/>
      <c r="P148" s="659"/>
      <c r="Q148" s="659"/>
      <c r="R148" s="659"/>
      <c r="S148" s="659"/>
      <c r="T148" s="659"/>
      <c r="U148" s="659"/>
      <c r="V148" s="660"/>
      <c r="W148" s="647"/>
      <c r="X148" s="648"/>
      <c r="Y148" s="159"/>
    </row>
    <row r="149" spans="2:25" s="118" customFormat="1" ht="38.25" customHeight="1" thickBot="1">
      <c r="B149" s="159"/>
      <c r="C149" s="598"/>
      <c r="D149" s="535" t="s">
        <v>4249</v>
      </c>
      <c r="E149" s="536"/>
      <c r="F149" s="536"/>
      <c r="G149" s="536"/>
      <c r="H149" s="536"/>
      <c r="I149" s="536"/>
      <c r="J149" s="536"/>
      <c r="K149" s="536"/>
      <c r="L149" s="536"/>
      <c r="M149" s="536"/>
      <c r="N149" s="536"/>
      <c r="O149" s="536"/>
      <c r="P149" s="536"/>
      <c r="Q149" s="536"/>
      <c r="R149" s="536"/>
      <c r="S149" s="536"/>
      <c r="T149" s="536"/>
      <c r="U149" s="536"/>
      <c r="V149" s="537"/>
      <c r="W149" s="523"/>
      <c r="X149" s="524"/>
      <c r="Y149" s="159"/>
    </row>
    <row r="150" spans="2:25" s="118" customFormat="1" ht="38.25" customHeight="1">
      <c r="B150" s="159"/>
      <c r="C150" s="598"/>
      <c r="D150" s="527"/>
      <c r="E150" s="538" t="s">
        <v>3235</v>
      </c>
      <c r="F150" s="538"/>
      <c r="G150" s="538"/>
      <c r="H150" s="538"/>
      <c r="I150" s="538"/>
      <c r="J150" s="538"/>
      <c r="K150" s="538"/>
      <c r="L150" s="538"/>
      <c r="M150" s="538"/>
      <c r="N150" s="538"/>
      <c r="O150" s="538"/>
      <c r="P150" s="538"/>
      <c r="Q150" s="538"/>
      <c r="R150" s="538"/>
      <c r="S150" s="538"/>
      <c r="T150" s="538"/>
      <c r="U150" s="538"/>
      <c r="V150" s="545"/>
      <c r="W150" s="521"/>
      <c r="X150" s="522"/>
      <c r="Y150" s="159"/>
    </row>
    <row r="151" spans="2:25" s="118" customFormat="1" ht="38.25" customHeight="1">
      <c r="B151" s="159"/>
      <c r="C151" s="598"/>
      <c r="D151" s="527"/>
      <c r="E151" s="538" t="s">
        <v>317</v>
      </c>
      <c r="F151" s="538"/>
      <c r="G151" s="538"/>
      <c r="H151" s="538"/>
      <c r="I151" s="538"/>
      <c r="J151" s="538"/>
      <c r="K151" s="538"/>
      <c r="L151" s="538"/>
      <c r="M151" s="538"/>
      <c r="N151" s="538"/>
      <c r="O151" s="538"/>
      <c r="P151" s="538"/>
      <c r="Q151" s="538"/>
      <c r="R151" s="538"/>
      <c r="S151" s="538"/>
      <c r="T151" s="538"/>
      <c r="U151" s="538"/>
      <c r="V151" s="539"/>
      <c r="W151" s="521"/>
      <c r="X151" s="522"/>
      <c r="Y151" s="159"/>
    </row>
    <row r="152" spans="2:25" s="118" customFormat="1" ht="38.25" customHeight="1" thickBot="1">
      <c r="B152" s="159"/>
      <c r="C152" s="598"/>
      <c r="D152" s="528"/>
      <c r="E152" s="533" t="s">
        <v>319</v>
      </c>
      <c r="F152" s="533"/>
      <c r="G152" s="533"/>
      <c r="H152" s="533"/>
      <c r="I152" s="533"/>
      <c r="J152" s="533"/>
      <c r="K152" s="533"/>
      <c r="L152" s="533"/>
      <c r="M152" s="533"/>
      <c r="N152" s="533"/>
      <c r="O152" s="533"/>
      <c r="P152" s="533"/>
      <c r="Q152" s="533"/>
      <c r="R152" s="533"/>
      <c r="S152" s="533"/>
      <c r="T152" s="533"/>
      <c r="U152" s="533"/>
      <c r="V152" s="534"/>
      <c r="W152" s="529"/>
      <c r="X152" s="530"/>
      <c r="Y152" s="159"/>
    </row>
    <row r="153" spans="2:25" s="118" customFormat="1" ht="38.25" customHeight="1" thickBot="1">
      <c r="B153" s="159"/>
      <c r="C153" s="598"/>
      <c r="D153" s="535" t="s">
        <v>4250</v>
      </c>
      <c r="E153" s="536"/>
      <c r="F153" s="536"/>
      <c r="G153" s="536"/>
      <c r="H153" s="536"/>
      <c r="I153" s="536"/>
      <c r="J153" s="536"/>
      <c r="K153" s="536"/>
      <c r="L153" s="536"/>
      <c r="M153" s="536"/>
      <c r="N153" s="536"/>
      <c r="O153" s="536"/>
      <c r="P153" s="536"/>
      <c r="Q153" s="536"/>
      <c r="R153" s="536"/>
      <c r="S153" s="536"/>
      <c r="T153" s="536"/>
      <c r="U153" s="536"/>
      <c r="V153" s="537"/>
      <c r="W153" s="523"/>
      <c r="X153" s="524"/>
      <c r="Y153" s="159"/>
    </row>
    <row r="154" spans="2:25" s="118" customFormat="1" ht="38.25" customHeight="1">
      <c r="B154" s="159"/>
      <c r="C154" s="598"/>
      <c r="D154" s="275"/>
      <c r="E154" s="538" t="s">
        <v>4238</v>
      </c>
      <c r="F154" s="538"/>
      <c r="G154" s="538"/>
      <c r="H154" s="538"/>
      <c r="I154" s="538"/>
      <c r="J154" s="538"/>
      <c r="K154" s="538"/>
      <c r="L154" s="538"/>
      <c r="M154" s="538"/>
      <c r="N154" s="538"/>
      <c r="O154" s="538"/>
      <c r="P154" s="538"/>
      <c r="Q154" s="538"/>
      <c r="R154" s="538"/>
      <c r="S154" s="538"/>
      <c r="T154" s="538"/>
      <c r="U154" s="538"/>
      <c r="V154" s="545"/>
      <c r="W154" s="521"/>
      <c r="X154" s="522"/>
      <c r="Y154" s="159"/>
    </row>
    <row r="155" spans="2:25" s="118" customFormat="1" ht="38.25" customHeight="1">
      <c r="B155" s="159"/>
      <c r="C155" s="598"/>
      <c r="D155" s="527"/>
      <c r="E155" s="538" t="s">
        <v>3235</v>
      </c>
      <c r="F155" s="538"/>
      <c r="G155" s="538"/>
      <c r="H155" s="538"/>
      <c r="I155" s="538"/>
      <c r="J155" s="538"/>
      <c r="K155" s="538"/>
      <c r="L155" s="538"/>
      <c r="M155" s="538"/>
      <c r="N155" s="538"/>
      <c r="O155" s="538"/>
      <c r="P155" s="538"/>
      <c r="Q155" s="538"/>
      <c r="R155" s="538"/>
      <c r="S155" s="538"/>
      <c r="T155" s="538"/>
      <c r="U155" s="538"/>
      <c r="V155" s="545"/>
      <c r="W155" s="521"/>
      <c r="X155" s="522"/>
      <c r="Y155" s="159"/>
    </row>
    <row r="156" spans="2:25" s="118" customFormat="1" ht="38.25" customHeight="1">
      <c r="B156" s="159"/>
      <c r="C156" s="598"/>
      <c r="D156" s="527"/>
      <c r="E156" s="538" t="s">
        <v>317</v>
      </c>
      <c r="F156" s="538"/>
      <c r="G156" s="538"/>
      <c r="H156" s="538"/>
      <c r="I156" s="538"/>
      <c r="J156" s="538"/>
      <c r="K156" s="538"/>
      <c r="L156" s="538"/>
      <c r="M156" s="538"/>
      <c r="N156" s="538"/>
      <c r="O156" s="538"/>
      <c r="P156" s="538"/>
      <c r="Q156" s="538"/>
      <c r="R156" s="538"/>
      <c r="S156" s="538"/>
      <c r="T156" s="538"/>
      <c r="U156" s="538"/>
      <c r="V156" s="539"/>
      <c r="W156" s="521"/>
      <c r="X156" s="522"/>
      <c r="Y156" s="159"/>
    </row>
    <row r="157" spans="2:25" s="118" customFormat="1" ht="38.25" customHeight="1" thickBot="1">
      <c r="B157" s="159"/>
      <c r="C157" s="598"/>
      <c r="D157" s="528"/>
      <c r="E157" s="533" t="s">
        <v>319</v>
      </c>
      <c r="F157" s="533"/>
      <c r="G157" s="533"/>
      <c r="H157" s="533"/>
      <c r="I157" s="533"/>
      <c r="J157" s="533"/>
      <c r="K157" s="533"/>
      <c r="L157" s="533"/>
      <c r="M157" s="533"/>
      <c r="N157" s="533"/>
      <c r="O157" s="533"/>
      <c r="P157" s="533"/>
      <c r="Q157" s="533"/>
      <c r="R157" s="533"/>
      <c r="S157" s="533"/>
      <c r="T157" s="533"/>
      <c r="U157" s="533"/>
      <c r="V157" s="534"/>
      <c r="W157" s="529"/>
      <c r="X157" s="530"/>
      <c r="Y157" s="159"/>
    </row>
    <row r="158" spans="2:25" s="118" customFormat="1" ht="38.25" customHeight="1" thickBot="1">
      <c r="B158" s="159"/>
      <c r="C158" s="598"/>
      <c r="D158" s="535" t="s">
        <v>4251</v>
      </c>
      <c r="E158" s="536"/>
      <c r="F158" s="536"/>
      <c r="G158" s="536"/>
      <c r="H158" s="536"/>
      <c r="I158" s="536"/>
      <c r="J158" s="536"/>
      <c r="K158" s="536"/>
      <c r="L158" s="536"/>
      <c r="M158" s="536"/>
      <c r="N158" s="536"/>
      <c r="O158" s="536"/>
      <c r="P158" s="536"/>
      <c r="Q158" s="536"/>
      <c r="R158" s="536"/>
      <c r="S158" s="536"/>
      <c r="T158" s="536"/>
      <c r="U158" s="536"/>
      <c r="V158" s="537"/>
      <c r="W158" s="523"/>
      <c r="X158" s="524"/>
      <c r="Y158" s="159"/>
    </row>
    <row r="159" spans="2:25" s="118" customFormat="1" ht="38.25" customHeight="1">
      <c r="B159" s="159"/>
      <c r="C159" s="598"/>
      <c r="D159" s="274"/>
      <c r="E159" s="540" t="s">
        <v>4237</v>
      </c>
      <c r="F159" s="541"/>
      <c r="G159" s="541"/>
      <c r="H159" s="541"/>
      <c r="I159" s="541"/>
      <c r="J159" s="541"/>
      <c r="K159" s="541"/>
      <c r="L159" s="541"/>
      <c r="M159" s="541"/>
      <c r="N159" s="541"/>
      <c r="O159" s="541"/>
      <c r="P159" s="541"/>
      <c r="Q159" s="541"/>
      <c r="R159" s="541"/>
      <c r="S159" s="541"/>
      <c r="T159" s="541"/>
      <c r="U159" s="541"/>
      <c r="V159" s="542"/>
      <c r="W159" s="543"/>
      <c r="X159" s="544"/>
      <c r="Y159" s="159"/>
    </row>
    <row r="160" spans="2:25" s="118" customFormat="1" ht="38.25" customHeight="1">
      <c r="B160" s="159"/>
      <c r="C160" s="598"/>
      <c r="D160" s="527"/>
      <c r="E160" s="539" t="s">
        <v>3233</v>
      </c>
      <c r="F160" s="663"/>
      <c r="G160" s="663"/>
      <c r="H160" s="663"/>
      <c r="I160" s="663"/>
      <c r="J160" s="663"/>
      <c r="K160" s="663"/>
      <c r="L160" s="663"/>
      <c r="M160" s="663"/>
      <c r="N160" s="663"/>
      <c r="O160" s="663"/>
      <c r="P160" s="663"/>
      <c r="Q160" s="663"/>
      <c r="R160" s="663"/>
      <c r="S160" s="663"/>
      <c r="T160" s="663"/>
      <c r="U160" s="663"/>
      <c r="V160" s="664"/>
      <c r="W160" s="521"/>
      <c r="X160" s="522"/>
      <c r="Y160" s="159"/>
    </row>
    <row r="161" spans="2:25" s="118" customFormat="1" ht="38.25" customHeight="1">
      <c r="B161" s="156"/>
      <c r="C161" s="598"/>
      <c r="D161" s="527"/>
      <c r="E161" s="538" t="s">
        <v>320</v>
      </c>
      <c r="F161" s="538"/>
      <c r="G161" s="538"/>
      <c r="H161" s="538"/>
      <c r="I161" s="538"/>
      <c r="J161" s="538"/>
      <c r="K161" s="538"/>
      <c r="L161" s="538"/>
      <c r="M161" s="538"/>
      <c r="N161" s="538"/>
      <c r="O161" s="538"/>
      <c r="P161" s="538"/>
      <c r="Q161" s="538"/>
      <c r="R161" s="538"/>
      <c r="S161" s="538"/>
      <c r="T161" s="538"/>
      <c r="U161" s="538"/>
      <c r="V161" s="539"/>
      <c r="W161" s="521"/>
      <c r="X161" s="522"/>
      <c r="Y161" s="159"/>
    </row>
    <row r="162" spans="2:25" s="118" customFormat="1" ht="38.25" customHeight="1">
      <c r="B162" s="156"/>
      <c r="C162" s="598"/>
      <c r="D162" s="527"/>
      <c r="E162" s="533" t="s">
        <v>300</v>
      </c>
      <c r="F162" s="533"/>
      <c r="G162" s="533"/>
      <c r="H162" s="533"/>
      <c r="I162" s="533"/>
      <c r="J162" s="533"/>
      <c r="K162" s="533"/>
      <c r="L162" s="533"/>
      <c r="M162" s="533"/>
      <c r="N162" s="533"/>
      <c r="O162" s="533"/>
      <c r="P162" s="533"/>
      <c r="Q162" s="533"/>
      <c r="R162" s="533"/>
      <c r="S162" s="533"/>
      <c r="T162" s="533"/>
      <c r="U162" s="533"/>
      <c r="V162" s="534"/>
      <c r="W162" s="521"/>
      <c r="X162" s="522"/>
      <c r="Y162" s="159"/>
    </row>
    <row r="163" spans="2:25" s="118" customFormat="1" ht="38.25" customHeight="1">
      <c r="B163" s="156"/>
      <c r="C163" s="598"/>
      <c r="D163" s="527"/>
      <c r="E163" s="533" t="s">
        <v>301</v>
      </c>
      <c r="F163" s="533"/>
      <c r="G163" s="533"/>
      <c r="H163" s="533"/>
      <c r="I163" s="533"/>
      <c r="J163" s="533"/>
      <c r="K163" s="533"/>
      <c r="L163" s="533"/>
      <c r="M163" s="533"/>
      <c r="N163" s="533"/>
      <c r="O163" s="533"/>
      <c r="P163" s="533"/>
      <c r="Q163" s="533"/>
      <c r="R163" s="533"/>
      <c r="S163" s="533"/>
      <c r="T163" s="533"/>
      <c r="U163" s="533"/>
      <c r="V163" s="534"/>
      <c r="W163" s="529"/>
      <c r="X163" s="530"/>
      <c r="Y163" s="159"/>
    </row>
    <row r="164" spans="2:25" s="118" customFormat="1" ht="38.25" customHeight="1" thickBot="1">
      <c r="B164" s="156"/>
      <c r="C164" s="598"/>
      <c r="D164" s="528"/>
      <c r="E164" s="531" t="s">
        <v>3960</v>
      </c>
      <c r="F164" s="531"/>
      <c r="G164" s="531"/>
      <c r="H164" s="531"/>
      <c r="I164" s="531"/>
      <c r="J164" s="531"/>
      <c r="K164" s="531"/>
      <c r="L164" s="531"/>
      <c r="M164" s="531"/>
      <c r="N164" s="531"/>
      <c r="O164" s="531"/>
      <c r="P164" s="531"/>
      <c r="Q164" s="531"/>
      <c r="R164" s="531"/>
      <c r="S164" s="531"/>
      <c r="T164" s="531"/>
      <c r="U164" s="531"/>
      <c r="V164" s="532"/>
      <c r="W164" s="525"/>
      <c r="X164" s="526"/>
      <c r="Y164" s="159"/>
    </row>
    <row r="165" spans="2:25" s="118" customFormat="1" ht="38.25" customHeight="1" thickBot="1">
      <c r="B165" s="159"/>
      <c r="C165" s="598"/>
      <c r="D165" s="535" t="s">
        <v>4299</v>
      </c>
      <c r="E165" s="536"/>
      <c r="F165" s="536"/>
      <c r="G165" s="536"/>
      <c r="H165" s="536"/>
      <c r="I165" s="536"/>
      <c r="J165" s="536"/>
      <c r="K165" s="536"/>
      <c r="L165" s="536"/>
      <c r="M165" s="536"/>
      <c r="N165" s="536"/>
      <c r="O165" s="536"/>
      <c r="P165" s="536"/>
      <c r="Q165" s="536"/>
      <c r="R165" s="536"/>
      <c r="S165" s="536"/>
      <c r="T165" s="536"/>
      <c r="U165" s="536"/>
      <c r="V165" s="537"/>
      <c r="W165" s="523"/>
      <c r="X165" s="524"/>
      <c r="Y165" s="159"/>
    </row>
    <row r="166" spans="2:25" s="118" customFormat="1" ht="38.25" customHeight="1">
      <c r="B166" s="159"/>
      <c r="C166" s="598"/>
      <c r="D166" s="274"/>
      <c r="E166" s="540" t="s">
        <v>4300</v>
      </c>
      <c r="F166" s="541"/>
      <c r="G166" s="541"/>
      <c r="H166" s="541"/>
      <c r="I166" s="541"/>
      <c r="J166" s="541"/>
      <c r="K166" s="541"/>
      <c r="L166" s="541"/>
      <c r="M166" s="541"/>
      <c r="N166" s="541"/>
      <c r="O166" s="541"/>
      <c r="P166" s="541"/>
      <c r="Q166" s="541"/>
      <c r="R166" s="541"/>
      <c r="S166" s="541"/>
      <c r="T166" s="541"/>
      <c r="U166" s="541"/>
      <c r="V166" s="542"/>
      <c r="W166" s="543"/>
      <c r="X166" s="544"/>
      <c r="Y166" s="159"/>
    </row>
    <row r="167" spans="2:25" s="118" customFormat="1" ht="38.25" customHeight="1">
      <c r="B167" s="159"/>
      <c r="C167" s="598"/>
      <c r="D167" s="527"/>
      <c r="E167" s="538" t="s">
        <v>3235</v>
      </c>
      <c r="F167" s="538"/>
      <c r="G167" s="538"/>
      <c r="H167" s="538"/>
      <c r="I167" s="538"/>
      <c r="J167" s="538"/>
      <c r="K167" s="538"/>
      <c r="L167" s="538"/>
      <c r="M167" s="538"/>
      <c r="N167" s="538"/>
      <c r="O167" s="538"/>
      <c r="P167" s="538"/>
      <c r="Q167" s="538"/>
      <c r="R167" s="538"/>
      <c r="S167" s="538"/>
      <c r="T167" s="538"/>
      <c r="U167" s="538"/>
      <c r="V167" s="545"/>
      <c r="W167" s="521"/>
      <c r="X167" s="522"/>
      <c r="Y167" s="159"/>
    </row>
    <row r="168" spans="2:25" s="118" customFormat="1" ht="38.25" customHeight="1">
      <c r="B168" s="156"/>
      <c r="C168" s="598"/>
      <c r="D168" s="527"/>
      <c r="E168" s="538" t="s">
        <v>317</v>
      </c>
      <c r="F168" s="538"/>
      <c r="G168" s="538"/>
      <c r="H168" s="538"/>
      <c r="I168" s="538"/>
      <c r="J168" s="538"/>
      <c r="K168" s="538"/>
      <c r="L168" s="538"/>
      <c r="M168" s="538"/>
      <c r="N168" s="538"/>
      <c r="O168" s="538"/>
      <c r="P168" s="538"/>
      <c r="Q168" s="538"/>
      <c r="R168" s="538"/>
      <c r="S168" s="538"/>
      <c r="T168" s="538"/>
      <c r="U168" s="538"/>
      <c r="V168" s="539"/>
      <c r="W168" s="521"/>
      <c r="X168" s="522"/>
      <c r="Y168" s="159"/>
    </row>
    <row r="169" spans="2:25" s="118" customFormat="1" ht="38.25" customHeight="1" thickBot="1">
      <c r="B169" s="156"/>
      <c r="C169" s="598"/>
      <c r="D169" s="527"/>
      <c r="E169" s="533" t="s">
        <v>319</v>
      </c>
      <c r="F169" s="533"/>
      <c r="G169" s="533"/>
      <c r="H169" s="533"/>
      <c r="I169" s="533"/>
      <c r="J169" s="533"/>
      <c r="K169" s="533"/>
      <c r="L169" s="533"/>
      <c r="M169" s="533"/>
      <c r="N169" s="533"/>
      <c r="O169" s="533"/>
      <c r="P169" s="533"/>
      <c r="Q169" s="533"/>
      <c r="R169" s="533"/>
      <c r="S169" s="533"/>
      <c r="T169" s="533"/>
      <c r="U169" s="533"/>
      <c r="V169" s="534"/>
      <c r="W169" s="521"/>
      <c r="X169" s="522"/>
      <c r="Y169" s="159"/>
    </row>
    <row r="170" spans="2:25" s="118" customFormat="1" ht="38.25" customHeight="1" thickBot="1">
      <c r="B170" s="156"/>
      <c r="C170" s="598"/>
      <c r="D170" s="653" t="s">
        <v>3222</v>
      </c>
      <c r="E170" s="654"/>
      <c r="F170" s="654"/>
      <c r="G170" s="654"/>
      <c r="H170" s="654"/>
      <c r="I170" s="654"/>
      <c r="J170" s="654"/>
      <c r="K170" s="654"/>
      <c r="L170" s="654"/>
      <c r="M170" s="654"/>
      <c r="N170" s="654"/>
      <c r="O170" s="654"/>
      <c r="P170" s="654"/>
      <c r="Q170" s="654"/>
      <c r="R170" s="654"/>
      <c r="S170" s="654"/>
      <c r="T170" s="654"/>
      <c r="U170" s="654"/>
      <c r="V170" s="655"/>
      <c r="W170" s="523"/>
      <c r="X170" s="524"/>
      <c r="Y170" s="159"/>
    </row>
    <row r="171" spans="2:25" s="118" customFormat="1" ht="58.5" customHeight="1" thickBot="1">
      <c r="B171" s="156"/>
      <c r="C171" s="598"/>
      <c r="D171" s="650" t="s">
        <v>4239</v>
      </c>
      <c r="E171" s="651"/>
      <c r="F171" s="651"/>
      <c r="G171" s="651"/>
      <c r="H171" s="651"/>
      <c r="I171" s="651"/>
      <c r="J171" s="651"/>
      <c r="K171" s="651"/>
      <c r="L171" s="651"/>
      <c r="M171" s="651"/>
      <c r="N171" s="651"/>
      <c r="O171" s="651"/>
      <c r="P171" s="651"/>
      <c r="Q171" s="651"/>
      <c r="R171" s="651"/>
      <c r="S171" s="651"/>
      <c r="T171" s="651"/>
      <c r="U171" s="651"/>
      <c r="V171" s="652"/>
      <c r="W171" s="523"/>
      <c r="X171" s="524"/>
      <c r="Y171" s="159"/>
    </row>
    <row r="172" spans="2:25" s="118" customFormat="1" ht="38.25" customHeight="1" thickBot="1">
      <c r="B172" s="156"/>
      <c r="C172" s="599"/>
      <c r="D172" s="645" t="s">
        <v>3223</v>
      </c>
      <c r="E172" s="646"/>
      <c r="F172" s="646"/>
      <c r="G172" s="646"/>
      <c r="H172" s="646"/>
      <c r="I172" s="646"/>
      <c r="J172" s="646"/>
      <c r="K172" s="646"/>
      <c r="L172" s="646"/>
      <c r="M172" s="646"/>
      <c r="N172" s="646"/>
      <c r="O172" s="646"/>
      <c r="P172" s="646"/>
      <c r="Q172" s="646"/>
      <c r="R172" s="646"/>
      <c r="S172" s="646"/>
      <c r="T172" s="646"/>
      <c r="U172" s="646"/>
      <c r="V172" s="646"/>
      <c r="W172" s="523"/>
      <c r="X172" s="524"/>
      <c r="Y172" s="159"/>
    </row>
    <row r="173" spans="2:25" s="118" customFormat="1" ht="27.75" customHeight="1">
      <c r="B173" s="159"/>
      <c r="C173" s="159"/>
      <c r="D173" s="193"/>
      <c r="E173" s="193"/>
      <c r="F173" s="193"/>
      <c r="G173" s="193"/>
      <c r="H173" s="193"/>
      <c r="I173" s="193"/>
      <c r="J173" s="193"/>
      <c r="K173" s="193"/>
      <c r="L173" s="193"/>
      <c r="M173" s="193"/>
      <c r="N173" s="193"/>
      <c r="O173" s="193"/>
      <c r="P173" s="193"/>
      <c r="Q173" s="193"/>
      <c r="R173" s="193"/>
      <c r="S173" s="193"/>
      <c r="T173" s="193"/>
      <c r="U173" s="193"/>
      <c r="V173" s="159"/>
      <c r="W173" s="159"/>
      <c r="X173" s="159"/>
      <c r="Y173" s="159"/>
    </row>
    <row r="174" spans="2:25" s="118" customFormat="1" ht="33.75" customHeight="1">
      <c r="B174" s="121"/>
      <c r="C174" s="121"/>
      <c r="D174" s="194"/>
      <c r="E174" s="194"/>
      <c r="F174" s="194"/>
      <c r="G174" s="194"/>
      <c r="H174" s="194"/>
      <c r="I174" s="194"/>
      <c r="J174" s="194"/>
      <c r="K174" s="194"/>
      <c r="L174" s="194"/>
      <c r="M174" s="194"/>
      <c r="N174" s="194"/>
      <c r="O174" s="194"/>
      <c r="P174" s="194"/>
      <c r="Q174" s="194"/>
      <c r="R174" s="194"/>
      <c r="S174" s="194"/>
      <c r="T174" s="194"/>
      <c r="U174" s="194"/>
      <c r="V174" s="121"/>
      <c r="W174" s="121"/>
      <c r="X174" s="121"/>
      <c r="Y174" s="121"/>
    </row>
    <row r="175" spans="2:25" s="118" customFormat="1" ht="39" customHeight="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row>
    <row r="176" spans="2:25" s="118" customFormat="1" ht="39" customHeight="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row>
    <row r="177" spans="2:25" s="118" customFormat="1" ht="39" customHeight="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row>
    <row r="178" spans="2:25" s="118" customFormat="1" ht="39" customHeight="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row>
    <row r="179" spans="2:25" s="118" customFormat="1" ht="39" customHeight="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row>
    <row r="180" spans="2:25" s="118" customFormat="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row>
    <row r="181" spans="2:25" s="118" customFormat="1"/>
  </sheetData>
  <sheetProtection algorithmName="SHA-512" hashValue="1USwH+v/aL06F/DVmNTe/ANWDPKWYN3o455CxxjzgI9WPCuQCkKDPby3NzLI+lEilOwCW5vqQqMOnxhK/mYzkg==" saltValue="oW8dhuPWp8Rj08xfLf4qrA==" spinCount="100000" sheet="1" objects="1" scenarios="1"/>
  <mergeCells count="205">
    <mergeCell ref="A1:A3"/>
    <mergeCell ref="B27:AB28"/>
    <mergeCell ref="A51:A52"/>
    <mergeCell ref="B59:Z60"/>
    <mergeCell ref="C82:X82"/>
    <mergeCell ref="C83:X83"/>
    <mergeCell ref="I86:W87"/>
    <mergeCell ref="H55:L56"/>
    <mergeCell ref="B62:G62"/>
    <mergeCell ref="Z79:AF80"/>
    <mergeCell ref="B1:M3"/>
    <mergeCell ref="D4:J4"/>
    <mergeCell ref="B6:D6"/>
    <mergeCell ref="B7:D7"/>
    <mergeCell ref="E6:J6"/>
    <mergeCell ref="E7:J7"/>
    <mergeCell ref="B4:C4"/>
    <mergeCell ref="B14:K14"/>
    <mergeCell ref="B15:K15"/>
    <mergeCell ref="B23:K23"/>
    <mergeCell ref="B24:K24"/>
    <mergeCell ref="C80:X80"/>
    <mergeCell ref="C81:X81"/>
    <mergeCell ref="A44:A45"/>
    <mergeCell ref="C139:C143"/>
    <mergeCell ref="D144:X144"/>
    <mergeCell ref="E142:V142"/>
    <mergeCell ref="W142:X142"/>
    <mergeCell ref="E143:V143"/>
    <mergeCell ref="W170:X170"/>
    <mergeCell ref="W139:X139"/>
    <mergeCell ref="D145:V145"/>
    <mergeCell ref="D141:D143"/>
    <mergeCell ref="D167:D169"/>
    <mergeCell ref="E167:V167"/>
    <mergeCell ref="W167:X167"/>
    <mergeCell ref="E168:V168"/>
    <mergeCell ref="W168:X168"/>
    <mergeCell ref="E169:V169"/>
    <mergeCell ref="W169:X169"/>
    <mergeCell ref="D165:V165"/>
    <mergeCell ref="W165:X165"/>
    <mergeCell ref="E160:V160"/>
    <mergeCell ref="E148:V148"/>
    <mergeCell ref="W148:X148"/>
    <mergeCell ref="W147:X147"/>
    <mergeCell ref="W151:X151"/>
    <mergeCell ref="W152:X152"/>
    <mergeCell ref="W172:X172"/>
    <mergeCell ref="E162:V162"/>
    <mergeCell ref="E163:V163"/>
    <mergeCell ref="W161:X161"/>
    <mergeCell ref="W162:X162"/>
    <mergeCell ref="D172:V172"/>
    <mergeCell ref="E150:V150"/>
    <mergeCell ref="W143:X143"/>
    <mergeCell ref="W137:X137"/>
    <mergeCell ref="D146:D148"/>
    <mergeCell ref="E166:V166"/>
    <mergeCell ref="W166:X166"/>
    <mergeCell ref="D171:V171"/>
    <mergeCell ref="E151:V151"/>
    <mergeCell ref="D170:V170"/>
    <mergeCell ref="W160:X160"/>
    <mergeCell ref="D153:V153"/>
    <mergeCell ref="W153:X153"/>
    <mergeCell ref="D155:D157"/>
    <mergeCell ref="E155:V155"/>
    <mergeCell ref="W155:X155"/>
    <mergeCell ref="W171:X171"/>
    <mergeCell ref="E147:V147"/>
    <mergeCell ref="D160:D164"/>
    <mergeCell ref="N7:AD8"/>
    <mergeCell ref="B21:G21"/>
    <mergeCell ref="H21:K21"/>
    <mergeCell ref="L21:U21"/>
    <mergeCell ref="B20:AD20"/>
    <mergeCell ref="V12:X12"/>
    <mergeCell ref="V13:X13"/>
    <mergeCell ref="R74:Y74"/>
    <mergeCell ref="B54:G54"/>
    <mergeCell ref="I36:L37"/>
    <mergeCell ref="M54:R54"/>
    <mergeCell ref="S36:X37"/>
    <mergeCell ref="S38:X39"/>
    <mergeCell ref="E31:R32"/>
    <mergeCell ref="Y33:AD33"/>
    <mergeCell ref="S31:AD32"/>
    <mergeCell ref="M36:R37"/>
    <mergeCell ref="B36:D37"/>
    <mergeCell ref="S55:X56"/>
    <mergeCell ref="M33:R33"/>
    <mergeCell ref="I33:L33"/>
    <mergeCell ref="B10:AA10"/>
    <mergeCell ref="B44:AB45"/>
    <mergeCell ref="H57:L57"/>
    <mergeCell ref="R124:S124"/>
    <mergeCell ref="E97:S97"/>
    <mergeCell ref="V21:X21"/>
    <mergeCell ref="Y21:AD21"/>
    <mergeCell ref="V22:X22"/>
    <mergeCell ref="M34:R35"/>
    <mergeCell ref="I34:L35"/>
    <mergeCell ref="E34:H35"/>
    <mergeCell ref="Y22:AD22"/>
    <mergeCell ref="B51:AD52"/>
    <mergeCell ref="B55:G56"/>
    <mergeCell ref="T124:Y124"/>
    <mergeCell ref="C88:F88"/>
    <mergeCell ref="L13:U13"/>
    <mergeCell ref="B131:Y131"/>
    <mergeCell ref="D139:V139"/>
    <mergeCell ref="R75:Y75"/>
    <mergeCell ref="C77:X78"/>
    <mergeCell ref="C99:X99"/>
    <mergeCell ref="E146:V146"/>
    <mergeCell ref="W146:X146"/>
    <mergeCell ref="W136:X136"/>
    <mergeCell ref="W145:X145"/>
    <mergeCell ref="D140:V140"/>
    <mergeCell ref="E141:V141"/>
    <mergeCell ref="W141:X141"/>
    <mergeCell ref="B130:Y130"/>
    <mergeCell ref="B124:C124"/>
    <mergeCell ref="P119:X119"/>
    <mergeCell ref="P117:X117"/>
    <mergeCell ref="P118:X118"/>
    <mergeCell ref="M119:O119"/>
    <mergeCell ref="C137:V137"/>
    <mergeCell ref="W140:X140"/>
    <mergeCell ref="C145:C172"/>
    <mergeCell ref="E36:H37"/>
    <mergeCell ref="B50:G50"/>
    <mergeCell ref="N1:AE4"/>
    <mergeCell ref="N5:P5"/>
    <mergeCell ref="Q5:R5"/>
    <mergeCell ref="B33:D35"/>
    <mergeCell ref="B31:D32"/>
    <mergeCell ref="H13:K13"/>
    <mergeCell ref="D5:F5"/>
    <mergeCell ref="S33:X33"/>
    <mergeCell ref="S34:X35"/>
    <mergeCell ref="B19:AD19"/>
    <mergeCell ref="E33:H33"/>
    <mergeCell ref="B5:C5"/>
    <mergeCell ref="B11:AD11"/>
    <mergeCell ref="Y12:AD12"/>
    <mergeCell ref="Y13:AD13"/>
    <mergeCell ref="E8:J8"/>
    <mergeCell ref="B8:D8"/>
    <mergeCell ref="B22:G22"/>
    <mergeCell ref="H22:K22"/>
    <mergeCell ref="B12:G12"/>
    <mergeCell ref="B13:G13"/>
    <mergeCell ref="H12:K12"/>
    <mergeCell ref="L22:U22"/>
    <mergeCell ref="L12:U12"/>
    <mergeCell ref="W150:X150"/>
    <mergeCell ref="W158:X158"/>
    <mergeCell ref="W164:X164"/>
    <mergeCell ref="D150:D152"/>
    <mergeCell ref="W163:X163"/>
    <mergeCell ref="C67:E67"/>
    <mergeCell ref="E164:V164"/>
    <mergeCell ref="E152:V152"/>
    <mergeCell ref="D149:V149"/>
    <mergeCell ref="E161:V161"/>
    <mergeCell ref="E156:V156"/>
    <mergeCell ref="W156:X156"/>
    <mergeCell ref="E157:V157"/>
    <mergeCell ref="W157:X157"/>
    <mergeCell ref="E159:V159"/>
    <mergeCell ref="W159:X159"/>
    <mergeCell ref="E154:V154"/>
    <mergeCell ref="W154:X154"/>
    <mergeCell ref="D158:V158"/>
    <mergeCell ref="W149:X149"/>
    <mergeCell ref="M70:O73"/>
    <mergeCell ref="M124:N124"/>
    <mergeCell ref="C96:E96"/>
    <mergeCell ref="O124:Q124"/>
    <mergeCell ref="AL35:AM35"/>
    <mergeCell ref="M55:R56"/>
    <mergeCell ref="Y55:AD56"/>
    <mergeCell ref="H54:L54"/>
    <mergeCell ref="S54:AD54"/>
    <mergeCell ref="C66:E66"/>
    <mergeCell ref="X62:Y62"/>
    <mergeCell ref="Z64:AH72"/>
    <mergeCell ref="P71:Y73"/>
    <mergeCell ref="P69:Y69"/>
    <mergeCell ref="Q70:Y70"/>
    <mergeCell ref="B57:G57"/>
    <mergeCell ref="Y34:AD35"/>
    <mergeCell ref="Y36:AD37"/>
    <mergeCell ref="Y38:AD39"/>
    <mergeCell ref="B58:G58"/>
    <mergeCell ref="M68:W68"/>
    <mergeCell ref="S40:X41"/>
    <mergeCell ref="Y40:AD41"/>
    <mergeCell ref="E38:H41"/>
    <mergeCell ref="I38:L41"/>
    <mergeCell ref="M38:R41"/>
    <mergeCell ref="B38:D41"/>
    <mergeCell ref="Z62:AF63"/>
  </mergeCells>
  <phoneticPr fontId="2"/>
  <conditionalFormatting sqref="M54:R54">
    <cfRule type="expression" dxfId="220" priority="34">
      <formula>$H$55="ある"</formula>
    </cfRule>
  </conditionalFormatting>
  <conditionalFormatting sqref="M54:R54">
    <cfRule type="expression" dxfId="219" priority="35">
      <formula>OR($H$55="ない",$H$55="")</formula>
    </cfRule>
  </conditionalFormatting>
  <conditionalFormatting sqref="M55:R56">
    <cfRule type="expression" dxfId="218" priority="12">
      <formula>AND($H$55="ある",INDIRECT("RC",FALSE)="")</formula>
    </cfRule>
    <cfRule type="expression" dxfId="217" priority="13">
      <formula>AND($H$55="ある",INDIRECT("RC",FALSE)="行った")</formula>
    </cfRule>
    <cfRule type="expression" dxfId="216" priority="32">
      <formula>AND($H$55="ある",INDIRECT("RC",FALSE)="行っていない")</formula>
    </cfRule>
  </conditionalFormatting>
  <conditionalFormatting sqref="M55:R56">
    <cfRule type="expression" dxfId="215" priority="33">
      <formula>OR($H$55="ない",$H$55="")</formula>
    </cfRule>
  </conditionalFormatting>
  <conditionalFormatting sqref="M57">
    <cfRule type="expression" dxfId="214" priority="30">
      <formula>$H$55="ある"</formula>
    </cfRule>
    <cfRule type="expression" dxfId="213" priority="31">
      <formula>$H$55="ない"</formula>
    </cfRule>
  </conditionalFormatting>
  <conditionalFormatting sqref="S57:X57">
    <cfRule type="expression" dxfId="212" priority="28">
      <formula>$M$55="行った"</formula>
    </cfRule>
    <cfRule type="expression" dxfId="211" priority="29">
      <formula>OR($H$55="",$H$55="ない",$M$55="行った",$M$55="")</formula>
    </cfRule>
  </conditionalFormatting>
  <conditionalFormatting sqref="S54">
    <cfRule type="expression" dxfId="210" priority="22">
      <formula>OR($H$55="",$H$55="ない",$M$55="行った",$M$55="")</formula>
    </cfRule>
  </conditionalFormatting>
  <conditionalFormatting sqref="S54:AD54">
    <cfRule type="expression" dxfId="209" priority="21">
      <formula>AND($H$55="ある",$M$55="行っていない")</formula>
    </cfRule>
  </conditionalFormatting>
  <conditionalFormatting sqref="S55:X56">
    <cfRule type="expression" dxfId="208" priority="9">
      <formula>$M$55=""</formula>
    </cfRule>
    <cfRule type="expression" dxfId="207" priority="11">
      <formula>AND($H$55="ある",$M$55="行っていない",INDIRECT("RC",FALSE)="はい")</formula>
    </cfRule>
    <cfRule type="expression" dxfId="206" priority="18">
      <formula>AND($H$55="ある",$M$55="行っていない",INDIRECT("RC",FALSE)="いいえ")</formula>
    </cfRule>
    <cfRule type="expression" dxfId="205" priority="19">
      <formula>OR($H$55="ない",$H$55="")</formula>
    </cfRule>
    <cfRule type="expression" dxfId="204" priority="20">
      <formula>$M$55="行った"</formula>
    </cfRule>
  </conditionalFormatting>
  <conditionalFormatting sqref="S55:X56">
    <cfRule type="expression" dxfId="203" priority="10">
      <formula>AND($H$55="ある",$M$55="行っていない",INDIRECT("RC",FALSE)="")</formula>
    </cfRule>
  </conditionalFormatting>
  <conditionalFormatting sqref="D4:J4">
    <cfRule type="containsBlanks" dxfId="202" priority="17">
      <formula>LEN(TRIM(D4))=0</formula>
    </cfRule>
  </conditionalFormatting>
  <conditionalFormatting sqref="G5 I5 E6:J8">
    <cfRule type="containsBlanks" dxfId="201" priority="16">
      <formula>LEN(TRIM(E5))=0</formula>
    </cfRule>
  </conditionalFormatting>
  <conditionalFormatting sqref="S5 U5">
    <cfRule type="containsBlanks" dxfId="200" priority="15">
      <formula>LEN(TRIM(S5))=0</formula>
    </cfRule>
  </conditionalFormatting>
  <conditionalFormatting sqref="B55:L56">
    <cfRule type="containsBlanks" dxfId="199" priority="37">
      <formula>LEN(TRIM(B55))=0</formula>
    </cfRule>
  </conditionalFormatting>
  <conditionalFormatting sqref="Y55:AD56">
    <cfRule type="expression" dxfId="198" priority="3">
      <formula>$M$55="行った"</formula>
    </cfRule>
    <cfRule type="expression" dxfId="197" priority="4">
      <formula>OR($H$55="ない",$H$55="")</formula>
    </cfRule>
    <cfRule type="expression" dxfId="196" priority="5">
      <formula>$M$55=""</formula>
    </cfRule>
    <cfRule type="expression" dxfId="195" priority="8">
      <formula>$S$55&lt;&gt;""</formula>
    </cfRule>
  </conditionalFormatting>
  <conditionalFormatting sqref="S38:AD39">
    <cfRule type="containsText" dxfId="194" priority="2" operator="containsText" text="対象外">
      <formula>NOT(ISERROR(SEARCH("対象外",S38)))</formula>
    </cfRule>
  </conditionalFormatting>
  <conditionalFormatting sqref="S40:AD41">
    <cfRule type="containsText" dxfId="193" priority="1" operator="containsText" text="対象外">
      <formula>NOT(ISERROR(SEARCH("対象外",S40)))</formula>
    </cfRule>
  </conditionalFormatting>
  <dataValidations count="10">
    <dataValidation type="list" allowBlank="1" showInputMessage="1" showErrorMessage="1" sqref="G5">
      <formula1>"７,８,９,10,11,12"</formula1>
    </dataValidation>
    <dataValidation type="list" allowBlank="1" showInputMessage="1" showErrorMessage="1" sqref="I5">
      <formula1>"１,２,３,４,５,６,７,８,９,10,11,12,13,14,15,16,17,18,19,20,21,22,23,24,25,26,27,28,29,30,31"</formula1>
    </dataValidation>
    <dataValidation type="textLength" allowBlank="1" showInputMessage="1" showErrorMessage="1" sqref="L25:N25">
      <formula1>7</formula1>
      <formula2>7</formula2>
    </dataValidation>
    <dataValidation type="list" allowBlank="1" showInputMessage="1" showErrorMessage="1" sqref="AK21:AL24">
      <formula1>行なっていない</formula1>
    </dataValidation>
    <dataValidation type="list" allowBlank="1" showInputMessage="1" showErrorMessage="1" sqref="S5">
      <formula1>"4,5,6,7,8,9,10,11"</formula1>
    </dataValidation>
    <dataValidation type="list" allowBlank="1" showInputMessage="1" showErrorMessage="1" sqref="U5">
      <formula1>"1,2,3,4,5,6,7,8,9,10,11,12,13,14,15,16,17,18,19,20,21,22,23,24,25,26,27,28,29,30,31"</formula1>
    </dataValidation>
    <dataValidation type="list" allowBlank="1" showInputMessage="1" showErrorMessage="1" sqref="B55:G56">
      <formula1>"重複している,重複していない"</formula1>
    </dataValidation>
    <dataValidation type="list" allowBlank="1" showInputMessage="1" showErrorMessage="1" sqref="H55:L56">
      <formula1>"ある,ない"</formula1>
    </dataValidation>
    <dataValidation type="list" allowBlank="1" showInputMessage="1" showErrorMessage="1" sqref="W137:X137 W139:X143 W145:X172">
      <formula1>"○"</formula1>
    </dataValidation>
    <dataValidation type="list" allowBlank="1" showInputMessage="1" showErrorMessage="1" sqref="B46:B49">
      <formula1>"〇"</formula1>
    </dataValidation>
  </dataValidations>
  <printOptions horizontalCentered="1" verticalCentered="1"/>
  <pageMargins left="0.39370078740157483" right="0.39370078740157483" top="0.59055118110236227" bottom="0" header="0" footer="0"/>
  <pageSetup paperSize="9" scale="47"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x14:formula1>
            <xm:f>OFFSET(プルダウンリスト!$C$3,0,MATCH(H55,プルダウンリスト!$C$2:$D$2,0)-1,COUNTA(OFFSET(プルダウンリスト!$C$3,0,MATCH(H55,プルダウンリスト!$C$2:$D$2,0)-1,2,1)),1)</xm:f>
          </x14:formula1>
          <xm:sqref>M55:R56</xm:sqref>
        </x14:dataValidation>
        <x14:dataValidation type="list" allowBlank="1" showInputMessage="1" showErrorMessage="1">
          <x14:formula1>
            <xm:f>OFFSET(プルダウンリスト!$C$8,0,MATCH(M55,プルダウンリスト!$C$7:$D$7,0)-1,COUNTA(OFFSET(プルダウンリスト!$C$8,0,MATCH(M55,プルダウンリスト!$C$7:$D$7,0)-1,2,1)),1)</xm:f>
          </x14:formula1>
          <xm:sqref>S55:X56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pageSetUpPr fitToPage="1"/>
  </sheetPr>
  <dimension ref="B1:Y238"/>
  <sheetViews>
    <sheetView view="pageBreakPreview" topLeftCell="A8" zoomScale="85" zoomScaleNormal="78" zoomScaleSheetLayoutView="85" workbookViewId="0">
      <selection activeCell="D15" sqref="D15:D16"/>
    </sheetView>
  </sheetViews>
  <sheetFormatPr defaultColWidth="9" defaultRowHeight="13.5"/>
  <cols>
    <col min="1" max="1" width="2.875" style="1" customWidth="1"/>
    <col min="2" max="2" width="5.375" style="1" customWidth="1"/>
    <col min="3" max="3" width="13.5" style="37" customWidth="1"/>
    <col min="4" max="4" width="13.5" style="226" customWidth="1"/>
    <col min="5" max="5" width="12.125" style="1" customWidth="1"/>
    <col min="6" max="6" width="10.625" style="1" customWidth="1"/>
    <col min="7" max="8" width="13.125" style="1" customWidth="1"/>
    <col min="9" max="9" width="1.375" style="1" customWidth="1"/>
    <col min="10" max="10" width="10.5" style="1" customWidth="1"/>
    <col min="11" max="11" width="8.75" style="1" customWidth="1"/>
    <col min="12" max="12" width="10.875" style="1" customWidth="1"/>
    <col min="13" max="14" width="15" style="1" customWidth="1"/>
    <col min="15" max="15" width="15.25" style="1" customWidth="1"/>
    <col min="16" max="16" width="3.25" style="1" customWidth="1"/>
    <col min="17" max="17" width="9" style="1"/>
    <col min="18" max="20" width="9" style="1" customWidth="1"/>
    <col min="21" max="21" width="9" style="1"/>
    <col min="22" max="22" width="12.375" style="1" customWidth="1"/>
    <col min="23" max="16384" width="9" style="1"/>
  </cols>
  <sheetData>
    <row r="1" spans="2:25" ht="38.25" customHeight="1">
      <c r="B1" s="697" t="s">
        <v>4253</v>
      </c>
      <c r="C1" s="697"/>
      <c r="D1" s="697"/>
      <c r="E1" s="697"/>
      <c r="F1" s="697"/>
      <c r="G1" s="697"/>
      <c r="H1" s="697"/>
      <c r="I1" s="697"/>
      <c r="J1" s="697"/>
      <c r="K1" s="697"/>
      <c r="L1" s="697"/>
      <c r="M1" s="697"/>
      <c r="N1" s="697"/>
      <c r="O1" s="697"/>
      <c r="P1" s="697"/>
      <c r="Q1" s="697"/>
      <c r="R1" s="697"/>
      <c r="S1" s="697"/>
      <c r="T1" s="697"/>
      <c r="U1" s="697"/>
    </row>
    <row r="2" spans="2:25" ht="38.25" customHeight="1">
      <c r="B2" s="697"/>
      <c r="C2" s="697"/>
      <c r="D2" s="697"/>
      <c r="E2" s="697"/>
      <c r="F2" s="697"/>
      <c r="G2" s="697"/>
      <c r="H2" s="697"/>
      <c r="I2" s="697"/>
      <c r="J2" s="697"/>
      <c r="K2" s="697"/>
      <c r="L2" s="697"/>
      <c r="M2" s="697"/>
      <c r="N2" s="697"/>
      <c r="O2" s="697"/>
      <c r="P2" s="697"/>
      <c r="Q2" s="697"/>
      <c r="R2" s="697"/>
      <c r="S2" s="697"/>
      <c r="T2" s="697"/>
      <c r="U2" s="697"/>
    </row>
    <row r="3" spans="2:25" ht="38.25" customHeight="1">
      <c r="B3" s="697"/>
      <c r="C3" s="697"/>
      <c r="D3" s="697"/>
      <c r="E3" s="697"/>
      <c r="F3" s="697"/>
      <c r="G3" s="697"/>
      <c r="H3" s="697"/>
      <c r="I3" s="697"/>
      <c r="J3" s="697"/>
      <c r="K3" s="697"/>
      <c r="L3" s="697"/>
      <c r="M3" s="697"/>
      <c r="N3" s="697"/>
      <c r="O3" s="697"/>
      <c r="P3" s="697"/>
      <c r="Q3" s="697"/>
      <c r="R3" s="697"/>
      <c r="S3" s="697"/>
      <c r="T3" s="697"/>
      <c r="U3" s="697"/>
    </row>
    <row r="4" spans="2:25" ht="38.25" customHeight="1">
      <c r="B4" s="697"/>
      <c r="C4" s="697"/>
      <c r="D4" s="697"/>
      <c r="E4" s="697"/>
      <c r="F4" s="697"/>
      <c r="G4" s="697"/>
      <c r="H4" s="697"/>
      <c r="I4" s="697"/>
      <c r="J4" s="697"/>
      <c r="K4" s="697"/>
      <c r="L4" s="697"/>
      <c r="M4" s="697"/>
      <c r="N4" s="697"/>
      <c r="O4" s="697"/>
      <c r="P4" s="697"/>
      <c r="Q4" s="697"/>
      <c r="R4" s="697"/>
      <c r="S4" s="697"/>
      <c r="T4" s="697"/>
      <c r="U4" s="697"/>
    </row>
    <row r="5" spans="2:25" ht="49.5" customHeight="1">
      <c r="B5" s="697"/>
      <c r="C5" s="697"/>
      <c r="D5" s="697"/>
      <c r="E5" s="697"/>
      <c r="F5" s="697"/>
      <c r="G5" s="697"/>
      <c r="H5" s="697"/>
      <c r="I5" s="697"/>
      <c r="J5" s="697"/>
      <c r="K5" s="697"/>
      <c r="L5" s="697"/>
      <c r="M5" s="697"/>
      <c r="N5" s="697"/>
      <c r="O5" s="697"/>
      <c r="P5" s="697"/>
      <c r="Q5" s="697"/>
      <c r="R5" s="697"/>
      <c r="S5" s="697"/>
      <c r="T5" s="697"/>
      <c r="U5" s="697"/>
    </row>
    <row r="6" spans="2:25" ht="112.5" customHeight="1">
      <c r="B6" s="697"/>
      <c r="C6" s="697"/>
      <c r="D6" s="697"/>
      <c r="E6" s="697"/>
      <c r="F6" s="697"/>
      <c r="G6" s="697"/>
      <c r="H6" s="697"/>
      <c r="I6" s="697"/>
      <c r="J6" s="697"/>
      <c r="K6" s="697"/>
      <c r="L6" s="697"/>
      <c r="M6" s="697"/>
      <c r="N6" s="697"/>
      <c r="O6" s="697"/>
      <c r="P6" s="697"/>
      <c r="Q6" s="697"/>
      <c r="R6" s="697"/>
      <c r="S6" s="697"/>
      <c r="T6" s="697"/>
      <c r="U6" s="697"/>
    </row>
    <row r="7" spans="2:25" ht="19.5" customHeight="1">
      <c r="B7" s="724" t="s">
        <v>3974</v>
      </c>
      <c r="C7" s="724"/>
      <c r="D7" s="724"/>
      <c r="E7" s="725"/>
      <c r="F7" s="725"/>
      <c r="G7" s="725"/>
      <c r="Q7" s="723" t="s">
        <v>4034</v>
      </c>
      <c r="R7" s="723"/>
      <c r="S7" s="723"/>
      <c r="T7" s="723"/>
      <c r="U7" s="723"/>
      <c r="V7" s="723"/>
      <c r="W7" s="723"/>
    </row>
    <row r="8" spans="2:25" ht="7.5" customHeight="1">
      <c r="Q8" s="723"/>
      <c r="R8" s="723"/>
      <c r="S8" s="723"/>
      <c r="T8" s="723"/>
      <c r="U8" s="723"/>
      <c r="V8" s="723"/>
      <c r="W8" s="723"/>
    </row>
    <row r="9" spans="2:25" ht="28.15" customHeight="1">
      <c r="B9" s="728" t="s">
        <v>3976</v>
      </c>
      <c r="C9" s="728"/>
      <c r="D9" s="728"/>
      <c r="E9" s="728"/>
      <c r="F9" s="728"/>
      <c r="G9" s="728"/>
      <c r="H9" s="10"/>
      <c r="I9" s="10"/>
      <c r="J9" s="19" t="s">
        <v>7</v>
      </c>
      <c r="K9" s="730">
        <f>'①　申請シート'!$D$4</f>
        <v>0</v>
      </c>
      <c r="L9" s="731"/>
      <c r="M9" s="731"/>
      <c r="N9" s="731"/>
      <c r="O9" s="732"/>
      <c r="Q9" s="723"/>
      <c r="R9" s="723"/>
      <c r="S9" s="723"/>
      <c r="T9" s="723"/>
      <c r="U9" s="723"/>
      <c r="V9" s="723"/>
      <c r="W9" s="723"/>
    </row>
    <row r="10" spans="2:25" ht="28.15" customHeight="1" thickBot="1">
      <c r="B10" s="728"/>
      <c r="C10" s="728"/>
      <c r="D10" s="728"/>
      <c r="E10" s="728"/>
      <c r="F10" s="728"/>
      <c r="G10" s="728"/>
      <c r="H10" s="25"/>
      <c r="I10" s="25"/>
      <c r="J10" s="20" t="s">
        <v>3</v>
      </c>
      <c r="K10" s="729" t="str">
        <f>'①　申請シート'!$P$69</f>
        <v/>
      </c>
      <c r="L10" s="729"/>
      <c r="M10" s="729"/>
      <c r="N10" s="729"/>
      <c r="O10" s="729"/>
      <c r="Q10" s="723"/>
      <c r="R10" s="723"/>
      <c r="S10" s="723"/>
      <c r="T10" s="723"/>
      <c r="U10" s="723"/>
      <c r="V10" s="723"/>
      <c r="W10" s="723"/>
      <c r="X10" s="76"/>
      <c r="Y10" s="76"/>
    </row>
    <row r="11" spans="2:25" ht="38.25" customHeight="1">
      <c r="B11" s="683" t="s">
        <v>3975</v>
      </c>
      <c r="C11" s="684"/>
      <c r="D11" s="685"/>
      <c r="E11" s="701">
        <f>H39+H61+H83+H105+H127+H149+H171+H193+H215+H237</f>
        <v>0</v>
      </c>
      <c r="F11" s="702"/>
      <c r="G11" s="703"/>
      <c r="H11" s="44"/>
      <c r="I11" s="25"/>
      <c r="J11" s="20" t="s">
        <v>4</v>
      </c>
      <c r="K11" s="729" t="str">
        <f>'①　申請シート'!$I$86</f>
        <v/>
      </c>
      <c r="L11" s="729"/>
      <c r="M11" s="729"/>
      <c r="N11" s="729"/>
      <c r="O11" s="729"/>
      <c r="Q11" s="723"/>
      <c r="R11" s="723"/>
      <c r="S11" s="723"/>
      <c r="T11" s="723"/>
      <c r="U11" s="723"/>
      <c r="V11" s="723"/>
      <c r="W11" s="723"/>
      <c r="X11" s="76"/>
      <c r="Y11" s="76"/>
    </row>
    <row r="12" spans="2:25" ht="48" customHeight="1" thickBot="1">
      <c r="B12" s="686"/>
      <c r="C12" s="687"/>
      <c r="D12" s="688"/>
      <c r="E12" s="704"/>
      <c r="F12" s="705"/>
      <c r="G12" s="706"/>
      <c r="H12" s="44"/>
      <c r="I12" s="25"/>
      <c r="Q12" s="723"/>
      <c r="R12" s="723"/>
      <c r="S12" s="723"/>
      <c r="T12" s="723"/>
      <c r="U12" s="723"/>
      <c r="V12" s="723"/>
      <c r="W12" s="723"/>
      <c r="X12" s="76"/>
      <c r="Y12" s="76"/>
    </row>
    <row r="13" spans="2:25" s="9" customFormat="1" ht="12" customHeight="1">
      <c r="H13" s="8"/>
      <c r="I13" s="8"/>
      <c r="Q13" s="723"/>
      <c r="R13" s="723"/>
      <c r="S13" s="723"/>
      <c r="T13" s="723"/>
      <c r="U13" s="723"/>
      <c r="V13" s="723"/>
      <c r="W13" s="723"/>
      <c r="X13" s="76"/>
      <c r="Y13" s="76"/>
    </row>
    <row r="14" spans="2:25" ht="7.5" customHeight="1">
      <c r="Q14" s="723"/>
      <c r="R14" s="723"/>
      <c r="S14" s="723"/>
      <c r="T14" s="723"/>
      <c r="U14" s="723"/>
      <c r="V14" s="723"/>
      <c r="W14" s="723"/>
      <c r="X14" s="76"/>
      <c r="Y14" s="76"/>
    </row>
    <row r="15" spans="2:25" ht="61.5" customHeight="1">
      <c r="B15" s="733" t="s">
        <v>9</v>
      </c>
      <c r="C15" s="735" t="s">
        <v>3962</v>
      </c>
      <c r="D15" s="737" t="s">
        <v>4025</v>
      </c>
      <c r="E15" s="751" t="s">
        <v>4257</v>
      </c>
      <c r="F15" s="752"/>
      <c r="G15" s="753"/>
      <c r="H15" s="739" t="s">
        <v>3967</v>
      </c>
      <c r="I15" s="740"/>
      <c r="J15" s="740"/>
      <c r="K15" s="741"/>
      <c r="L15" s="745" t="s">
        <v>3963</v>
      </c>
      <c r="M15" s="746"/>
      <c r="N15" s="737" t="s">
        <v>3964</v>
      </c>
      <c r="O15" s="749" t="s">
        <v>84</v>
      </c>
      <c r="P15" s="5"/>
      <c r="Q15" s="723"/>
      <c r="R15" s="723"/>
      <c r="S15" s="723"/>
      <c r="T15" s="723"/>
      <c r="U15" s="723"/>
      <c r="V15" s="723"/>
      <c r="W15" s="723"/>
      <c r="X15" s="76"/>
      <c r="Y15" s="76"/>
    </row>
    <row r="16" spans="2:25" ht="26.25" customHeight="1">
      <c r="B16" s="734"/>
      <c r="C16" s="736"/>
      <c r="D16" s="738"/>
      <c r="E16" s="262" t="s">
        <v>4028</v>
      </c>
      <c r="F16" s="263" t="s">
        <v>4029</v>
      </c>
      <c r="G16" s="247" t="s">
        <v>4030</v>
      </c>
      <c r="H16" s="742"/>
      <c r="I16" s="743"/>
      <c r="J16" s="743"/>
      <c r="K16" s="744"/>
      <c r="L16" s="747"/>
      <c r="M16" s="748"/>
      <c r="N16" s="738"/>
      <c r="O16" s="750"/>
      <c r="P16" s="261"/>
      <c r="Q16" s="723"/>
      <c r="R16" s="723"/>
      <c r="S16" s="723"/>
      <c r="T16" s="723"/>
      <c r="U16" s="723"/>
      <c r="V16" s="723"/>
      <c r="W16" s="723"/>
      <c r="X16" s="76"/>
      <c r="Y16" s="76"/>
    </row>
    <row r="17" spans="2:25" ht="37.5" customHeight="1">
      <c r="B17" s="229" t="s">
        <v>10</v>
      </c>
      <c r="C17" s="259">
        <v>45021</v>
      </c>
      <c r="D17" s="259" t="s">
        <v>3971</v>
      </c>
      <c r="E17" s="241">
        <v>45021</v>
      </c>
      <c r="F17" s="242">
        <v>45028</v>
      </c>
      <c r="G17" s="431">
        <f>DATEDIF(E17,F17,"YD")</f>
        <v>7</v>
      </c>
      <c r="H17" s="720" t="s">
        <v>3965</v>
      </c>
      <c r="I17" s="721"/>
      <c r="J17" s="721"/>
      <c r="K17" s="722"/>
      <c r="L17" s="715">
        <v>30000</v>
      </c>
      <c r="M17" s="716"/>
      <c r="N17" s="439">
        <v>45071</v>
      </c>
      <c r="O17" s="230" t="s">
        <v>41</v>
      </c>
      <c r="Q17" s="723"/>
      <c r="R17" s="723"/>
      <c r="S17" s="723"/>
      <c r="T17" s="723"/>
      <c r="U17" s="723"/>
      <c r="V17" s="723"/>
      <c r="W17" s="723"/>
      <c r="X17" s="76"/>
      <c r="Y17" s="76"/>
    </row>
    <row r="18" spans="2:25" ht="44.25" customHeight="1">
      <c r="B18" s="229" t="s">
        <v>89</v>
      </c>
      <c r="C18" s="259">
        <v>45021</v>
      </c>
      <c r="D18" s="259" t="s">
        <v>3971</v>
      </c>
      <c r="E18" s="241">
        <v>45021</v>
      </c>
      <c r="F18" s="242">
        <v>45028</v>
      </c>
      <c r="G18" s="431">
        <f t="shared" ref="G18:G19" si="0">DATEDIF(E18,F18,"YD")</f>
        <v>7</v>
      </c>
      <c r="H18" s="720" t="s">
        <v>3966</v>
      </c>
      <c r="I18" s="721"/>
      <c r="J18" s="721"/>
      <c r="K18" s="722"/>
      <c r="L18" s="715">
        <v>20000</v>
      </c>
      <c r="M18" s="716"/>
      <c r="N18" s="439">
        <v>45071</v>
      </c>
      <c r="O18" s="230" t="s">
        <v>41</v>
      </c>
      <c r="Q18" s="723"/>
      <c r="R18" s="723"/>
      <c r="S18" s="723"/>
      <c r="T18" s="723"/>
      <c r="U18" s="723"/>
      <c r="V18" s="723"/>
      <c r="W18" s="723"/>
    </row>
    <row r="19" spans="2:25" ht="37.5" customHeight="1">
      <c r="B19" s="229" t="s">
        <v>89</v>
      </c>
      <c r="C19" s="259">
        <v>45082</v>
      </c>
      <c r="D19" s="260" t="s">
        <v>3972</v>
      </c>
      <c r="E19" s="243">
        <v>45078</v>
      </c>
      <c r="F19" s="243">
        <v>45083</v>
      </c>
      <c r="G19" s="431">
        <f t="shared" si="0"/>
        <v>5</v>
      </c>
      <c r="H19" s="717" t="s">
        <v>3973</v>
      </c>
      <c r="I19" s="718"/>
      <c r="J19" s="718"/>
      <c r="K19" s="719"/>
      <c r="L19" s="726">
        <v>50000</v>
      </c>
      <c r="M19" s="727"/>
      <c r="N19" s="439">
        <v>45132</v>
      </c>
      <c r="O19" s="230" t="s">
        <v>41</v>
      </c>
      <c r="Q19" s="92"/>
      <c r="R19" s="93"/>
      <c r="S19" s="93"/>
      <c r="T19" s="93"/>
      <c r="U19" s="93"/>
    </row>
    <row r="20" spans="2:25" ht="37.5" customHeight="1">
      <c r="B20" s="107" t="s">
        <v>3983</v>
      </c>
      <c r="C20" s="426"/>
      <c r="D20" s="264"/>
      <c r="E20" s="428"/>
      <c r="F20" s="428"/>
      <c r="G20" s="430">
        <f>DATEDIF(E20,F20,"YD")</f>
        <v>0</v>
      </c>
      <c r="H20" s="692"/>
      <c r="I20" s="693"/>
      <c r="J20" s="693"/>
      <c r="K20" s="694"/>
      <c r="L20" s="695"/>
      <c r="M20" s="696"/>
      <c r="N20" s="440"/>
      <c r="O20" s="437"/>
      <c r="Q20" s="92"/>
      <c r="R20" s="93"/>
      <c r="S20" s="93"/>
      <c r="T20" s="93"/>
      <c r="U20" s="93"/>
    </row>
    <row r="21" spans="2:25" ht="37.5" customHeight="1">
      <c r="B21" s="107" t="s">
        <v>3984</v>
      </c>
      <c r="C21" s="426"/>
      <c r="D21" s="264"/>
      <c r="E21" s="265"/>
      <c r="F21" s="265"/>
      <c r="G21" s="430">
        <f t="shared" ref="G21:G37" si="1">DATEDIF(E21,F21,"YD")</f>
        <v>0</v>
      </c>
      <c r="H21" s="692"/>
      <c r="I21" s="693"/>
      <c r="J21" s="693"/>
      <c r="K21" s="694"/>
      <c r="L21" s="695"/>
      <c r="M21" s="696"/>
      <c r="N21" s="440"/>
      <c r="O21" s="437"/>
      <c r="Q21" s="92"/>
      <c r="R21" s="93"/>
      <c r="S21" s="93"/>
      <c r="T21" s="93"/>
      <c r="U21" s="93"/>
    </row>
    <row r="22" spans="2:25" ht="37.5" customHeight="1">
      <c r="B22" s="107" t="s">
        <v>3985</v>
      </c>
      <c r="C22" s="426"/>
      <c r="D22" s="264"/>
      <c r="E22" s="265"/>
      <c r="F22" s="265"/>
      <c r="G22" s="430">
        <f t="shared" si="1"/>
        <v>0</v>
      </c>
      <c r="H22" s="692"/>
      <c r="I22" s="693"/>
      <c r="J22" s="693"/>
      <c r="K22" s="694"/>
      <c r="L22" s="695"/>
      <c r="M22" s="696"/>
      <c r="N22" s="440"/>
      <c r="O22" s="437"/>
      <c r="Q22" s="92"/>
    </row>
    <row r="23" spans="2:25" ht="37.5" customHeight="1">
      <c r="B23" s="107" t="s">
        <v>3986</v>
      </c>
      <c r="C23" s="264"/>
      <c r="D23" s="264"/>
      <c r="E23" s="266"/>
      <c r="F23" s="266"/>
      <c r="G23" s="430">
        <f t="shared" si="1"/>
        <v>0</v>
      </c>
      <c r="H23" s="692"/>
      <c r="I23" s="693"/>
      <c r="J23" s="693"/>
      <c r="K23" s="694"/>
      <c r="L23" s="695"/>
      <c r="M23" s="696"/>
      <c r="N23" s="440"/>
      <c r="O23" s="437"/>
      <c r="Q23" s="92"/>
    </row>
    <row r="24" spans="2:25" ht="37.5" customHeight="1">
      <c r="B24" s="107" t="s">
        <v>3987</v>
      </c>
      <c r="C24" s="264"/>
      <c r="D24" s="264"/>
      <c r="E24" s="266"/>
      <c r="F24" s="266"/>
      <c r="G24" s="430">
        <f t="shared" si="1"/>
        <v>0</v>
      </c>
      <c r="H24" s="692"/>
      <c r="I24" s="693"/>
      <c r="J24" s="693"/>
      <c r="K24" s="694"/>
      <c r="L24" s="695"/>
      <c r="M24" s="696"/>
      <c r="N24" s="440"/>
      <c r="O24" s="437"/>
      <c r="Q24" s="92"/>
    </row>
    <row r="25" spans="2:25" ht="37.5" customHeight="1">
      <c r="B25" s="107" t="s">
        <v>3988</v>
      </c>
      <c r="C25" s="264"/>
      <c r="D25" s="264"/>
      <c r="E25" s="266"/>
      <c r="F25" s="266"/>
      <c r="G25" s="430">
        <f t="shared" si="1"/>
        <v>0</v>
      </c>
      <c r="H25" s="692"/>
      <c r="I25" s="693"/>
      <c r="J25" s="693"/>
      <c r="K25" s="694"/>
      <c r="L25" s="695"/>
      <c r="M25" s="696"/>
      <c r="N25" s="440"/>
      <c r="O25" s="437"/>
      <c r="Q25" s="92"/>
    </row>
    <row r="26" spans="2:25" ht="37.5" customHeight="1">
      <c r="B26" s="107" t="s">
        <v>3989</v>
      </c>
      <c r="C26" s="264"/>
      <c r="D26" s="264"/>
      <c r="E26" s="266"/>
      <c r="F26" s="266"/>
      <c r="G26" s="430">
        <f t="shared" si="1"/>
        <v>0</v>
      </c>
      <c r="H26" s="692"/>
      <c r="I26" s="693"/>
      <c r="J26" s="693"/>
      <c r="K26" s="694"/>
      <c r="L26" s="695"/>
      <c r="M26" s="696"/>
      <c r="N26" s="440"/>
      <c r="O26" s="437"/>
      <c r="Q26" s="92"/>
    </row>
    <row r="27" spans="2:25" ht="37.5" customHeight="1">
      <c r="B27" s="107" t="s">
        <v>3990</v>
      </c>
      <c r="C27" s="264"/>
      <c r="D27" s="264"/>
      <c r="E27" s="266"/>
      <c r="F27" s="266"/>
      <c r="G27" s="430">
        <f t="shared" si="1"/>
        <v>0</v>
      </c>
      <c r="H27" s="692"/>
      <c r="I27" s="693"/>
      <c r="J27" s="693"/>
      <c r="K27" s="694"/>
      <c r="L27" s="695"/>
      <c r="M27" s="696"/>
      <c r="N27" s="440"/>
      <c r="O27" s="437"/>
      <c r="Q27" s="92"/>
    </row>
    <row r="28" spans="2:25" ht="37.5" customHeight="1">
      <c r="B28" s="107" t="s">
        <v>3991</v>
      </c>
      <c r="C28" s="264"/>
      <c r="D28" s="264"/>
      <c r="E28" s="266"/>
      <c r="F28" s="266"/>
      <c r="G28" s="430">
        <f t="shared" si="1"/>
        <v>0</v>
      </c>
      <c r="H28" s="692"/>
      <c r="I28" s="693"/>
      <c r="J28" s="693"/>
      <c r="K28" s="694"/>
      <c r="L28" s="695"/>
      <c r="M28" s="696"/>
      <c r="N28" s="440"/>
      <c r="O28" s="437"/>
      <c r="Q28" s="92"/>
    </row>
    <row r="29" spans="2:25" ht="37.5" customHeight="1">
      <c r="B29" s="107" t="s">
        <v>3992</v>
      </c>
      <c r="C29" s="264"/>
      <c r="D29" s="264"/>
      <c r="E29" s="266"/>
      <c r="F29" s="266"/>
      <c r="G29" s="430">
        <f t="shared" si="1"/>
        <v>0</v>
      </c>
      <c r="H29" s="692"/>
      <c r="I29" s="693"/>
      <c r="J29" s="693"/>
      <c r="K29" s="694"/>
      <c r="L29" s="695"/>
      <c r="M29" s="696"/>
      <c r="N29" s="440"/>
      <c r="O29" s="437"/>
      <c r="Q29" s="92"/>
    </row>
    <row r="30" spans="2:25" ht="37.5" customHeight="1">
      <c r="B30" s="107" t="s">
        <v>3993</v>
      </c>
      <c r="C30" s="264"/>
      <c r="D30" s="264"/>
      <c r="E30" s="266"/>
      <c r="F30" s="266"/>
      <c r="G30" s="430">
        <f t="shared" si="1"/>
        <v>0</v>
      </c>
      <c r="H30" s="692"/>
      <c r="I30" s="693"/>
      <c r="J30" s="693"/>
      <c r="K30" s="694"/>
      <c r="L30" s="695"/>
      <c r="M30" s="696"/>
      <c r="N30" s="440"/>
      <c r="O30" s="437"/>
      <c r="Q30" s="92"/>
    </row>
    <row r="31" spans="2:25" ht="37.5" customHeight="1">
      <c r="B31" s="107" t="s">
        <v>3994</v>
      </c>
      <c r="C31" s="264"/>
      <c r="D31" s="264"/>
      <c r="E31" s="266"/>
      <c r="F31" s="266"/>
      <c r="G31" s="430">
        <f t="shared" si="1"/>
        <v>0</v>
      </c>
      <c r="H31" s="692"/>
      <c r="I31" s="693"/>
      <c r="J31" s="693"/>
      <c r="K31" s="694"/>
      <c r="L31" s="695"/>
      <c r="M31" s="696"/>
      <c r="N31" s="440"/>
      <c r="O31" s="437"/>
      <c r="Q31" s="92"/>
    </row>
    <row r="32" spans="2:25" ht="37.5" customHeight="1">
      <c r="B32" s="107" t="s">
        <v>3995</v>
      </c>
      <c r="C32" s="264"/>
      <c r="D32" s="264"/>
      <c r="E32" s="266"/>
      <c r="F32" s="266"/>
      <c r="G32" s="430">
        <f t="shared" si="1"/>
        <v>0</v>
      </c>
      <c r="H32" s="692"/>
      <c r="I32" s="693"/>
      <c r="J32" s="693"/>
      <c r="K32" s="694"/>
      <c r="L32" s="695"/>
      <c r="M32" s="696"/>
      <c r="N32" s="440"/>
      <c r="O32" s="437"/>
      <c r="Q32" s="92"/>
    </row>
    <row r="33" spans="2:21" ht="37.5" customHeight="1">
      <c r="B33" s="107" t="s">
        <v>3996</v>
      </c>
      <c r="C33" s="264"/>
      <c r="D33" s="264"/>
      <c r="E33" s="266"/>
      <c r="F33" s="266"/>
      <c r="G33" s="430">
        <f t="shared" si="1"/>
        <v>0</v>
      </c>
      <c r="H33" s="692"/>
      <c r="I33" s="693"/>
      <c r="J33" s="693"/>
      <c r="K33" s="694"/>
      <c r="L33" s="695"/>
      <c r="M33" s="696"/>
      <c r="N33" s="440"/>
      <c r="O33" s="437"/>
      <c r="Q33" s="92"/>
    </row>
    <row r="34" spans="2:21" ht="37.5" customHeight="1">
      <c r="B34" s="107" t="s">
        <v>3997</v>
      </c>
      <c r="C34" s="264"/>
      <c r="D34" s="264"/>
      <c r="E34" s="266"/>
      <c r="F34" s="266"/>
      <c r="G34" s="430">
        <f t="shared" si="1"/>
        <v>0</v>
      </c>
      <c r="H34" s="692"/>
      <c r="I34" s="693"/>
      <c r="J34" s="693"/>
      <c r="K34" s="694"/>
      <c r="L34" s="695"/>
      <c r="M34" s="696"/>
      <c r="N34" s="440"/>
      <c r="O34" s="437"/>
      <c r="Q34" s="92"/>
    </row>
    <row r="35" spans="2:21" ht="37.5" customHeight="1">
      <c r="B35" s="107" t="s">
        <v>3998</v>
      </c>
      <c r="C35" s="264"/>
      <c r="D35" s="264"/>
      <c r="E35" s="266"/>
      <c r="F35" s="266"/>
      <c r="G35" s="430">
        <f t="shared" si="1"/>
        <v>0</v>
      </c>
      <c r="H35" s="692"/>
      <c r="I35" s="693"/>
      <c r="J35" s="693"/>
      <c r="K35" s="694"/>
      <c r="L35" s="695"/>
      <c r="M35" s="696"/>
      <c r="N35" s="440"/>
      <c r="O35" s="437"/>
      <c r="Q35" s="92"/>
    </row>
    <row r="36" spans="2:21" ht="37.5" customHeight="1">
      <c r="B36" s="107" t="s">
        <v>3999</v>
      </c>
      <c r="C36" s="264"/>
      <c r="D36" s="264"/>
      <c r="E36" s="266"/>
      <c r="F36" s="266"/>
      <c r="G36" s="430">
        <f t="shared" si="1"/>
        <v>0</v>
      </c>
      <c r="H36" s="692"/>
      <c r="I36" s="693"/>
      <c r="J36" s="693"/>
      <c r="K36" s="694"/>
      <c r="L36" s="695"/>
      <c r="M36" s="696"/>
      <c r="N36" s="440"/>
      <c r="O36" s="437"/>
      <c r="Q36" s="92"/>
    </row>
    <row r="37" spans="2:21" ht="37.5" customHeight="1">
      <c r="B37" s="107" t="s">
        <v>4000</v>
      </c>
      <c r="C37" s="264"/>
      <c r="D37" s="264"/>
      <c r="E37" s="266"/>
      <c r="F37" s="266"/>
      <c r="G37" s="430">
        <f t="shared" si="1"/>
        <v>0</v>
      </c>
      <c r="H37" s="692"/>
      <c r="I37" s="693"/>
      <c r="J37" s="693"/>
      <c r="K37" s="694"/>
      <c r="L37" s="695"/>
      <c r="M37" s="696"/>
      <c r="N37" s="440"/>
      <c r="O37" s="437"/>
      <c r="Q37" s="92"/>
    </row>
    <row r="38" spans="2:21" ht="3.75" customHeight="1">
      <c r="B38" s="7"/>
      <c r="C38" s="36"/>
      <c r="D38" s="217"/>
      <c r="E38" s="698"/>
      <c r="F38" s="699"/>
      <c r="G38" s="699"/>
      <c r="H38" s="699"/>
      <c r="I38" s="699"/>
      <c r="J38" s="699"/>
      <c r="K38" s="700"/>
      <c r="L38" s="689"/>
      <c r="M38" s="690"/>
      <c r="N38" s="216"/>
      <c r="O38" s="43"/>
      <c r="Q38" s="92"/>
    </row>
    <row r="39" spans="2:21" ht="45" customHeight="1">
      <c r="B39" s="708" t="s">
        <v>240</v>
      </c>
      <c r="C39" s="709"/>
      <c r="D39" s="709"/>
      <c r="E39" s="709"/>
      <c r="F39" s="709"/>
      <c r="G39" s="709"/>
      <c r="H39" s="691">
        <f>SUM(L20:M37)</f>
        <v>0</v>
      </c>
      <c r="I39" s="691"/>
      <c r="J39" s="691"/>
      <c r="K39" s="691"/>
      <c r="L39" s="691"/>
      <c r="M39" s="691"/>
      <c r="N39" s="691"/>
      <c r="O39" s="691"/>
      <c r="Q39" s="92"/>
    </row>
    <row r="40" spans="2:21" ht="37.5" customHeight="1">
      <c r="B40" s="107" t="s">
        <v>4001</v>
      </c>
      <c r="C40" s="426"/>
      <c r="D40" s="426"/>
      <c r="E40" s="265"/>
      <c r="F40" s="265"/>
      <c r="G40" s="429">
        <f>DATEDIF(E40,F40,"YD")</f>
        <v>0</v>
      </c>
      <c r="H40" s="692"/>
      <c r="I40" s="693"/>
      <c r="J40" s="693"/>
      <c r="K40" s="694"/>
      <c r="L40" s="695"/>
      <c r="M40" s="696"/>
      <c r="N40" s="441"/>
      <c r="O40" s="437"/>
      <c r="Q40" s="92"/>
      <c r="R40" s="93"/>
      <c r="S40" s="93"/>
      <c r="T40" s="93"/>
      <c r="U40" s="93"/>
    </row>
    <row r="41" spans="2:21" ht="37.5" customHeight="1">
      <c r="B41" s="107" t="s">
        <v>4002</v>
      </c>
      <c r="C41" s="264"/>
      <c r="D41" s="264"/>
      <c r="E41" s="266"/>
      <c r="F41" s="266"/>
      <c r="G41" s="429">
        <f t="shared" ref="G41:G59" si="2">DATEDIF(E41,F41,"YD")</f>
        <v>0</v>
      </c>
      <c r="H41" s="692"/>
      <c r="I41" s="693"/>
      <c r="J41" s="693"/>
      <c r="K41" s="694"/>
      <c r="L41" s="695"/>
      <c r="M41" s="696"/>
      <c r="N41" s="441"/>
      <c r="O41" s="437"/>
      <c r="Q41" s="92"/>
      <c r="R41" s="93"/>
      <c r="S41" s="93"/>
      <c r="T41" s="93"/>
      <c r="U41" s="93"/>
    </row>
    <row r="42" spans="2:21" ht="37.5" customHeight="1">
      <c r="B42" s="107" t="s">
        <v>4003</v>
      </c>
      <c r="C42" s="264"/>
      <c r="D42" s="264"/>
      <c r="E42" s="266"/>
      <c r="F42" s="266"/>
      <c r="G42" s="429">
        <f t="shared" si="2"/>
        <v>0</v>
      </c>
      <c r="H42" s="692"/>
      <c r="I42" s="693"/>
      <c r="J42" s="693"/>
      <c r="K42" s="694"/>
      <c r="L42" s="695"/>
      <c r="M42" s="696"/>
      <c r="N42" s="441"/>
      <c r="O42" s="437"/>
      <c r="Q42" s="92"/>
    </row>
    <row r="43" spans="2:21" ht="37.5" customHeight="1">
      <c r="B43" s="107" t="s">
        <v>4004</v>
      </c>
      <c r="C43" s="264"/>
      <c r="D43" s="264"/>
      <c r="E43" s="266"/>
      <c r="F43" s="266"/>
      <c r="G43" s="429">
        <f t="shared" si="2"/>
        <v>0</v>
      </c>
      <c r="H43" s="692"/>
      <c r="I43" s="693"/>
      <c r="J43" s="693"/>
      <c r="K43" s="694"/>
      <c r="L43" s="695"/>
      <c r="M43" s="696"/>
      <c r="N43" s="441"/>
      <c r="O43" s="437"/>
      <c r="Q43" s="92"/>
    </row>
    <row r="44" spans="2:21" ht="37.5" customHeight="1">
      <c r="B44" s="107" t="s">
        <v>4005</v>
      </c>
      <c r="C44" s="264"/>
      <c r="D44" s="264"/>
      <c r="E44" s="266"/>
      <c r="F44" s="266"/>
      <c r="G44" s="429">
        <f t="shared" si="2"/>
        <v>0</v>
      </c>
      <c r="H44" s="692"/>
      <c r="I44" s="693"/>
      <c r="J44" s="693"/>
      <c r="K44" s="694"/>
      <c r="L44" s="695"/>
      <c r="M44" s="696"/>
      <c r="N44" s="441"/>
      <c r="O44" s="437"/>
      <c r="Q44" s="92"/>
    </row>
    <row r="45" spans="2:21" ht="37.5" customHeight="1">
      <c r="B45" s="107" t="s">
        <v>4006</v>
      </c>
      <c r="C45" s="264"/>
      <c r="D45" s="264"/>
      <c r="E45" s="266"/>
      <c r="F45" s="266"/>
      <c r="G45" s="429">
        <f t="shared" si="2"/>
        <v>0</v>
      </c>
      <c r="H45" s="692"/>
      <c r="I45" s="693"/>
      <c r="J45" s="693"/>
      <c r="K45" s="694"/>
      <c r="L45" s="695"/>
      <c r="M45" s="696"/>
      <c r="N45" s="441"/>
      <c r="O45" s="437"/>
      <c r="Q45" s="92"/>
    </row>
    <row r="46" spans="2:21" ht="37.5" customHeight="1">
      <c r="B46" s="107" t="s">
        <v>4007</v>
      </c>
      <c r="C46" s="264"/>
      <c r="D46" s="264"/>
      <c r="E46" s="266"/>
      <c r="F46" s="266"/>
      <c r="G46" s="429">
        <f t="shared" si="2"/>
        <v>0</v>
      </c>
      <c r="H46" s="692"/>
      <c r="I46" s="693"/>
      <c r="J46" s="693"/>
      <c r="K46" s="694"/>
      <c r="L46" s="695"/>
      <c r="M46" s="696"/>
      <c r="N46" s="441"/>
      <c r="O46" s="437"/>
      <c r="Q46" s="92"/>
    </row>
    <row r="47" spans="2:21" ht="37.5" customHeight="1">
      <c r="B47" s="107" t="s">
        <v>4008</v>
      </c>
      <c r="C47" s="264"/>
      <c r="D47" s="264"/>
      <c r="E47" s="266"/>
      <c r="F47" s="266"/>
      <c r="G47" s="429">
        <f t="shared" si="2"/>
        <v>0</v>
      </c>
      <c r="H47" s="692"/>
      <c r="I47" s="693"/>
      <c r="J47" s="693"/>
      <c r="K47" s="694"/>
      <c r="L47" s="695"/>
      <c r="M47" s="696"/>
      <c r="N47" s="441"/>
      <c r="O47" s="437"/>
      <c r="Q47" s="92"/>
    </row>
    <row r="48" spans="2:21" ht="37.5" customHeight="1">
      <c r="B48" s="107" t="s">
        <v>4009</v>
      </c>
      <c r="C48" s="264"/>
      <c r="D48" s="264"/>
      <c r="E48" s="266"/>
      <c r="F48" s="266"/>
      <c r="G48" s="429">
        <f t="shared" si="2"/>
        <v>0</v>
      </c>
      <c r="H48" s="692"/>
      <c r="I48" s="693"/>
      <c r="J48" s="693"/>
      <c r="K48" s="694"/>
      <c r="L48" s="695"/>
      <c r="M48" s="696"/>
      <c r="N48" s="441"/>
      <c r="O48" s="437"/>
      <c r="Q48" s="92"/>
    </row>
    <row r="49" spans="2:17" ht="37.5" customHeight="1">
      <c r="B49" s="107" t="s">
        <v>4010</v>
      </c>
      <c r="C49" s="264"/>
      <c r="D49" s="264"/>
      <c r="E49" s="266"/>
      <c r="F49" s="266"/>
      <c r="G49" s="429">
        <f t="shared" si="2"/>
        <v>0</v>
      </c>
      <c r="H49" s="692"/>
      <c r="I49" s="693"/>
      <c r="J49" s="693"/>
      <c r="K49" s="694"/>
      <c r="L49" s="695"/>
      <c r="M49" s="696"/>
      <c r="N49" s="441"/>
      <c r="O49" s="437"/>
      <c r="Q49" s="92"/>
    </row>
    <row r="50" spans="2:17" ht="37.5" customHeight="1">
      <c r="B50" s="107" t="s">
        <v>4011</v>
      </c>
      <c r="C50" s="264"/>
      <c r="D50" s="264"/>
      <c r="E50" s="266"/>
      <c r="F50" s="266"/>
      <c r="G50" s="429">
        <f t="shared" si="2"/>
        <v>0</v>
      </c>
      <c r="H50" s="692"/>
      <c r="I50" s="693"/>
      <c r="J50" s="693"/>
      <c r="K50" s="694"/>
      <c r="L50" s="695"/>
      <c r="M50" s="696"/>
      <c r="N50" s="441"/>
      <c r="O50" s="437"/>
      <c r="Q50" s="92"/>
    </row>
    <row r="51" spans="2:17" ht="37.5" customHeight="1">
      <c r="B51" s="107" t="s">
        <v>4012</v>
      </c>
      <c r="C51" s="264"/>
      <c r="D51" s="264"/>
      <c r="E51" s="266"/>
      <c r="F51" s="266"/>
      <c r="G51" s="429">
        <f t="shared" si="2"/>
        <v>0</v>
      </c>
      <c r="H51" s="692"/>
      <c r="I51" s="693"/>
      <c r="J51" s="693"/>
      <c r="K51" s="694"/>
      <c r="L51" s="695"/>
      <c r="M51" s="696"/>
      <c r="N51" s="441"/>
      <c r="O51" s="437"/>
      <c r="Q51" s="92"/>
    </row>
    <row r="52" spans="2:17" ht="37.5" customHeight="1">
      <c r="B52" s="107" t="s">
        <v>4013</v>
      </c>
      <c r="C52" s="264"/>
      <c r="D52" s="264"/>
      <c r="E52" s="266"/>
      <c r="F52" s="266"/>
      <c r="G52" s="429">
        <f t="shared" si="2"/>
        <v>0</v>
      </c>
      <c r="H52" s="692"/>
      <c r="I52" s="693"/>
      <c r="J52" s="693"/>
      <c r="K52" s="694"/>
      <c r="L52" s="695"/>
      <c r="M52" s="696"/>
      <c r="N52" s="441"/>
      <c r="O52" s="437"/>
      <c r="Q52" s="92"/>
    </row>
    <row r="53" spans="2:17" ht="37.5" customHeight="1">
      <c r="B53" s="107" t="s">
        <v>4014</v>
      </c>
      <c r="C53" s="264"/>
      <c r="D53" s="264"/>
      <c r="E53" s="266"/>
      <c r="F53" s="266"/>
      <c r="G53" s="429">
        <f t="shared" si="2"/>
        <v>0</v>
      </c>
      <c r="H53" s="692"/>
      <c r="I53" s="693"/>
      <c r="J53" s="693"/>
      <c r="K53" s="694"/>
      <c r="L53" s="695"/>
      <c r="M53" s="696"/>
      <c r="N53" s="441"/>
      <c r="O53" s="437"/>
      <c r="Q53" s="92"/>
    </row>
    <row r="54" spans="2:17" ht="37.5" customHeight="1">
      <c r="B54" s="107" t="s">
        <v>4015</v>
      </c>
      <c r="C54" s="264"/>
      <c r="D54" s="264"/>
      <c r="E54" s="266"/>
      <c r="F54" s="266"/>
      <c r="G54" s="429">
        <f t="shared" si="2"/>
        <v>0</v>
      </c>
      <c r="H54" s="692"/>
      <c r="I54" s="693"/>
      <c r="J54" s="693"/>
      <c r="K54" s="694"/>
      <c r="L54" s="695"/>
      <c r="M54" s="696"/>
      <c r="N54" s="441"/>
      <c r="O54" s="437"/>
      <c r="Q54" s="92"/>
    </row>
    <row r="55" spans="2:17" ht="37.5" customHeight="1">
      <c r="B55" s="107" t="s">
        <v>4016</v>
      </c>
      <c r="C55" s="264"/>
      <c r="D55" s="264"/>
      <c r="E55" s="266"/>
      <c r="F55" s="266"/>
      <c r="G55" s="429">
        <f t="shared" si="2"/>
        <v>0</v>
      </c>
      <c r="H55" s="692"/>
      <c r="I55" s="693"/>
      <c r="J55" s="693"/>
      <c r="K55" s="694"/>
      <c r="L55" s="695"/>
      <c r="M55" s="696"/>
      <c r="N55" s="441"/>
      <c r="O55" s="437"/>
      <c r="Q55" s="92"/>
    </row>
    <row r="56" spans="2:17" ht="37.5" customHeight="1">
      <c r="B56" s="107" t="s">
        <v>4017</v>
      </c>
      <c r="C56" s="264"/>
      <c r="D56" s="264"/>
      <c r="E56" s="266"/>
      <c r="F56" s="266"/>
      <c r="G56" s="429">
        <f t="shared" si="2"/>
        <v>0</v>
      </c>
      <c r="H56" s="692"/>
      <c r="I56" s="693"/>
      <c r="J56" s="693"/>
      <c r="K56" s="694"/>
      <c r="L56" s="695"/>
      <c r="M56" s="696"/>
      <c r="N56" s="441"/>
      <c r="O56" s="437"/>
      <c r="Q56" s="92"/>
    </row>
    <row r="57" spans="2:17" ht="37.5" customHeight="1">
      <c r="B57" s="107" t="s">
        <v>4018</v>
      </c>
      <c r="C57" s="264"/>
      <c r="D57" s="264"/>
      <c r="E57" s="266"/>
      <c r="F57" s="266"/>
      <c r="G57" s="429">
        <f t="shared" si="2"/>
        <v>0</v>
      </c>
      <c r="H57" s="692"/>
      <c r="I57" s="693"/>
      <c r="J57" s="693"/>
      <c r="K57" s="694"/>
      <c r="L57" s="695"/>
      <c r="M57" s="696"/>
      <c r="N57" s="441"/>
      <c r="O57" s="437"/>
      <c r="Q57" s="92"/>
    </row>
    <row r="58" spans="2:17" ht="37.5" customHeight="1">
      <c r="B58" s="107" t="s">
        <v>4081</v>
      </c>
      <c r="C58" s="264"/>
      <c r="D58" s="264"/>
      <c r="E58" s="266"/>
      <c r="F58" s="266"/>
      <c r="G58" s="429">
        <f t="shared" si="2"/>
        <v>0</v>
      </c>
      <c r="H58" s="692"/>
      <c r="I58" s="693"/>
      <c r="J58" s="693"/>
      <c r="K58" s="694"/>
      <c r="L58" s="695"/>
      <c r="M58" s="696"/>
      <c r="N58" s="441"/>
      <c r="O58" s="437"/>
      <c r="Q58" s="92"/>
    </row>
    <row r="59" spans="2:17" ht="37.5" customHeight="1">
      <c r="B59" s="107" t="s">
        <v>4082</v>
      </c>
      <c r="C59" s="264"/>
      <c r="D59" s="264"/>
      <c r="E59" s="266"/>
      <c r="F59" s="266"/>
      <c r="G59" s="429">
        <f t="shared" si="2"/>
        <v>0</v>
      </c>
      <c r="H59" s="692"/>
      <c r="I59" s="693"/>
      <c r="J59" s="693"/>
      <c r="K59" s="694"/>
      <c r="L59" s="695"/>
      <c r="M59" s="696"/>
      <c r="N59" s="441"/>
      <c r="O59" s="437"/>
      <c r="Q59" s="92"/>
    </row>
    <row r="60" spans="2:17" ht="3.75" customHeight="1">
      <c r="B60" s="7"/>
      <c r="C60" s="36"/>
      <c r="D60" s="217"/>
      <c r="E60" s="698"/>
      <c r="F60" s="699"/>
      <c r="G60" s="699"/>
      <c r="H60" s="699"/>
      <c r="I60" s="699"/>
      <c r="J60" s="699"/>
      <c r="K60" s="700"/>
      <c r="L60" s="689"/>
      <c r="M60" s="690"/>
      <c r="N60" s="216"/>
      <c r="O60" s="43"/>
      <c r="Q60" s="92"/>
    </row>
    <row r="61" spans="2:17" ht="46.5" customHeight="1">
      <c r="B61" s="708" t="s">
        <v>240</v>
      </c>
      <c r="C61" s="709"/>
      <c r="D61" s="709"/>
      <c r="E61" s="709"/>
      <c r="F61" s="709"/>
      <c r="G61" s="709"/>
      <c r="H61" s="707">
        <f>SUM(L40:M59)</f>
        <v>0</v>
      </c>
      <c r="I61" s="707"/>
      <c r="J61" s="707"/>
      <c r="K61" s="707"/>
      <c r="L61" s="707"/>
      <c r="M61" s="707"/>
      <c r="N61" s="707"/>
      <c r="O61" s="707"/>
      <c r="Q61" s="92"/>
    </row>
    <row r="62" spans="2:17" ht="37.5" customHeight="1">
      <c r="B62" s="107" t="s">
        <v>4019</v>
      </c>
      <c r="C62" s="264"/>
      <c r="D62" s="264"/>
      <c r="E62" s="265"/>
      <c r="F62" s="266"/>
      <c r="G62" s="429">
        <f>DATEDIF(E62,F62,"YD")</f>
        <v>0</v>
      </c>
      <c r="H62" s="692"/>
      <c r="I62" s="693"/>
      <c r="J62" s="693"/>
      <c r="K62" s="694"/>
      <c r="L62" s="695"/>
      <c r="M62" s="696"/>
      <c r="N62" s="441"/>
      <c r="O62" s="437"/>
      <c r="Q62" s="92"/>
    </row>
    <row r="63" spans="2:17" ht="37.5" customHeight="1">
      <c r="B63" s="107" t="s">
        <v>90</v>
      </c>
      <c r="C63" s="264"/>
      <c r="D63" s="264"/>
      <c r="E63" s="266"/>
      <c r="F63" s="266"/>
      <c r="G63" s="429">
        <f t="shared" ref="G63:G81" si="3">DATEDIF(E63,F63,"YD")</f>
        <v>0</v>
      </c>
      <c r="H63" s="692"/>
      <c r="I63" s="693"/>
      <c r="J63" s="693"/>
      <c r="K63" s="694"/>
      <c r="L63" s="695"/>
      <c r="M63" s="696"/>
      <c r="N63" s="441"/>
      <c r="O63" s="437"/>
      <c r="Q63" s="92"/>
    </row>
    <row r="64" spans="2:17" ht="37.5" customHeight="1">
      <c r="B64" s="107" t="s">
        <v>91</v>
      </c>
      <c r="C64" s="264"/>
      <c r="D64" s="264"/>
      <c r="E64" s="266"/>
      <c r="F64" s="266"/>
      <c r="G64" s="429">
        <f t="shared" si="3"/>
        <v>0</v>
      </c>
      <c r="H64" s="692"/>
      <c r="I64" s="693"/>
      <c r="J64" s="693"/>
      <c r="K64" s="694"/>
      <c r="L64" s="695"/>
      <c r="M64" s="696"/>
      <c r="N64" s="441"/>
      <c r="O64" s="437"/>
      <c r="Q64" s="92"/>
    </row>
    <row r="65" spans="2:17" ht="37.5" customHeight="1">
      <c r="B65" s="107" t="s">
        <v>92</v>
      </c>
      <c r="C65" s="264"/>
      <c r="D65" s="264"/>
      <c r="E65" s="266"/>
      <c r="F65" s="266"/>
      <c r="G65" s="429">
        <f t="shared" si="3"/>
        <v>0</v>
      </c>
      <c r="H65" s="692"/>
      <c r="I65" s="693"/>
      <c r="J65" s="693"/>
      <c r="K65" s="694"/>
      <c r="L65" s="695"/>
      <c r="M65" s="696"/>
      <c r="N65" s="441"/>
      <c r="O65" s="437"/>
      <c r="Q65" s="92"/>
    </row>
    <row r="66" spans="2:17" ht="37.5" customHeight="1">
      <c r="B66" s="107" t="s">
        <v>93</v>
      </c>
      <c r="C66" s="264"/>
      <c r="D66" s="264"/>
      <c r="E66" s="266"/>
      <c r="F66" s="266"/>
      <c r="G66" s="429">
        <f t="shared" si="3"/>
        <v>0</v>
      </c>
      <c r="H66" s="692"/>
      <c r="I66" s="693"/>
      <c r="J66" s="693"/>
      <c r="K66" s="694"/>
      <c r="L66" s="695"/>
      <c r="M66" s="696"/>
      <c r="N66" s="441"/>
      <c r="O66" s="437"/>
      <c r="Q66" s="92"/>
    </row>
    <row r="67" spans="2:17" ht="37.5" customHeight="1">
      <c r="B67" s="107" t="s">
        <v>94</v>
      </c>
      <c r="C67" s="264"/>
      <c r="D67" s="264"/>
      <c r="E67" s="266"/>
      <c r="F67" s="266"/>
      <c r="G67" s="429">
        <f t="shared" si="3"/>
        <v>0</v>
      </c>
      <c r="H67" s="692"/>
      <c r="I67" s="693"/>
      <c r="J67" s="693"/>
      <c r="K67" s="694"/>
      <c r="L67" s="695"/>
      <c r="M67" s="696"/>
      <c r="N67" s="441"/>
      <c r="O67" s="437"/>
      <c r="Q67" s="92"/>
    </row>
    <row r="68" spans="2:17" ht="37.5" customHeight="1">
      <c r="B68" s="107" t="s">
        <v>95</v>
      </c>
      <c r="C68" s="264"/>
      <c r="D68" s="264"/>
      <c r="E68" s="266"/>
      <c r="F68" s="266"/>
      <c r="G68" s="429">
        <f t="shared" si="3"/>
        <v>0</v>
      </c>
      <c r="H68" s="692"/>
      <c r="I68" s="693"/>
      <c r="J68" s="693"/>
      <c r="K68" s="694"/>
      <c r="L68" s="695"/>
      <c r="M68" s="696"/>
      <c r="N68" s="441"/>
      <c r="O68" s="437"/>
      <c r="Q68" s="92"/>
    </row>
    <row r="69" spans="2:17" ht="37.5" customHeight="1">
      <c r="B69" s="107" t="s">
        <v>96</v>
      </c>
      <c r="C69" s="426"/>
      <c r="D69" s="426"/>
      <c r="E69" s="265"/>
      <c r="F69" s="265"/>
      <c r="G69" s="429">
        <f t="shared" si="3"/>
        <v>0</v>
      </c>
      <c r="H69" s="692"/>
      <c r="I69" s="693"/>
      <c r="J69" s="693"/>
      <c r="K69" s="694"/>
      <c r="L69" s="695"/>
      <c r="M69" s="696"/>
      <c r="N69" s="441"/>
      <c r="O69" s="437"/>
      <c r="Q69" s="92"/>
    </row>
    <row r="70" spans="2:17" ht="37.5" customHeight="1">
      <c r="B70" s="107" t="s">
        <v>97</v>
      </c>
      <c r="C70" s="264"/>
      <c r="D70" s="264"/>
      <c r="E70" s="266"/>
      <c r="F70" s="266"/>
      <c r="G70" s="429">
        <f t="shared" si="3"/>
        <v>0</v>
      </c>
      <c r="H70" s="692"/>
      <c r="I70" s="693"/>
      <c r="J70" s="693"/>
      <c r="K70" s="694"/>
      <c r="L70" s="695"/>
      <c r="M70" s="696"/>
      <c r="N70" s="441"/>
      <c r="O70" s="437"/>
      <c r="Q70" s="92"/>
    </row>
    <row r="71" spans="2:17" ht="37.5" customHeight="1">
      <c r="B71" s="107" t="s">
        <v>98</v>
      </c>
      <c r="C71" s="264"/>
      <c r="D71" s="264"/>
      <c r="E71" s="266"/>
      <c r="F71" s="266"/>
      <c r="G71" s="429">
        <f t="shared" si="3"/>
        <v>0</v>
      </c>
      <c r="H71" s="692"/>
      <c r="I71" s="693"/>
      <c r="J71" s="693"/>
      <c r="K71" s="694"/>
      <c r="L71" s="695"/>
      <c r="M71" s="696"/>
      <c r="N71" s="441"/>
      <c r="O71" s="437"/>
      <c r="Q71" s="92"/>
    </row>
    <row r="72" spans="2:17" ht="37.5" customHeight="1">
      <c r="B72" s="107" t="s">
        <v>99</v>
      </c>
      <c r="C72" s="264"/>
      <c r="D72" s="264"/>
      <c r="E72" s="266"/>
      <c r="F72" s="266"/>
      <c r="G72" s="429">
        <f t="shared" si="3"/>
        <v>0</v>
      </c>
      <c r="H72" s="692"/>
      <c r="I72" s="693"/>
      <c r="J72" s="693"/>
      <c r="K72" s="694"/>
      <c r="L72" s="695"/>
      <c r="M72" s="696"/>
      <c r="N72" s="441"/>
      <c r="O72" s="437"/>
      <c r="Q72" s="92"/>
    </row>
    <row r="73" spans="2:17" ht="37.5" customHeight="1">
      <c r="B73" s="107" t="s">
        <v>100</v>
      </c>
      <c r="C73" s="264"/>
      <c r="D73" s="264"/>
      <c r="E73" s="266"/>
      <c r="F73" s="266"/>
      <c r="G73" s="429">
        <f t="shared" si="3"/>
        <v>0</v>
      </c>
      <c r="H73" s="692"/>
      <c r="I73" s="693"/>
      <c r="J73" s="693"/>
      <c r="K73" s="694"/>
      <c r="L73" s="695"/>
      <c r="M73" s="696"/>
      <c r="N73" s="441"/>
      <c r="O73" s="437"/>
      <c r="Q73" s="92"/>
    </row>
    <row r="74" spans="2:17" ht="37.5" customHeight="1">
      <c r="B74" s="107" t="s">
        <v>101</v>
      </c>
      <c r="C74" s="264"/>
      <c r="D74" s="264"/>
      <c r="E74" s="266"/>
      <c r="F74" s="266"/>
      <c r="G74" s="429">
        <f t="shared" si="3"/>
        <v>0</v>
      </c>
      <c r="H74" s="692"/>
      <c r="I74" s="693"/>
      <c r="J74" s="693"/>
      <c r="K74" s="694"/>
      <c r="L74" s="695"/>
      <c r="M74" s="696"/>
      <c r="N74" s="441"/>
      <c r="O74" s="437"/>
      <c r="Q74" s="92"/>
    </row>
    <row r="75" spans="2:17" ht="37.5" customHeight="1">
      <c r="B75" s="107" t="s">
        <v>102</v>
      </c>
      <c r="C75" s="264"/>
      <c r="D75" s="264"/>
      <c r="E75" s="266"/>
      <c r="F75" s="266"/>
      <c r="G75" s="429">
        <f t="shared" si="3"/>
        <v>0</v>
      </c>
      <c r="H75" s="692"/>
      <c r="I75" s="693"/>
      <c r="J75" s="693"/>
      <c r="K75" s="694"/>
      <c r="L75" s="695"/>
      <c r="M75" s="696"/>
      <c r="N75" s="441"/>
      <c r="O75" s="437"/>
      <c r="Q75" s="92"/>
    </row>
    <row r="76" spans="2:17" ht="37.5" customHeight="1">
      <c r="B76" s="107" t="s">
        <v>103</v>
      </c>
      <c r="C76" s="264"/>
      <c r="D76" s="264"/>
      <c r="E76" s="266"/>
      <c r="F76" s="266"/>
      <c r="G76" s="429">
        <f t="shared" si="3"/>
        <v>0</v>
      </c>
      <c r="H76" s="692"/>
      <c r="I76" s="693"/>
      <c r="J76" s="693"/>
      <c r="K76" s="694"/>
      <c r="L76" s="695"/>
      <c r="M76" s="696"/>
      <c r="N76" s="441"/>
      <c r="O76" s="437"/>
      <c r="Q76" s="92"/>
    </row>
    <row r="77" spans="2:17" ht="37.5" customHeight="1">
      <c r="B77" s="107" t="s">
        <v>104</v>
      </c>
      <c r="C77" s="264"/>
      <c r="D77" s="264"/>
      <c r="E77" s="266"/>
      <c r="F77" s="266"/>
      <c r="G77" s="429">
        <f t="shared" si="3"/>
        <v>0</v>
      </c>
      <c r="H77" s="692"/>
      <c r="I77" s="693"/>
      <c r="J77" s="693"/>
      <c r="K77" s="694"/>
      <c r="L77" s="695"/>
      <c r="M77" s="696"/>
      <c r="N77" s="441"/>
      <c r="O77" s="437"/>
      <c r="Q77" s="92"/>
    </row>
    <row r="78" spans="2:17" ht="37.5" customHeight="1">
      <c r="B78" s="107" t="s">
        <v>105</v>
      </c>
      <c r="C78" s="264"/>
      <c r="D78" s="264"/>
      <c r="E78" s="266"/>
      <c r="F78" s="266"/>
      <c r="G78" s="429">
        <f t="shared" si="3"/>
        <v>0</v>
      </c>
      <c r="H78" s="692"/>
      <c r="I78" s="693"/>
      <c r="J78" s="693"/>
      <c r="K78" s="694"/>
      <c r="L78" s="695"/>
      <c r="M78" s="696"/>
      <c r="N78" s="441"/>
      <c r="O78" s="437"/>
      <c r="Q78" s="92"/>
    </row>
    <row r="79" spans="2:17" ht="37.5" customHeight="1">
      <c r="B79" s="107" t="s">
        <v>106</v>
      </c>
      <c r="C79" s="264"/>
      <c r="D79" s="264"/>
      <c r="E79" s="266"/>
      <c r="F79" s="266"/>
      <c r="G79" s="429">
        <f t="shared" si="3"/>
        <v>0</v>
      </c>
      <c r="H79" s="692"/>
      <c r="I79" s="693"/>
      <c r="J79" s="693"/>
      <c r="K79" s="694"/>
      <c r="L79" s="695"/>
      <c r="M79" s="696"/>
      <c r="N79" s="441"/>
      <c r="O79" s="437"/>
      <c r="Q79" s="92"/>
    </row>
    <row r="80" spans="2:17" ht="37.5" customHeight="1">
      <c r="B80" s="107" t="s">
        <v>107</v>
      </c>
      <c r="C80" s="264"/>
      <c r="D80" s="264"/>
      <c r="E80" s="266"/>
      <c r="F80" s="266"/>
      <c r="G80" s="429">
        <f t="shared" si="3"/>
        <v>0</v>
      </c>
      <c r="H80" s="692"/>
      <c r="I80" s="693"/>
      <c r="J80" s="693"/>
      <c r="K80" s="694"/>
      <c r="L80" s="695"/>
      <c r="M80" s="696"/>
      <c r="N80" s="441"/>
      <c r="O80" s="437"/>
      <c r="Q80" s="92"/>
    </row>
    <row r="81" spans="2:17" ht="37.5" customHeight="1">
      <c r="B81" s="107" t="s">
        <v>108</v>
      </c>
      <c r="C81" s="264"/>
      <c r="D81" s="264"/>
      <c r="E81" s="266"/>
      <c r="F81" s="266"/>
      <c r="G81" s="429">
        <f t="shared" si="3"/>
        <v>0</v>
      </c>
      <c r="H81" s="692"/>
      <c r="I81" s="693"/>
      <c r="J81" s="693"/>
      <c r="K81" s="694"/>
      <c r="L81" s="695"/>
      <c r="M81" s="696"/>
      <c r="N81" s="441"/>
      <c r="O81" s="437"/>
      <c r="Q81" s="92"/>
    </row>
    <row r="82" spans="2:17" ht="3.75" customHeight="1">
      <c r="B82" s="7"/>
      <c r="C82" s="36"/>
      <c r="D82" s="217"/>
      <c r="E82" s="698"/>
      <c r="F82" s="699"/>
      <c r="G82" s="699"/>
      <c r="H82" s="699"/>
      <c r="I82" s="699"/>
      <c r="J82" s="699"/>
      <c r="K82" s="700"/>
      <c r="L82" s="689"/>
      <c r="M82" s="690"/>
      <c r="N82" s="216"/>
      <c r="O82" s="43"/>
      <c r="Q82" s="92"/>
    </row>
    <row r="83" spans="2:17" ht="46.5" customHeight="1">
      <c r="B83" s="708" t="s">
        <v>240</v>
      </c>
      <c r="C83" s="709"/>
      <c r="D83" s="709"/>
      <c r="E83" s="709"/>
      <c r="F83" s="709"/>
      <c r="G83" s="709"/>
      <c r="H83" s="691">
        <f>SUM(L62:M81)</f>
        <v>0</v>
      </c>
      <c r="I83" s="691"/>
      <c r="J83" s="691"/>
      <c r="K83" s="691"/>
      <c r="L83" s="691"/>
      <c r="M83" s="691"/>
      <c r="N83" s="691"/>
      <c r="O83" s="691"/>
      <c r="Q83" s="92"/>
    </row>
    <row r="84" spans="2:17" ht="37.5" customHeight="1">
      <c r="B84" s="107" t="s">
        <v>4083</v>
      </c>
      <c r="C84" s="264"/>
      <c r="D84" s="264"/>
      <c r="E84" s="265"/>
      <c r="F84" s="266"/>
      <c r="G84" s="429">
        <f>DATEDIF(E84,F84,"YD")</f>
        <v>0</v>
      </c>
      <c r="H84" s="692"/>
      <c r="I84" s="693"/>
      <c r="J84" s="693"/>
      <c r="K84" s="694"/>
      <c r="L84" s="695"/>
      <c r="M84" s="696"/>
      <c r="N84" s="441"/>
      <c r="O84" s="437"/>
      <c r="Q84" s="92"/>
    </row>
    <row r="85" spans="2:17" ht="37.5" customHeight="1">
      <c r="B85" s="107" t="s">
        <v>109</v>
      </c>
      <c r="C85" s="264"/>
      <c r="D85" s="264"/>
      <c r="E85" s="266"/>
      <c r="F85" s="266"/>
      <c r="G85" s="429">
        <f t="shared" ref="G85:G103" si="4">DATEDIF(E85,F85,"YD")</f>
        <v>0</v>
      </c>
      <c r="H85" s="692"/>
      <c r="I85" s="693"/>
      <c r="J85" s="693"/>
      <c r="K85" s="694"/>
      <c r="L85" s="695"/>
      <c r="M85" s="696"/>
      <c r="N85" s="441"/>
      <c r="O85" s="437"/>
      <c r="Q85" s="92"/>
    </row>
    <row r="86" spans="2:17" ht="37.5" customHeight="1">
      <c r="B86" s="107" t="s">
        <v>110</v>
      </c>
      <c r="C86" s="264"/>
      <c r="D86" s="264"/>
      <c r="E86" s="266"/>
      <c r="F86" s="266"/>
      <c r="G86" s="429">
        <f t="shared" si="4"/>
        <v>0</v>
      </c>
      <c r="H86" s="692"/>
      <c r="I86" s="693"/>
      <c r="J86" s="693"/>
      <c r="K86" s="694"/>
      <c r="L86" s="695"/>
      <c r="M86" s="696"/>
      <c r="N86" s="441"/>
      <c r="O86" s="437"/>
      <c r="Q86" s="92"/>
    </row>
    <row r="87" spans="2:17" ht="37.5" customHeight="1">
      <c r="B87" s="107" t="s">
        <v>111</v>
      </c>
      <c r="C87" s="264"/>
      <c r="D87" s="264"/>
      <c r="E87" s="266"/>
      <c r="F87" s="266"/>
      <c r="G87" s="429">
        <f t="shared" si="4"/>
        <v>0</v>
      </c>
      <c r="H87" s="692"/>
      <c r="I87" s="693"/>
      <c r="J87" s="693"/>
      <c r="K87" s="694"/>
      <c r="L87" s="695"/>
      <c r="M87" s="696"/>
      <c r="N87" s="441"/>
      <c r="O87" s="437"/>
      <c r="Q87" s="92"/>
    </row>
    <row r="88" spans="2:17" ht="37.5" customHeight="1">
      <c r="B88" s="107" t="s">
        <v>112</v>
      </c>
      <c r="C88" s="264"/>
      <c r="D88" s="264"/>
      <c r="E88" s="266"/>
      <c r="F88" s="266"/>
      <c r="G88" s="429">
        <f t="shared" si="4"/>
        <v>0</v>
      </c>
      <c r="H88" s="692"/>
      <c r="I88" s="693"/>
      <c r="J88" s="693"/>
      <c r="K88" s="694"/>
      <c r="L88" s="695"/>
      <c r="M88" s="696"/>
      <c r="N88" s="441"/>
      <c r="O88" s="437"/>
      <c r="Q88" s="92"/>
    </row>
    <row r="89" spans="2:17" ht="37.5" customHeight="1">
      <c r="B89" s="107" t="s">
        <v>113</v>
      </c>
      <c r="C89" s="264"/>
      <c r="D89" s="264"/>
      <c r="E89" s="266"/>
      <c r="F89" s="266"/>
      <c r="G89" s="429">
        <f t="shared" si="4"/>
        <v>0</v>
      </c>
      <c r="H89" s="692"/>
      <c r="I89" s="693"/>
      <c r="J89" s="693"/>
      <c r="K89" s="694"/>
      <c r="L89" s="695"/>
      <c r="M89" s="696"/>
      <c r="N89" s="441"/>
      <c r="O89" s="437"/>
      <c r="Q89" s="92"/>
    </row>
    <row r="90" spans="2:17" ht="37.5" customHeight="1">
      <c r="B90" s="107" t="s">
        <v>114</v>
      </c>
      <c r="C90" s="264"/>
      <c r="D90" s="264"/>
      <c r="E90" s="266"/>
      <c r="F90" s="266"/>
      <c r="G90" s="429">
        <f t="shared" si="4"/>
        <v>0</v>
      </c>
      <c r="H90" s="692"/>
      <c r="I90" s="693"/>
      <c r="J90" s="693"/>
      <c r="K90" s="694"/>
      <c r="L90" s="695"/>
      <c r="M90" s="696"/>
      <c r="N90" s="441"/>
      <c r="O90" s="437"/>
      <c r="Q90" s="92"/>
    </row>
    <row r="91" spans="2:17" ht="37.5" customHeight="1">
      <c r="B91" s="107" t="s">
        <v>115</v>
      </c>
      <c r="C91" s="264"/>
      <c r="D91" s="264"/>
      <c r="E91" s="266"/>
      <c r="F91" s="266"/>
      <c r="G91" s="429">
        <f t="shared" si="4"/>
        <v>0</v>
      </c>
      <c r="H91" s="692"/>
      <c r="I91" s="693"/>
      <c r="J91" s="693"/>
      <c r="K91" s="694"/>
      <c r="L91" s="695"/>
      <c r="M91" s="696"/>
      <c r="N91" s="441"/>
      <c r="O91" s="437"/>
      <c r="Q91" s="92"/>
    </row>
    <row r="92" spans="2:17" ht="37.5" customHeight="1">
      <c r="B92" s="107" t="s">
        <v>116</v>
      </c>
      <c r="C92" s="264"/>
      <c r="D92" s="264"/>
      <c r="E92" s="266"/>
      <c r="F92" s="266"/>
      <c r="G92" s="429">
        <f t="shared" si="4"/>
        <v>0</v>
      </c>
      <c r="H92" s="692"/>
      <c r="I92" s="693"/>
      <c r="J92" s="693"/>
      <c r="K92" s="694"/>
      <c r="L92" s="695"/>
      <c r="M92" s="696"/>
      <c r="N92" s="441"/>
      <c r="O92" s="437"/>
      <c r="Q92" s="92"/>
    </row>
    <row r="93" spans="2:17" ht="37.5" customHeight="1">
      <c r="B93" s="107" t="s">
        <v>117</v>
      </c>
      <c r="C93" s="264"/>
      <c r="D93" s="264"/>
      <c r="E93" s="266"/>
      <c r="F93" s="266"/>
      <c r="G93" s="429">
        <f t="shared" si="4"/>
        <v>0</v>
      </c>
      <c r="H93" s="692"/>
      <c r="I93" s="693"/>
      <c r="J93" s="693"/>
      <c r="K93" s="694"/>
      <c r="L93" s="695"/>
      <c r="M93" s="696"/>
      <c r="N93" s="441"/>
      <c r="O93" s="437"/>
      <c r="Q93" s="92"/>
    </row>
    <row r="94" spans="2:17" ht="37.5" customHeight="1">
      <c r="B94" s="107" t="s">
        <v>118</v>
      </c>
      <c r="C94" s="264"/>
      <c r="D94" s="264"/>
      <c r="E94" s="266"/>
      <c r="F94" s="266"/>
      <c r="G94" s="429">
        <f t="shared" si="4"/>
        <v>0</v>
      </c>
      <c r="H94" s="692"/>
      <c r="I94" s="693"/>
      <c r="J94" s="693"/>
      <c r="K94" s="694"/>
      <c r="L94" s="695"/>
      <c r="M94" s="696"/>
      <c r="N94" s="441"/>
      <c r="O94" s="437"/>
      <c r="Q94" s="92"/>
    </row>
    <row r="95" spans="2:17" ht="37.5" customHeight="1">
      <c r="B95" s="107" t="s">
        <v>119</v>
      </c>
      <c r="C95" s="264"/>
      <c r="D95" s="264"/>
      <c r="E95" s="266"/>
      <c r="F95" s="266"/>
      <c r="G95" s="429">
        <f t="shared" si="4"/>
        <v>0</v>
      </c>
      <c r="H95" s="692"/>
      <c r="I95" s="693"/>
      <c r="J95" s="693"/>
      <c r="K95" s="694"/>
      <c r="L95" s="695"/>
      <c r="M95" s="696"/>
      <c r="N95" s="441"/>
      <c r="O95" s="437"/>
      <c r="Q95" s="92"/>
    </row>
    <row r="96" spans="2:17" ht="37.5" customHeight="1">
      <c r="B96" s="107" t="s">
        <v>120</v>
      </c>
      <c r="C96" s="264"/>
      <c r="D96" s="264"/>
      <c r="E96" s="266"/>
      <c r="F96" s="266"/>
      <c r="G96" s="429">
        <f t="shared" si="4"/>
        <v>0</v>
      </c>
      <c r="H96" s="692"/>
      <c r="I96" s="693"/>
      <c r="J96" s="693"/>
      <c r="K96" s="694"/>
      <c r="L96" s="695"/>
      <c r="M96" s="696"/>
      <c r="N96" s="441"/>
      <c r="O96" s="437"/>
      <c r="Q96" s="92"/>
    </row>
    <row r="97" spans="2:17" ht="37.5" customHeight="1">
      <c r="B97" s="107" t="s">
        <v>121</v>
      </c>
      <c r="C97" s="264"/>
      <c r="D97" s="264"/>
      <c r="E97" s="266"/>
      <c r="F97" s="266"/>
      <c r="G97" s="429">
        <f t="shared" si="4"/>
        <v>0</v>
      </c>
      <c r="H97" s="692"/>
      <c r="I97" s="693"/>
      <c r="J97" s="693"/>
      <c r="K97" s="694"/>
      <c r="L97" s="695"/>
      <c r="M97" s="696"/>
      <c r="N97" s="441"/>
      <c r="O97" s="437"/>
      <c r="Q97" s="92"/>
    </row>
    <row r="98" spans="2:17" ht="37.5" customHeight="1">
      <c r="B98" s="107" t="s">
        <v>122</v>
      </c>
      <c r="C98" s="264"/>
      <c r="D98" s="264"/>
      <c r="E98" s="266"/>
      <c r="F98" s="266"/>
      <c r="G98" s="429">
        <f t="shared" si="4"/>
        <v>0</v>
      </c>
      <c r="H98" s="692"/>
      <c r="I98" s="693"/>
      <c r="J98" s="693"/>
      <c r="K98" s="694"/>
      <c r="L98" s="695"/>
      <c r="M98" s="696"/>
      <c r="N98" s="441"/>
      <c r="O98" s="437"/>
      <c r="Q98" s="92"/>
    </row>
    <row r="99" spans="2:17" ht="37.5" customHeight="1">
      <c r="B99" s="107" t="s">
        <v>123</v>
      </c>
      <c r="C99" s="264"/>
      <c r="D99" s="264"/>
      <c r="E99" s="266"/>
      <c r="F99" s="266"/>
      <c r="G99" s="429">
        <f t="shared" si="4"/>
        <v>0</v>
      </c>
      <c r="H99" s="692"/>
      <c r="I99" s="693"/>
      <c r="J99" s="693"/>
      <c r="K99" s="694"/>
      <c r="L99" s="695"/>
      <c r="M99" s="696"/>
      <c r="N99" s="441"/>
      <c r="O99" s="437"/>
      <c r="Q99" s="92"/>
    </row>
    <row r="100" spans="2:17" ht="37.5" customHeight="1">
      <c r="B100" s="107" t="s">
        <v>124</v>
      </c>
      <c r="C100" s="264"/>
      <c r="D100" s="264"/>
      <c r="E100" s="266"/>
      <c r="F100" s="266"/>
      <c r="G100" s="429">
        <f t="shared" si="4"/>
        <v>0</v>
      </c>
      <c r="H100" s="692"/>
      <c r="I100" s="693"/>
      <c r="J100" s="693"/>
      <c r="K100" s="694"/>
      <c r="L100" s="695"/>
      <c r="M100" s="696"/>
      <c r="N100" s="441"/>
      <c r="O100" s="437"/>
      <c r="Q100" s="92"/>
    </row>
    <row r="101" spans="2:17" ht="37.5" customHeight="1">
      <c r="B101" s="107" t="s">
        <v>125</v>
      </c>
      <c r="C101" s="264"/>
      <c r="D101" s="264"/>
      <c r="E101" s="266"/>
      <c r="F101" s="266"/>
      <c r="G101" s="429">
        <f t="shared" si="4"/>
        <v>0</v>
      </c>
      <c r="H101" s="692"/>
      <c r="I101" s="693"/>
      <c r="J101" s="693"/>
      <c r="K101" s="694"/>
      <c r="L101" s="695"/>
      <c r="M101" s="696"/>
      <c r="N101" s="441"/>
      <c r="O101" s="437"/>
      <c r="Q101" s="92"/>
    </row>
    <row r="102" spans="2:17" ht="37.5" customHeight="1">
      <c r="B102" s="107" t="s">
        <v>4084</v>
      </c>
      <c r="C102" s="264"/>
      <c r="D102" s="264"/>
      <c r="E102" s="266"/>
      <c r="F102" s="266"/>
      <c r="G102" s="429">
        <f t="shared" si="4"/>
        <v>0</v>
      </c>
      <c r="H102" s="692"/>
      <c r="I102" s="693"/>
      <c r="J102" s="693"/>
      <c r="K102" s="694"/>
      <c r="L102" s="695"/>
      <c r="M102" s="696"/>
      <c r="N102" s="441"/>
      <c r="O102" s="437"/>
      <c r="Q102" s="92"/>
    </row>
    <row r="103" spans="2:17" ht="37.5" customHeight="1">
      <c r="B103" s="107" t="s">
        <v>126</v>
      </c>
      <c r="C103" s="264"/>
      <c r="D103" s="264"/>
      <c r="E103" s="266"/>
      <c r="F103" s="266"/>
      <c r="G103" s="429">
        <f t="shared" si="4"/>
        <v>0</v>
      </c>
      <c r="H103" s="692"/>
      <c r="I103" s="693"/>
      <c r="J103" s="693"/>
      <c r="K103" s="694"/>
      <c r="L103" s="695"/>
      <c r="M103" s="696"/>
      <c r="N103" s="441"/>
      <c r="O103" s="437"/>
      <c r="Q103" s="92"/>
    </row>
    <row r="104" spans="2:17" ht="3.75" customHeight="1">
      <c r="B104" s="7"/>
      <c r="C104" s="36"/>
      <c r="D104" s="217"/>
      <c r="E104" s="698"/>
      <c r="F104" s="699"/>
      <c r="G104" s="699"/>
      <c r="H104" s="699"/>
      <c r="I104" s="699"/>
      <c r="J104" s="699"/>
      <c r="K104" s="700"/>
      <c r="L104" s="689"/>
      <c r="M104" s="690"/>
      <c r="N104" s="216"/>
      <c r="O104" s="43"/>
      <c r="Q104" s="92"/>
    </row>
    <row r="105" spans="2:17" ht="45" customHeight="1">
      <c r="B105" s="708" t="s">
        <v>240</v>
      </c>
      <c r="C105" s="709"/>
      <c r="D105" s="709"/>
      <c r="E105" s="709"/>
      <c r="F105" s="709"/>
      <c r="G105" s="709"/>
      <c r="H105" s="691">
        <f>SUM(L84:M103)</f>
        <v>0</v>
      </c>
      <c r="I105" s="691"/>
      <c r="J105" s="691"/>
      <c r="K105" s="691"/>
      <c r="L105" s="691"/>
      <c r="M105" s="691"/>
      <c r="N105" s="691"/>
      <c r="O105" s="691"/>
      <c r="Q105" s="92"/>
    </row>
    <row r="106" spans="2:17" ht="37.5" customHeight="1">
      <c r="B106" s="107" t="s">
        <v>4085</v>
      </c>
      <c r="C106" s="264"/>
      <c r="D106" s="264"/>
      <c r="E106" s="265"/>
      <c r="F106" s="265"/>
      <c r="G106" s="429">
        <f>DATEDIF(E106,F106,"YD")</f>
        <v>0</v>
      </c>
      <c r="H106" s="692"/>
      <c r="I106" s="693"/>
      <c r="J106" s="693"/>
      <c r="K106" s="694"/>
      <c r="L106" s="695"/>
      <c r="M106" s="696"/>
      <c r="N106" s="441"/>
      <c r="O106" s="437"/>
      <c r="Q106" s="92"/>
    </row>
    <row r="107" spans="2:17" ht="37.5" customHeight="1">
      <c r="B107" s="107" t="s">
        <v>127</v>
      </c>
      <c r="C107" s="264"/>
      <c r="D107" s="264"/>
      <c r="E107" s="266"/>
      <c r="F107" s="266"/>
      <c r="G107" s="429">
        <f t="shared" ref="G107:G125" si="5">DATEDIF(E107,F107,"YD")</f>
        <v>0</v>
      </c>
      <c r="H107" s="692"/>
      <c r="I107" s="693"/>
      <c r="J107" s="693"/>
      <c r="K107" s="694"/>
      <c r="L107" s="695"/>
      <c r="M107" s="696"/>
      <c r="N107" s="441"/>
      <c r="O107" s="437"/>
      <c r="Q107" s="92"/>
    </row>
    <row r="108" spans="2:17" ht="37.5" customHeight="1">
      <c r="B108" s="107" t="s">
        <v>128</v>
      </c>
      <c r="C108" s="264"/>
      <c r="D108" s="264"/>
      <c r="E108" s="266"/>
      <c r="F108" s="266"/>
      <c r="G108" s="429">
        <f t="shared" si="5"/>
        <v>0</v>
      </c>
      <c r="H108" s="692"/>
      <c r="I108" s="693"/>
      <c r="J108" s="693"/>
      <c r="K108" s="694"/>
      <c r="L108" s="695"/>
      <c r="M108" s="696"/>
      <c r="N108" s="441"/>
      <c r="O108" s="437"/>
      <c r="Q108" s="92"/>
    </row>
    <row r="109" spans="2:17" ht="37.5" customHeight="1">
      <c r="B109" s="107" t="s">
        <v>129</v>
      </c>
      <c r="C109" s="264"/>
      <c r="D109" s="264"/>
      <c r="E109" s="266"/>
      <c r="F109" s="266"/>
      <c r="G109" s="429">
        <f t="shared" si="5"/>
        <v>0</v>
      </c>
      <c r="H109" s="692"/>
      <c r="I109" s="693"/>
      <c r="J109" s="693"/>
      <c r="K109" s="694"/>
      <c r="L109" s="695"/>
      <c r="M109" s="696"/>
      <c r="N109" s="441"/>
      <c r="O109" s="437"/>
      <c r="Q109" s="92"/>
    </row>
    <row r="110" spans="2:17" ht="37.5" customHeight="1">
      <c r="B110" s="107" t="s">
        <v>130</v>
      </c>
      <c r="C110" s="264"/>
      <c r="D110" s="264"/>
      <c r="E110" s="266"/>
      <c r="F110" s="266"/>
      <c r="G110" s="429">
        <f t="shared" si="5"/>
        <v>0</v>
      </c>
      <c r="H110" s="692"/>
      <c r="I110" s="693"/>
      <c r="J110" s="693"/>
      <c r="K110" s="694"/>
      <c r="L110" s="695"/>
      <c r="M110" s="696"/>
      <c r="N110" s="441"/>
      <c r="O110" s="437"/>
      <c r="Q110" s="92"/>
    </row>
    <row r="111" spans="2:17" ht="37.5" customHeight="1">
      <c r="B111" s="107" t="s">
        <v>131</v>
      </c>
      <c r="C111" s="264"/>
      <c r="D111" s="264"/>
      <c r="E111" s="266"/>
      <c r="F111" s="266"/>
      <c r="G111" s="429">
        <f t="shared" si="5"/>
        <v>0</v>
      </c>
      <c r="H111" s="692"/>
      <c r="I111" s="693"/>
      <c r="J111" s="693"/>
      <c r="K111" s="694"/>
      <c r="L111" s="695"/>
      <c r="M111" s="696"/>
      <c r="N111" s="441"/>
      <c r="O111" s="437"/>
      <c r="Q111" s="92"/>
    </row>
    <row r="112" spans="2:17" ht="37.5" customHeight="1">
      <c r="B112" s="107" t="s">
        <v>132</v>
      </c>
      <c r="C112" s="264"/>
      <c r="D112" s="264"/>
      <c r="E112" s="266"/>
      <c r="F112" s="266"/>
      <c r="G112" s="429">
        <f t="shared" si="5"/>
        <v>0</v>
      </c>
      <c r="H112" s="692"/>
      <c r="I112" s="693"/>
      <c r="J112" s="693"/>
      <c r="K112" s="694"/>
      <c r="L112" s="695"/>
      <c r="M112" s="696"/>
      <c r="N112" s="441"/>
      <c r="O112" s="437"/>
      <c r="Q112" s="92"/>
    </row>
    <row r="113" spans="2:17" ht="37.5" customHeight="1">
      <c r="B113" s="107" t="s">
        <v>133</v>
      </c>
      <c r="C113" s="264"/>
      <c r="D113" s="264"/>
      <c r="E113" s="266"/>
      <c r="F113" s="266"/>
      <c r="G113" s="429">
        <f t="shared" si="5"/>
        <v>0</v>
      </c>
      <c r="H113" s="692"/>
      <c r="I113" s="693"/>
      <c r="J113" s="693"/>
      <c r="K113" s="694"/>
      <c r="L113" s="695"/>
      <c r="M113" s="696"/>
      <c r="N113" s="441"/>
      <c r="O113" s="437"/>
      <c r="Q113" s="92"/>
    </row>
    <row r="114" spans="2:17" ht="37.5" customHeight="1">
      <c r="B114" s="107" t="s">
        <v>134</v>
      </c>
      <c r="C114" s="264"/>
      <c r="D114" s="264"/>
      <c r="E114" s="266"/>
      <c r="F114" s="266"/>
      <c r="G114" s="429">
        <f t="shared" si="5"/>
        <v>0</v>
      </c>
      <c r="H114" s="692"/>
      <c r="I114" s="693"/>
      <c r="J114" s="693"/>
      <c r="K114" s="694"/>
      <c r="L114" s="695"/>
      <c r="M114" s="696"/>
      <c r="N114" s="441"/>
      <c r="O114" s="437"/>
      <c r="Q114" s="92"/>
    </row>
    <row r="115" spans="2:17" ht="37.5" customHeight="1">
      <c r="B115" s="107" t="s">
        <v>135</v>
      </c>
      <c r="C115" s="264"/>
      <c r="D115" s="264"/>
      <c r="E115" s="266"/>
      <c r="F115" s="266"/>
      <c r="G115" s="429">
        <f t="shared" si="5"/>
        <v>0</v>
      </c>
      <c r="H115" s="692"/>
      <c r="I115" s="693"/>
      <c r="J115" s="693"/>
      <c r="K115" s="694"/>
      <c r="L115" s="695"/>
      <c r="M115" s="696"/>
      <c r="N115" s="441"/>
      <c r="O115" s="437"/>
      <c r="Q115" s="92"/>
    </row>
    <row r="116" spans="2:17" ht="37.5" customHeight="1">
      <c r="B116" s="107" t="s">
        <v>136</v>
      </c>
      <c r="C116" s="264"/>
      <c r="D116" s="264"/>
      <c r="E116" s="266"/>
      <c r="F116" s="266"/>
      <c r="G116" s="429">
        <f t="shared" si="5"/>
        <v>0</v>
      </c>
      <c r="H116" s="692"/>
      <c r="I116" s="693"/>
      <c r="J116" s="693"/>
      <c r="K116" s="694"/>
      <c r="L116" s="695"/>
      <c r="M116" s="696"/>
      <c r="N116" s="441"/>
      <c r="O116" s="437"/>
      <c r="Q116" s="92"/>
    </row>
    <row r="117" spans="2:17" ht="37.5" customHeight="1">
      <c r="B117" s="107" t="s">
        <v>137</v>
      </c>
      <c r="C117" s="264"/>
      <c r="D117" s="264"/>
      <c r="E117" s="266"/>
      <c r="F117" s="266"/>
      <c r="G117" s="429">
        <f t="shared" si="5"/>
        <v>0</v>
      </c>
      <c r="H117" s="692"/>
      <c r="I117" s="693"/>
      <c r="J117" s="693"/>
      <c r="K117" s="694"/>
      <c r="L117" s="695"/>
      <c r="M117" s="696"/>
      <c r="N117" s="441"/>
      <c r="O117" s="437"/>
      <c r="Q117" s="92"/>
    </row>
    <row r="118" spans="2:17" ht="37.5" customHeight="1">
      <c r="B118" s="107" t="s">
        <v>138</v>
      </c>
      <c r="C118" s="264"/>
      <c r="D118" s="264"/>
      <c r="E118" s="266"/>
      <c r="F118" s="266"/>
      <c r="G118" s="429">
        <f t="shared" si="5"/>
        <v>0</v>
      </c>
      <c r="H118" s="692"/>
      <c r="I118" s="693"/>
      <c r="J118" s="693"/>
      <c r="K118" s="694"/>
      <c r="L118" s="695"/>
      <c r="M118" s="696"/>
      <c r="N118" s="441"/>
      <c r="O118" s="437"/>
      <c r="Q118" s="92"/>
    </row>
    <row r="119" spans="2:17" ht="37.5" customHeight="1">
      <c r="B119" s="107" t="s">
        <v>139</v>
      </c>
      <c r="C119" s="264"/>
      <c r="D119" s="264"/>
      <c r="E119" s="266"/>
      <c r="F119" s="266"/>
      <c r="G119" s="429">
        <f t="shared" si="5"/>
        <v>0</v>
      </c>
      <c r="H119" s="692"/>
      <c r="I119" s="693"/>
      <c r="J119" s="693"/>
      <c r="K119" s="694"/>
      <c r="L119" s="695"/>
      <c r="M119" s="696"/>
      <c r="N119" s="441"/>
      <c r="O119" s="437"/>
      <c r="Q119" s="92"/>
    </row>
    <row r="120" spans="2:17" ht="37.5" customHeight="1">
      <c r="B120" s="107" t="s">
        <v>140</v>
      </c>
      <c r="C120" s="264"/>
      <c r="D120" s="264"/>
      <c r="E120" s="266"/>
      <c r="F120" s="266"/>
      <c r="G120" s="429">
        <f t="shared" si="5"/>
        <v>0</v>
      </c>
      <c r="H120" s="692"/>
      <c r="I120" s="693"/>
      <c r="J120" s="693"/>
      <c r="K120" s="694"/>
      <c r="L120" s="695"/>
      <c r="M120" s="696"/>
      <c r="N120" s="441"/>
      <c r="O120" s="437"/>
      <c r="Q120" s="92"/>
    </row>
    <row r="121" spans="2:17" ht="37.5" customHeight="1">
      <c r="B121" s="107" t="s">
        <v>141</v>
      </c>
      <c r="C121" s="264"/>
      <c r="D121" s="264"/>
      <c r="E121" s="266"/>
      <c r="F121" s="266"/>
      <c r="G121" s="429">
        <f t="shared" si="5"/>
        <v>0</v>
      </c>
      <c r="H121" s="692"/>
      <c r="I121" s="693"/>
      <c r="J121" s="693"/>
      <c r="K121" s="694"/>
      <c r="L121" s="695"/>
      <c r="M121" s="696"/>
      <c r="N121" s="441"/>
      <c r="O121" s="437"/>
      <c r="Q121" s="92"/>
    </row>
    <row r="122" spans="2:17" ht="37.5" customHeight="1">
      <c r="B122" s="107" t="s">
        <v>142</v>
      </c>
      <c r="C122" s="264"/>
      <c r="D122" s="264"/>
      <c r="E122" s="266"/>
      <c r="F122" s="266"/>
      <c r="G122" s="429">
        <f t="shared" si="5"/>
        <v>0</v>
      </c>
      <c r="H122" s="692"/>
      <c r="I122" s="693"/>
      <c r="J122" s="693"/>
      <c r="K122" s="694"/>
      <c r="L122" s="695"/>
      <c r="M122" s="696"/>
      <c r="N122" s="441"/>
      <c r="O122" s="437"/>
      <c r="Q122" s="92"/>
    </row>
    <row r="123" spans="2:17" ht="37.5" customHeight="1">
      <c r="B123" s="107" t="s">
        <v>4086</v>
      </c>
      <c r="C123" s="264"/>
      <c r="D123" s="264"/>
      <c r="E123" s="266"/>
      <c r="F123" s="266"/>
      <c r="G123" s="429">
        <f t="shared" si="5"/>
        <v>0</v>
      </c>
      <c r="H123" s="692"/>
      <c r="I123" s="693"/>
      <c r="J123" s="693"/>
      <c r="K123" s="694"/>
      <c r="L123" s="695"/>
      <c r="M123" s="696"/>
      <c r="N123" s="441"/>
      <c r="O123" s="437"/>
      <c r="Q123" s="92"/>
    </row>
    <row r="124" spans="2:17" ht="37.5" customHeight="1">
      <c r="B124" s="107" t="s">
        <v>4087</v>
      </c>
      <c r="C124" s="264"/>
      <c r="D124" s="264"/>
      <c r="E124" s="266"/>
      <c r="F124" s="266"/>
      <c r="G124" s="429">
        <f t="shared" si="5"/>
        <v>0</v>
      </c>
      <c r="H124" s="692"/>
      <c r="I124" s="693"/>
      <c r="J124" s="693"/>
      <c r="K124" s="694"/>
      <c r="L124" s="695"/>
      <c r="M124" s="696"/>
      <c r="N124" s="441"/>
      <c r="O124" s="437"/>
      <c r="Q124" s="92"/>
    </row>
    <row r="125" spans="2:17" ht="37.5" customHeight="1">
      <c r="B125" s="107" t="s">
        <v>143</v>
      </c>
      <c r="C125" s="264"/>
      <c r="D125" s="264"/>
      <c r="E125" s="266"/>
      <c r="F125" s="266"/>
      <c r="G125" s="429">
        <f t="shared" si="5"/>
        <v>0</v>
      </c>
      <c r="H125" s="692"/>
      <c r="I125" s="693"/>
      <c r="J125" s="693"/>
      <c r="K125" s="694"/>
      <c r="L125" s="695"/>
      <c r="M125" s="696"/>
      <c r="N125" s="441"/>
      <c r="O125" s="437"/>
      <c r="Q125" s="92"/>
    </row>
    <row r="126" spans="2:17" ht="3.75" customHeight="1">
      <c r="B126" s="7"/>
      <c r="C126" s="36"/>
      <c r="D126" s="217"/>
      <c r="E126" s="698"/>
      <c r="F126" s="699"/>
      <c r="G126" s="699"/>
      <c r="H126" s="699"/>
      <c r="I126" s="699"/>
      <c r="J126" s="699"/>
      <c r="K126" s="700"/>
      <c r="L126" s="689"/>
      <c r="M126" s="690"/>
      <c r="N126" s="216"/>
      <c r="O126" s="43"/>
      <c r="Q126" s="92"/>
    </row>
    <row r="127" spans="2:17" ht="46.5" customHeight="1">
      <c r="B127" s="708" t="s">
        <v>240</v>
      </c>
      <c r="C127" s="709"/>
      <c r="D127" s="709"/>
      <c r="E127" s="709"/>
      <c r="F127" s="709"/>
      <c r="G127" s="709"/>
      <c r="H127" s="691">
        <f>SUM(L106:M125)</f>
        <v>0</v>
      </c>
      <c r="I127" s="691"/>
      <c r="J127" s="691"/>
      <c r="K127" s="691"/>
      <c r="L127" s="691"/>
      <c r="M127" s="691"/>
      <c r="N127" s="691"/>
      <c r="O127" s="691"/>
      <c r="Q127" s="92"/>
    </row>
    <row r="128" spans="2:17" ht="37.5" customHeight="1">
      <c r="B128" s="106" t="s">
        <v>4020</v>
      </c>
      <c r="C128" s="264"/>
      <c r="D128" s="264"/>
      <c r="E128" s="265"/>
      <c r="F128" s="266"/>
      <c r="G128" s="429">
        <f>DATEDIF(E128,F128,"YD")</f>
        <v>0</v>
      </c>
      <c r="H128" s="692"/>
      <c r="I128" s="693"/>
      <c r="J128" s="693"/>
      <c r="K128" s="694"/>
      <c r="L128" s="695"/>
      <c r="M128" s="696"/>
      <c r="N128" s="441"/>
      <c r="O128" s="437"/>
      <c r="Q128" s="92"/>
    </row>
    <row r="129" spans="2:17" ht="37.5" customHeight="1">
      <c r="B129" s="106" t="s">
        <v>143</v>
      </c>
      <c r="C129" s="264"/>
      <c r="D129" s="264"/>
      <c r="E129" s="266"/>
      <c r="F129" s="266"/>
      <c r="G129" s="429">
        <f t="shared" ref="G129:G147" si="6">DATEDIF(E129,F129,"YD")</f>
        <v>0</v>
      </c>
      <c r="H129" s="692"/>
      <c r="I129" s="693"/>
      <c r="J129" s="693"/>
      <c r="K129" s="694"/>
      <c r="L129" s="695"/>
      <c r="M129" s="696"/>
      <c r="N129" s="441"/>
      <c r="O129" s="437"/>
      <c r="Q129" s="92"/>
    </row>
    <row r="130" spans="2:17" ht="37.5" customHeight="1">
      <c r="B130" s="106" t="s">
        <v>144</v>
      </c>
      <c r="C130" s="264"/>
      <c r="D130" s="264"/>
      <c r="E130" s="266"/>
      <c r="F130" s="266"/>
      <c r="G130" s="429">
        <f t="shared" si="6"/>
        <v>0</v>
      </c>
      <c r="H130" s="692"/>
      <c r="I130" s="693"/>
      <c r="J130" s="693"/>
      <c r="K130" s="694"/>
      <c r="L130" s="695"/>
      <c r="M130" s="696"/>
      <c r="N130" s="441"/>
      <c r="O130" s="437"/>
      <c r="Q130" s="92"/>
    </row>
    <row r="131" spans="2:17" ht="37.5" customHeight="1">
      <c r="B131" s="106" t="s">
        <v>145</v>
      </c>
      <c r="C131" s="264"/>
      <c r="D131" s="264"/>
      <c r="E131" s="266"/>
      <c r="F131" s="266"/>
      <c r="G131" s="429">
        <f t="shared" si="6"/>
        <v>0</v>
      </c>
      <c r="H131" s="692"/>
      <c r="I131" s="693"/>
      <c r="J131" s="693"/>
      <c r="K131" s="694"/>
      <c r="L131" s="695"/>
      <c r="M131" s="696"/>
      <c r="N131" s="441"/>
      <c r="O131" s="437"/>
      <c r="Q131" s="92"/>
    </row>
    <row r="132" spans="2:17" ht="37.5" customHeight="1">
      <c r="B132" s="106" t="s">
        <v>146</v>
      </c>
      <c r="C132" s="264"/>
      <c r="D132" s="264"/>
      <c r="E132" s="266"/>
      <c r="F132" s="266"/>
      <c r="G132" s="429">
        <f t="shared" si="6"/>
        <v>0</v>
      </c>
      <c r="H132" s="692"/>
      <c r="I132" s="693"/>
      <c r="J132" s="693"/>
      <c r="K132" s="694"/>
      <c r="L132" s="695"/>
      <c r="M132" s="696"/>
      <c r="N132" s="441"/>
      <c r="O132" s="437"/>
      <c r="Q132" s="92"/>
    </row>
    <row r="133" spans="2:17" ht="37.5" customHeight="1">
      <c r="B133" s="106" t="s">
        <v>147</v>
      </c>
      <c r="C133" s="264"/>
      <c r="D133" s="264"/>
      <c r="E133" s="266"/>
      <c r="F133" s="266"/>
      <c r="G133" s="429">
        <f t="shared" si="6"/>
        <v>0</v>
      </c>
      <c r="H133" s="692"/>
      <c r="I133" s="693"/>
      <c r="J133" s="693"/>
      <c r="K133" s="694"/>
      <c r="L133" s="695"/>
      <c r="M133" s="696"/>
      <c r="N133" s="441"/>
      <c r="O133" s="437"/>
      <c r="Q133" s="92"/>
    </row>
    <row r="134" spans="2:17" ht="37.5" customHeight="1">
      <c r="B134" s="106" t="s">
        <v>148</v>
      </c>
      <c r="C134" s="264"/>
      <c r="D134" s="264"/>
      <c r="E134" s="266"/>
      <c r="F134" s="266"/>
      <c r="G134" s="429">
        <f t="shared" si="6"/>
        <v>0</v>
      </c>
      <c r="H134" s="692"/>
      <c r="I134" s="693"/>
      <c r="J134" s="693"/>
      <c r="K134" s="694"/>
      <c r="L134" s="695"/>
      <c r="M134" s="696"/>
      <c r="N134" s="441"/>
      <c r="O134" s="437"/>
      <c r="Q134" s="92"/>
    </row>
    <row r="135" spans="2:17" ht="37.5" customHeight="1">
      <c r="B135" s="106" t="s">
        <v>149</v>
      </c>
      <c r="C135" s="264"/>
      <c r="D135" s="264"/>
      <c r="E135" s="266"/>
      <c r="F135" s="266"/>
      <c r="G135" s="429">
        <f t="shared" si="6"/>
        <v>0</v>
      </c>
      <c r="H135" s="692"/>
      <c r="I135" s="693"/>
      <c r="J135" s="693"/>
      <c r="K135" s="694"/>
      <c r="L135" s="695"/>
      <c r="M135" s="696"/>
      <c r="N135" s="441"/>
      <c r="O135" s="437"/>
      <c r="Q135" s="92"/>
    </row>
    <row r="136" spans="2:17" ht="37.5" customHeight="1">
      <c r="B136" s="106" t="s">
        <v>150</v>
      </c>
      <c r="C136" s="264"/>
      <c r="D136" s="264"/>
      <c r="E136" s="266"/>
      <c r="F136" s="266"/>
      <c r="G136" s="429">
        <f t="shared" si="6"/>
        <v>0</v>
      </c>
      <c r="H136" s="692"/>
      <c r="I136" s="693"/>
      <c r="J136" s="693"/>
      <c r="K136" s="694"/>
      <c r="L136" s="695"/>
      <c r="M136" s="696"/>
      <c r="N136" s="441"/>
      <c r="O136" s="437"/>
      <c r="Q136" s="92"/>
    </row>
    <row r="137" spans="2:17" ht="37.5" customHeight="1">
      <c r="B137" s="106" t="s">
        <v>151</v>
      </c>
      <c r="C137" s="264"/>
      <c r="D137" s="264"/>
      <c r="E137" s="266"/>
      <c r="F137" s="266"/>
      <c r="G137" s="429">
        <f t="shared" si="6"/>
        <v>0</v>
      </c>
      <c r="H137" s="692"/>
      <c r="I137" s="693"/>
      <c r="J137" s="693"/>
      <c r="K137" s="694"/>
      <c r="L137" s="695"/>
      <c r="M137" s="696"/>
      <c r="N137" s="441"/>
      <c r="O137" s="437"/>
      <c r="Q137" s="92"/>
    </row>
    <row r="138" spans="2:17" ht="37.5" customHeight="1">
      <c r="B138" s="106" t="s">
        <v>152</v>
      </c>
      <c r="C138" s="264"/>
      <c r="D138" s="264"/>
      <c r="E138" s="266"/>
      <c r="F138" s="266"/>
      <c r="G138" s="429">
        <f t="shared" si="6"/>
        <v>0</v>
      </c>
      <c r="H138" s="692"/>
      <c r="I138" s="693"/>
      <c r="J138" s="693"/>
      <c r="K138" s="694"/>
      <c r="L138" s="695"/>
      <c r="M138" s="696"/>
      <c r="N138" s="441"/>
      <c r="O138" s="437"/>
      <c r="Q138" s="92"/>
    </row>
    <row r="139" spans="2:17" ht="37.5" customHeight="1">
      <c r="B139" s="106" t="s">
        <v>153</v>
      </c>
      <c r="C139" s="264"/>
      <c r="D139" s="264"/>
      <c r="E139" s="266"/>
      <c r="F139" s="266"/>
      <c r="G139" s="429">
        <f t="shared" si="6"/>
        <v>0</v>
      </c>
      <c r="H139" s="692"/>
      <c r="I139" s="693"/>
      <c r="J139" s="693"/>
      <c r="K139" s="694"/>
      <c r="L139" s="695"/>
      <c r="M139" s="696"/>
      <c r="N139" s="441"/>
      <c r="O139" s="437"/>
      <c r="Q139" s="92"/>
    </row>
    <row r="140" spans="2:17" ht="37.5" customHeight="1">
      <c r="B140" s="106" t="s">
        <v>154</v>
      </c>
      <c r="C140" s="264"/>
      <c r="D140" s="264"/>
      <c r="E140" s="266"/>
      <c r="F140" s="266"/>
      <c r="G140" s="429">
        <f t="shared" si="6"/>
        <v>0</v>
      </c>
      <c r="H140" s="692"/>
      <c r="I140" s="693"/>
      <c r="J140" s="693"/>
      <c r="K140" s="694"/>
      <c r="L140" s="695"/>
      <c r="M140" s="696"/>
      <c r="N140" s="441"/>
      <c r="O140" s="437"/>
      <c r="Q140" s="92"/>
    </row>
    <row r="141" spans="2:17" ht="37.5" customHeight="1">
      <c r="B141" s="106" t="s">
        <v>155</v>
      </c>
      <c r="C141" s="264"/>
      <c r="D141" s="264"/>
      <c r="E141" s="266"/>
      <c r="F141" s="266"/>
      <c r="G141" s="429">
        <f t="shared" si="6"/>
        <v>0</v>
      </c>
      <c r="H141" s="692"/>
      <c r="I141" s="693"/>
      <c r="J141" s="693"/>
      <c r="K141" s="694"/>
      <c r="L141" s="695"/>
      <c r="M141" s="696"/>
      <c r="N141" s="441"/>
      <c r="O141" s="437"/>
      <c r="Q141" s="92"/>
    </row>
    <row r="142" spans="2:17" ht="37.5" customHeight="1">
      <c r="B142" s="106" t="s">
        <v>156</v>
      </c>
      <c r="C142" s="264"/>
      <c r="D142" s="264"/>
      <c r="E142" s="266"/>
      <c r="F142" s="266"/>
      <c r="G142" s="429">
        <f t="shared" si="6"/>
        <v>0</v>
      </c>
      <c r="H142" s="692"/>
      <c r="I142" s="693"/>
      <c r="J142" s="693"/>
      <c r="K142" s="694"/>
      <c r="L142" s="695"/>
      <c r="M142" s="696"/>
      <c r="N142" s="441"/>
      <c r="O142" s="437"/>
      <c r="Q142" s="92"/>
    </row>
    <row r="143" spans="2:17" ht="37.5" customHeight="1">
      <c r="B143" s="106" t="s">
        <v>157</v>
      </c>
      <c r="C143" s="264"/>
      <c r="D143" s="264"/>
      <c r="E143" s="266"/>
      <c r="F143" s="266"/>
      <c r="G143" s="429">
        <f t="shared" si="6"/>
        <v>0</v>
      </c>
      <c r="H143" s="692"/>
      <c r="I143" s="693"/>
      <c r="J143" s="693"/>
      <c r="K143" s="694"/>
      <c r="L143" s="695"/>
      <c r="M143" s="696"/>
      <c r="N143" s="441"/>
      <c r="O143" s="437"/>
      <c r="Q143" s="92"/>
    </row>
    <row r="144" spans="2:17" ht="37.5" customHeight="1">
      <c r="B144" s="106" t="s">
        <v>158</v>
      </c>
      <c r="C144" s="264"/>
      <c r="D144" s="264"/>
      <c r="E144" s="266"/>
      <c r="F144" s="266"/>
      <c r="G144" s="429">
        <f t="shared" si="6"/>
        <v>0</v>
      </c>
      <c r="H144" s="692"/>
      <c r="I144" s="693"/>
      <c r="J144" s="693"/>
      <c r="K144" s="694"/>
      <c r="L144" s="695"/>
      <c r="M144" s="696"/>
      <c r="N144" s="441"/>
      <c r="O144" s="437"/>
      <c r="Q144" s="92"/>
    </row>
    <row r="145" spans="2:17" ht="37.5" customHeight="1">
      <c r="B145" s="106" t="s">
        <v>159</v>
      </c>
      <c r="C145" s="264"/>
      <c r="D145" s="264"/>
      <c r="E145" s="266"/>
      <c r="F145" s="266"/>
      <c r="G145" s="429">
        <f t="shared" si="6"/>
        <v>0</v>
      </c>
      <c r="H145" s="692"/>
      <c r="I145" s="693"/>
      <c r="J145" s="693"/>
      <c r="K145" s="694"/>
      <c r="L145" s="695"/>
      <c r="M145" s="696"/>
      <c r="N145" s="441"/>
      <c r="O145" s="437"/>
      <c r="Q145" s="92"/>
    </row>
    <row r="146" spans="2:17" ht="37.5" customHeight="1">
      <c r="B146" s="106" t="s">
        <v>160</v>
      </c>
      <c r="C146" s="264"/>
      <c r="D146" s="264"/>
      <c r="E146" s="266"/>
      <c r="F146" s="266"/>
      <c r="G146" s="429">
        <f t="shared" si="6"/>
        <v>0</v>
      </c>
      <c r="H146" s="692"/>
      <c r="I146" s="693"/>
      <c r="J146" s="693"/>
      <c r="K146" s="694"/>
      <c r="L146" s="695"/>
      <c r="M146" s="696"/>
      <c r="N146" s="441"/>
      <c r="O146" s="437"/>
      <c r="Q146" s="92"/>
    </row>
    <row r="147" spans="2:17" ht="37.5" customHeight="1">
      <c r="B147" s="106" t="s">
        <v>161</v>
      </c>
      <c r="C147" s="264"/>
      <c r="D147" s="264"/>
      <c r="E147" s="266"/>
      <c r="F147" s="266"/>
      <c r="G147" s="429">
        <f t="shared" si="6"/>
        <v>0</v>
      </c>
      <c r="H147" s="692"/>
      <c r="I147" s="693"/>
      <c r="J147" s="693"/>
      <c r="K147" s="694"/>
      <c r="L147" s="695"/>
      <c r="M147" s="696"/>
      <c r="N147" s="441"/>
      <c r="O147" s="437"/>
      <c r="Q147" s="92"/>
    </row>
    <row r="148" spans="2:17" ht="3.75" customHeight="1">
      <c r="B148" s="7"/>
      <c r="C148" s="36"/>
      <c r="D148" s="217"/>
      <c r="E148" s="698"/>
      <c r="F148" s="699"/>
      <c r="G148" s="699"/>
      <c r="H148" s="699"/>
      <c r="I148" s="699"/>
      <c r="J148" s="699"/>
      <c r="K148" s="700"/>
      <c r="L148" s="689"/>
      <c r="M148" s="690"/>
      <c r="N148" s="216"/>
      <c r="O148" s="43"/>
      <c r="Q148" s="92"/>
    </row>
    <row r="149" spans="2:17" ht="45" customHeight="1">
      <c r="B149" s="708" t="s">
        <v>240</v>
      </c>
      <c r="C149" s="709"/>
      <c r="D149" s="709"/>
      <c r="E149" s="709"/>
      <c r="F149" s="709"/>
      <c r="G149" s="709"/>
      <c r="H149" s="691">
        <f>SUM(L128:M147)</f>
        <v>0</v>
      </c>
      <c r="I149" s="691"/>
      <c r="J149" s="691"/>
      <c r="K149" s="691"/>
      <c r="L149" s="691"/>
      <c r="M149" s="691"/>
      <c r="N149" s="691"/>
      <c r="O149" s="691"/>
      <c r="Q149" s="92"/>
    </row>
    <row r="150" spans="2:17" ht="39" customHeight="1">
      <c r="B150" s="106" t="s">
        <v>4021</v>
      </c>
      <c r="C150" s="264"/>
      <c r="D150" s="264"/>
      <c r="E150" s="265"/>
      <c r="F150" s="266"/>
      <c r="G150" s="429">
        <f>DATEDIF(E150,F150,"YD")</f>
        <v>0</v>
      </c>
      <c r="H150" s="692"/>
      <c r="I150" s="693"/>
      <c r="J150" s="693"/>
      <c r="K150" s="694"/>
      <c r="L150" s="695"/>
      <c r="M150" s="696"/>
      <c r="N150" s="441"/>
      <c r="O150" s="437"/>
      <c r="Q150" s="92"/>
    </row>
    <row r="151" spans="2:17" ht="39" customHeight="1">
      <c r="B151" s="106" t="s">
        <v>162</v>
      </c>
      <c r="C151" s="264"/>
      <c r="D151" s="264"/>
      <c r="E151" s="266"/>
      <c r="F151" s="266"/>
      <c r="G151" s="429">
        <f t="shared" ref="G151:G169" si="7">DATEDIF(E151,F151,"YD")</f>
        <v>0</v>
      </c>
      <c r="H151" s="692"/>
      <c r="I151" s="693"/>
      <c r="J151" s="693"/>
      <c r="K151" s="694"/>
      <c r="L151" s="695"/>
      <c r="M151" s="696"/>
      <c r="N151" s="441"/>
      <c r="O151" s="437"/>
      <c r="Q151" s="92"/>
    </row>
    <row r="152" spans="2:17" ht="39" customHeight="1">
      <c r="B152" s="106" t="s">
        <v>163</v>
      </c>
      <c r="C152" s="264"/>
      <c r="D152" s="264"/>
      <c r="E152" s="266"/>
      <c r="F152" s="266"/>
      <c r="G152" s="429">
        <f t="shared" si="7"/>
        <v>0</v>
      </c>
      <c r="H152" s="692"/>
      <c r="I152" s="693"/>
      <c r="J152" s="693"/>
      <c r="K152" s="694"/>
      <c r="L152" s="695"/>
      <c r="M152" s="696"/>
      <c r="N152" s="441"/>
      <c r="O152" s="437"/>
      <c r="Q152" s="92"/>
    </row>
    <row r="153" spans="2:17" ht="39" customHeight="1">
      <c r="B153" s="106" t="s">
        <v>164</v>
      </c>
      <c r="C153" s="264"/>
      <c r="D153" s="264"/>
      <c r="E153" s="266"/>
      <c r="F153" s="266"/>
      <c r="G153" s="429">
        <f t="shared" si="7"/>
        <v>0</v>
      </c>
      <c r="H153" s="692"/>
      <c r="I153" s="693"/>
      <c r="J153" s="693"/>
      <c r="K153" s="694"/>
      <c r="L153" s="695"/>
      <c r="M153" s="696"/>
      <c r="N153" s="441"/>
      <c r="O153" s="437"/>
      <c r="Q153" s="92"/>
    </row>
    <row r="154" spans="2:17" ht="39" customHeight="1">
      <c r="B154" s="106" t="s">
        <v>165</v>
      </c>
      <c r="C154" s="264"/>
      <c r="D154" s="264"/>
      <c r="E154" s="266"/>
      <c r="F154" s="266"/>
      <c r="G154" s="429">
        <f t="shared" si="7"/>
        <v>0</v>
      </c>
      <c r="H154" s="692"/>
      <c r="I154" s="693"/>
      <c r="J154" s="693"/>
      <c r="K154" s="694"/>
      <c r="L154" s="695"/>
      <c r="M154" s="696"/>
      <c r="N154" s="441"/>
      <c r="O154" s="437"/>
      <c r="Q154" s="92"/>
    </row>
    <row r="155" spans="2:17" ht="39" customHeight="1">
      <c r="B155" s="106" t="s">
        <v>166</v>
      </c>
      <c r="C155" s="264"/>
      <c r="D155" s="264"/>
      <c r="E155" s="266"/>
      <c r="F155" s="266"/>
      <c r="G155" s="429">
        <f t="shared" si="7"/>
        <v>0</v>
      </c>
      <c r="H155" s="692"/>
      <c r="I155" s="693"/>
      <c r="J155" s="693"/>
      <c r="K155" s="694"/>
      <c r="L155" s="695"/>
      <c r="M155" s="696"/>
      <c r="N155" s="441"/>
      <c r="O155" s="437"/>
      <c r="Q155" s="92"/>
    </row>
    <row r="156" spans="2:17" ht="39" customHeight="1">
      <c r="B156" s="106" t="s">
        <v>167</v>
      </c>
      <c r="C156" s="264"/>
      <c r="D156" s="264"/>
      <c r="E156" s="266"/>
      <c r="F156" s="266"/>
      <c r="G156" s="429">
        <f t="shared" si="7"/>
        <v>0</v>
      </c>
      <c r="H156" s="692"/>
      <c r="I156" s="693"/>
      <c r="J156" s="693"/>
      <c r="K156" s="694"/>
      <c r="L156" s="695"/>
      <c r="M156" s="696"/>
      <c r="N156" s="441"/>
      <c r="O156" s="437"/>
      <c r="Q156" s="92"/>
    </row>
    <row r="157" spans="2:17" ht="39" customHeight="1">
      <c r="B157" s="106" t="s">
        <v>168</v>
      </c>
      <c r="C157" s="264"/>
      <c r="D157" s="264"/>
      <c r="E157" s="266"/>
      <c r="F157" s="266"/>
      <c r="G157" s="429">
        <f t="shared" si="7"/>
        <v>0</v>
      </c>
      <c r="H157" s="692"/>
      <c r="I157" s="693"/>
      <c r="J157" s="693"/>
      <c r="K157" s="694"/>
      <c r="L157" s="695"/>
      <c r="M157" s="696"/>
      <c r="N157" s="441"/>
      <c r="O157" s="437"/>
      <c r="Q157" s="92"/>
    </row>
    <row r="158" spans="2:17" ht="39" customHeight="1">
      <c r="B158" s="106" t="s">
        <v>169</v>
      </c>
      <c r="C158" s="264"/>
      <c r="D158" s="264"/>
      <c r="E158" s="266"/>
      <c r="F158" s="266"/>
      <c r="G158" s="429">
        <f t="shared" si="7"/>
        <v>0</v>
      </c>
      <c r="H158" s="692"/>
      <c r="I158" s="693"/>
      <c r="J158" s="693"/>
      <c r="K158" s="694"/>
      <c r="L158" s="695"/>
      <c r="M158" s="696"/>
      <c r="N158" s="441"/>
      <c r="O158" s="437"/>
      <c r="Q158" s="92"/>
    </row>
    <row r="159" spans="2:17" ht="39" customHeight="1">
      <c r="B159" s="106" t="s">
        <v>170</v>
      </c>
      <c r="C159" s="264"/>
      <c r="D159" s="264"/>
      <c r="E159" s="266"/>
      <c r="F159" s="266"/>
      <c r="G159" s="429">
        <f t="shared" si="7"/>
        <v>0</v>
      </c>
      <c r="H159" s="692"/>
      <c r="I159" s="693"/>
      <c r="J159" s="693"/>
      <c r="K159" s="694"/>
      <c r="L159" s="695"/>
      <c r="M159" s="696"/>
      <c r="N159" s="441"/>
      <c r="O159" s="437"/>
      <c r="Q159" s="92"/>
    </row>
    <row r="160" spans="2:17" ht="39" customHeight="1">
      <c r="B160" s="106" t="s">
        <v>171</v>
      </c>
      <c r="C160" s="264"/>
      <c r="D160" s="264"/>
      <c r="E160" s="266"/>
      <c r="F160" s="266"/>
      <c r="G160" s="429">
        <f t="shared" si="7"/>
        <v>0</v>
      </c>
      <c r="H160" s="692"/>
      <c r="I160" s="693"/>
      <c r="J160" s="693"/>
      <c r="K160" s="694"/>
      <c r="L160" s="695"/>
      <c r="M160" s="696"/>
      <c r="N160" s="441"/>
      <c r="O160" s="437"/>
      <c r="Q160" s="92"/>
    </row>
    <row r="161" spans="2:17" ht="39" customHeight="1">
      <c r="B161" s="106" t="s">
        <v>172</v>
      </c>
      <c r="C161" s="264"/>
      <c r="D161" s="264"/>
      <c r="E161" s="266"/>
      <c r="F161" s="266"/>
      <c r="G161" s="429">
        <f t="shared" si="7"/>
        <v>0</v>
      </c>
      <c r="H161" s="692"/>
      <c r="I161" s="693"/>
      <c r="J161" s="693"/>
      <c r="K161" s="694"/>
      <c r="L161" s="695"/>
      <c r="M161" s="696"/>
      <c r="N161" s="441"/>
      <c r="O161" s="437"/>
      <c r="Q161" s="92"/>
    </row>
    <row r="162" spans="2:17" ht="39" customHeight="1">
      <c r="B162" s="106" t="s">
        <v>173</v>
      </c>
      <c r="C162" s="264"/>
      <c r="D162" s="264"/>
      <c r="E162" s="266"/>
      <c r="F162" s="266"/>
      <c r="G162" s="429">
        <f t="shared" si="7"/>
        <v>0</v>
      </c>
      <c r="H162" s="692"/>
      <c r="I162" s="693"/>
      <c r="J162" s="693"/>
      <c r="K162" s="694"/>
      <c r="L162" s="695"/>
      <c r="M162" s="696"/>
      <c r="N162" s="441"/>
      <c r="O162" s="437"/>
      <c r="Q162" s="92"/>
    </row>
    <row r="163" spans="2:17" ht="39" customHeight="1">
      <c r="B163" s="106" t="s">
        <v>174</v>
      </c>
      <c r="C163" s="264"/>
      <c r="D163" s="264"/>
      <c r="E163" s="266"/>
      <c r="F163" s="266"/>
      <c r="G163" s="429">
        <f t="shared" si="7"/>
        <v>0</v>
      </c>
      <c r="H163" s="692"/>
      <c r="I163" s="693"/>
      <c r="J163" s="693"/>
      <c r="K163" s="694"/>
      <c r="L163" s="695"/>
      <c r="M163" s="696"/>
      <c r="N163" s="441"/>
      <c r="O163" s="437"/>
      <c r="Q163" s="92"/>
    </row>
    <row r="164" spans="2:17" ht="39" customHeight="1">
      <c r="B164" s="106" t="s">
        <v>175</v>
      </c>
      <c r="C164" s="264"/>
      <c r="D164" s="264"/>
      <c r="E164" s="266"/>
      <c r="F164" s="266"/>
      <c r="G164" s="429">
        <f t="shared" si="7"/>
        <v>0</v>
      </c>
      <c r="H164" s="692"/>
      <c r="I164" s="693"/>
      <c r="J164" s="693"/>
      <c r="K164" s="694"/>
      <c r="L164" s="695"/>
      <c r="M164" s="696"/>
      <c r="N164" s="441"/>
      <c r="O164" s="437"/>
      <c r="Q164" s="92"/>
    </row>
    <row r="165" spans="2:17" ht="39" customHeight="1">
      <c r="B165" s="106" t="s">
        <v>176</v>
      </c>
      <c r="C165" s="264"/>
      <c r="D165" s="264"/>
      <c r="E165" s="266"/>
      <c r="F165" s="266"/>
      <c r="G165" s="429">
        <f t="shared" si="7"/>
        <v>0</v>
      </c>
      <c r="H165" s="692"/>
      <c r="I165" s="693"/>
      <c r="J165" s="693"/>
      <c r="K165" s="694"/>
      <c r="L165" s="695"/>
      <c r="M165" s="696"/>
      <c r="N165" s="441"/>
      <c r="O165" s="437"/>
      <c r="Q165" s="92"/>
    </row>
    <row r="166" spans="2:17" ht="39" customHeight="1">
      <c r="B166" s="106" t="s">
        <v>177</v>
      </c>
      <c r="C166" s="264"/>
      <c r="D166" s="264"/>
      <c r="E166" s="266"/>
      <c r="F166" s="266"/>
      <c r="G166" s="429">
        <f t="shared" si="7"/>
        <v>0</v>
      </c>
      <c r="H166" s="692"/>
      <c r="I166" s="693"/>
      <c r="J166" s="693"/>
      <c r="K166" s="694"/>
      <c r="L166" s="695"/>
      <c r="M166" s="696"/>
      <c r="N166" s="441"/>
      <c r="O166" s="437"/>
      <c r="Q166" s="92"/>
    </row>
    <row r="167" spans="2:17" ht="39" customHeight="1">
      <c r="B167" s="106" t="s">
        <v>178</v>
      </c>
      <c r="C167" s="264"/>
      <c r="D167" s="264"/>
      <c r="E167" s="266"/>
      <c r="F167" s="266"/>
      <c r="G167" s="429">
        <f t="shared" si="7"/>
        <v>0</v>
      </c>
      <c r="H167" s="692"/>
      <c r="I167" s="693"/>
      <c r="J167" s="693"/>
      <c r="K167" s="694"/>
      <c r="L167" s="695"/>
      <c r="M167" s="696"/>
      <c r="N167" s="441"/>
      <c r="O167" s="437"/>
      <c r="Q167" s="92"/>
    </row>
    <row r="168" spans="2:17" ht="39" customHeight="1">
      <c r="B168" s="106" t="s">
        <v>179</v>
      </c>
      <c r="C168" s="264"/>
      <c r="D168" s="264"/>
      <c r="E168" s="266"/>
      <c r="F168" s="266"/>
      <c r="G168" s="429">
        <f t="shared" si="7"/>
        <v>0</v>
      </c>
      <c r="H168" s="692"/>
      <c r="I168" s="693"/>
      <c r="J168" s="693"/>
      <c r="K168" s="694"/>
      <c r="L168" s="695"/>
      <c r="M168" s="696"/>
      <c r="N168" s="441"/>
      <c r="O168" s="437"/>
      <c r="Q168" s="92"/>
    </row>
    <row r="169" spans="2:17" ht="39" customHeight="1">
      <c r="B169" s="106" t="s">
        <v>180</v>
      </c>
      <c r="C169" s="264"/>
      <c r="D169" s="264"/>
      <c r="E169" s="266"/>
      <c r="F169" s="266"/>
      <c r="G169" s="429">
        <f t="shared" si="7"/>
        <v>0</v>
      </c>
      <c r="H169" s="692"/>
      <c r="I169" s="693"/>
      <c r="J169" s="693"/>
      <c r="K169" s="694"/>
      <c r="L169" s="695"/>
      <c r="M169" s="696"/>
      <c r="N169" s="441"/>
      <c r="O169" s="437"/>
      <c r="Q169" s="92"/>
    </row>
    <row r="170" spans="2:17" ht="3.75" customHeight="1">
      <c r="B170" s="7"/>
      <c r="C170" s="36"/>
      <c r="D170" s="217"/>
      <c r="E170" s="698"/>
      <c r="F170" s="699"/>
      <c r="G170" s="699"/>
      <c r="H170" s="699"/>
      <c r="I170" s="699"/>
      <c r="J170" s="699"/>
      <c r="K170" s="700"/>
      <c r="L170" s="689"/>
      <c r="M170" s="690"/>
      <c r="N170" s="216"/>
      <c r="O170" s="43"/>
      <c r="Q170" s="92"/>
    </row>
    <row r="171" spans="2:17" ht="45" customHeight="1">
      <c r="B171" s="708" t="s">
        <v>240</v>
      </c>
      <c r="C171" s="709"/>
      <c r="D171" s="709"/>
      <c r="E171" s="709"/>
      <c r="F171" s="709"/>
      <c r="G171" s="709"/>
      <c r="H171" s="691">
        <f>SUM(L150:M169)</f>
        <v>0</v>
      </c>
      <c r="I171" s="691"/>
      <c r="J171" s="691"/>
      <c r="K171" s="691"/>
      <c r="L171" s="691"/>
      <c r="M171" s="691"/>
      <c r="N171" s="691"/>
      <c r="O171" s="691"/>
      <c r="Q171" s="92"/>
    </row>
    <row r="172" spans="2:17" ht="37.5" customHeight="1">
      <c r="B172" s="106" t="s">
        <v>4022</v>
      </c>
      <c r="C172" s="264"/>
      <c r="D172" s="264"/>
      <c r="E172" s="265"/>
      <c r="F172" s="266"/>
      <c r="G172" s="429">
        <f>DATEDIF(E172,F172,"YD")</f>
        <v>0</v>
      </c>
      <c r="H172" s="692"/>
      <c r="I172" s="693"/>
      <c r="J172" s="693"/>
      <c r="K172" s="694"/>
      <c r="L172" s="695"/>
      <c r="M172" s="696"/>
      <c r="N172" s="441"/>
      <c r="O172" s="437"/>
      <c r="Q172" s="92"/>
    </row>
    <row r="173" spans="2:17" ht="37.5" customHeight="1">
      <c r="B173" s="106" t="s">
        <v>181</v>
      </c>
      <c r="C173" s="264"/>
      <c r="D173" s="264"/>
      <c r="E173" s="266"/>
      <c r="F173" s="266"/>
      <c r="G173" s="429">
        <f t="shared" ref="G173:G191" si="8">DATEDIF(E173,F173,"YD")</f>
        <v>0</v>
      </c>
      <c r="H173" s="692"/>
      <c r="I173" s="693"/>
      <c r="J173" s="693"/>
      <c r="K173" s="694"/>
      <c r="L173" s="695"/>
      <c r="M173" s="696"/>
      <c r="N173" s="441"/>
      <c r="O173" s="437"/>
      <c r="Q173" s="92"/>
    </row>
    <row r="174" spans="2:17" ht="37.5" customHeight="1">
      <c r="B174" s="106" t="s">
        <v>182</v>
      </c>
      <c r="C174" s="264"/>
      <c r="D174" s="264"/>
      <c r="E174" s="266"/>
      <c r="F174" s="266"/>
      <c r="G174" s="429">
        <f t="shared" si="8"/>
        <v>0</v>
      </c>
      <c r="H174" s="692"/>
      <c r="I174" s="693"/>
      <c r="J174" s="693"/>
      <c r="K174" s="694"/>
      <c r="L174" s="695"/>
      <c r="M174" s="696"/>
      <c r="N174" s="441"/>
      <c r="O174" s="437"/>
      <c r="Q174" s="92"/>
    </row>
    <row r="175" spans="2:17" ht="37.5" customHeight="1">
      <c r="B175" s="106" t="s">
        <v>183</v>
      </c>
      <c r="C175" s="264"/>
      <c r="D175" s="264"/>
      <c r="E175" s="266"/>
      <c r="F175" s="266"/>
      <c r="G175" s="429">
        <f t="shared" si="8"/>
        <v>0</v>
      </c>
      <c r="H175" s="692"/>
      <c r="I175" s="693"/>
      <c r="J175" s="693"/>
      <c r="K175" s="694"/>
      <c r="L175" s="695"/>
      <c r="M175" s="696"/>
      <c r="N175" s="441"/>
      <c r="O175" s="437"/>
      <c r="Q175" s="92"/>
    </row>
    <row r="176" spans="2:17" ht="37.5" customHeight="1">
      <c r="B176" s="106" t="s">
        <v>184</v>
      </c>
      <c r="C176" s="264"/>
      <c r="D176" s="264"/>
      <c r="E176" s="266"/>
      <c r="F176" s="266"/>
      <c r="G176" s="429">
        <f t="shared" si="8"/>
        <v>0</v>
      </c>
      <c r="H176" s="692"/>
      <c r="I176" s="693"/>
      <c r="J176" s="693"/>
      <c r="K176" s="694"/>
      <c r="L176" s="695"/>
      <c r="M176" s="696"/>
      <c r="N176" s="441"/>
      <c r="O176" s="437"/>
      <c r="Q176" s="92"/>
    </row>
    <row r="177" spans="2:17" ht="37.5" customHeight="1">
      <c r="B177" s="106" t="s">
        <v>185</v>
      </c>
      <c r="C177" s="264"/>
      <c r="D177" s="264"/>
      <c r="E177" s="266"/>
      <c r="F177" s="266"/>
      <c r="G177" s="429">
        <f t="shared" si="8"/>
        <v>0</v>
      </c>
      <c r="H177" s="692"/>
      <c r="I177" s="693"/>
      <c r="J177" s="693"/>
      <c r="K177" s="694"/>
      <c r="L177" s="695"/>
      <c r="M177" s="696"/>
      <c r="N177" s="441"/>
      <c r="O177" s="437"/>
      <c r="Q177" s="92"/>
    </row>
    <row r="178" spans="2:17" ht="37.5" customHeight="1">
      <c r="B178" s="106" t="s">
        <v>186</v>
      </c>
      <c r="C178" s="264"/>
      <c r="D178" s="264"/>
      <c r="E178" s="266"/>
      <c r="F178" s="266"/>
      <c r="G178" s="429">
        <f t="shared" si="8"/>
        <v>0</v>
      </c>
      <c r="H178" s="692"/>
      <c r="I178" s="693"/>
      <c r="J178" s="693"/>
      <c r="K178" s="694"/>
      <c r="L178" s="695"/>
      <c r="M178" s="696"/>
      <c r="N178" s="441"/>
      <c r="O178" s="437"/>
      <c r="Q178" s="92"/>
    </row>
    <row r="179" spans="2:17" ht="37.5" customHeight="1">
      <c r="B179" s="106" t="s">
        <v>187</v>
      </c>
      <c r="C179" s="264"/>
      <c r="D179" s="264"/>
      <c r="E179" s="266"/>
      <c r="F179" s="266"/>
      <c r="G179" s="429">
        <f t="shared" si="8"/>
        <v>0</v>
      </c>
      <c r="H179" s="692"/>
      <c r="I179" s="693"/>
      <c r="J179" s="693"/>
      <c r="K179" s="694"/>
      <c r="L179" s="695"/>
      <c r="M179" s="696"/>
      <c r="N179" s="441"/>
      <c r="O179" s="437"/>
      <c r="Q179" s="92"/>
    </row>
    <row r="180" spans="2:17" ht="37.5" customHeight="1">
      <c r="B180" s="106" t="s">
        <v>188</v>
      </c>
      <c r="C180" s="264"/>
      <c r="D180" s="264"/>
      <c r="E180" s="266"/>
      <c r="F180" s="266"/>
      <c r="G180" s="429">
        <f t="shared" si="8"/>
        <v>0</v>
      </c>
      <c r="H180" s="692"/>
      <c r="I180" s="693"/>
      <c r="J180" s="693"/>
      <c r="K180" s="694"/>
      <c r="L180" s="695"/>
      <c r="M180" s="696"/>
      <c r="N180" s="441"/>
      <c r="O180" s="437"/>
      <c r="Q180" s="92"/>
    </row>
    <row r="181" spans="2:17" ht="37.5" customHeight="1">
      <c r="B181" s="106" t="s">
        <v>189</v>
      </c>
      <c r="C181" s="264"/>
      <c r="D181" s="264"/>
      <c r="E181" s="266"/>
      <c r="F181" s="266"/>
      <c r="G181" s="429">
        <f t="shared" si="8"/>
        <v>0</v>
      </c>
      <c r="H181" s="692"/>
      <c r="I181" s="693"/>
      <c r="J181" s="693"/>
      <c r="K181" s="694"/>
      <c r="L181" s="695"/>
      <c r="M181" s="696"/>
      <c r="N181" s="441"/>
      <c r="O181" s="437"/>
      <c r="Q181" s="92"/>
    </row>
    <row r="182" spans="2:17" ht="37.5" customHeight="1">
      <c r="B182" s="106" t="s">
        <v>190</v>
      </c>
      <c r="C182" s="264"/>
      <c r="D182" s="264"/>
      <c r="E182" s="266"/>
      <c r="F182" s="266"/>
      <c r="G182" s="429">
        <f t="shared" si="8"/>
        <v>0</v>
      </c>
      <c r="H182" s="692"/>
      <c r="I182" s="693"/>
      <c r="J182" s="693"/>
      <c r="K182" s="694"/>
      <c r="L182" s="695"/>
      <c r="M182" s="696"/>
      <c r="N182" s="441"/>
      <c r="O182" s="437"/>
      <c r="Q182" s="92"/>
    </row>
    <row r="183" spans="2:17" ht="37.5" customHeight="1">
      <c r="B183" s="106" t="s">
        <v>191</v>
      </c>
      <c r="C183" s="264"/>
      <c r="D183" s="264"/>
      <c r="E183" s="266"/>
      <c r="F183" s="266"/>
      <c r="G183" s="429">
        <f t="shared" si="8"/>
        <v>0</v>
      </c>
      <c r="H183" s="692"/>
      <c r="I183" s="693"/>
      <c r="J183" s="693"/>
      <c r="K183" s="694"/>
      <c r="L183" s="695"/>
      <c r="M183" s="696"/>
      <c r="N183" s="441"/>
      <c r="O183" s="437"/>
      <c r="Q183" s="92"/>
    </row>
    <row r="184" spans="2:17" ht="37.5" customHeight="1">
      <c r="B184" s="106" t="s">
        <v>192</v>
      </c>
      <c r="C184" s="264"/>
      <c r="D184" s="264"/>
      <c r="E184" s="266"/>
      <c r="F184" s="266"/>
      <c r="G184" s="429">
        <f t="shared" si="8"/>
        <v>0</v>
      </c>
      <c r="H184" s="692"/>
      <c r="I184" s="693"/>
      <c r="J184" s="693"/>
      <c r="K184" s="694"/>
      <c r="L184" s="695"/>
      <c r="M184" s="696"/>
      <c r="N184" s="441"/>
      <c r="O184" s="437"/>
      <c r="Q184" s="92"/>
    </row>
    <row r="185" spans="2:17" ht="37.5" customHeight="1">
      <c r="B185" s="106" t="s">
        <v>193</v>
      </c>
      <c r="C185" s="264"/>
      <c r="D185" s="264"/>
      <c r="E185" s="266"/>
      <c r="F185" s="266"/>
      <c r="G185" s="429">
        <f t="shared" si="8"/>
        <v>0</v>
      </c>
      <c r="H185" s="692"/>
      <c r="I185" s="693"/>
      <c r="J185" s="693"/>
      <c r="K185" s="694"/>
      <c r="L185" s="695"/>
      <c r="M185" s="696"/>
      <c r="N185" s="441"/>
      <c r="O185" s="437"/>
      <c r="Q185" s="92"/>
    </row>
    <row r="186" spans="2:17" ht="37.5" customHeight="1">
      <c r="B186" s="106" t="s">
        <v>194</v>
      </c>
      <c r="C186" s="264"/>
      <c r="D186" s="264"/>
      <c r="E186" s="266"/>
      <c r="F186" s="266"/>
      <c r="G186" s="429">
        <f t="shared" si="8"/>
        <v>0</v>
      </c>
      <c r="H186" s="692"/>
      <c r="I186" s="693"/>
      <c r="J186" s="693"/>
      <c r="K186" s="694"/>
      <c r="L186" s="695"/>
      <c r="M186" s="696"/>
      <c r="N186" s="441"/>
      <c r="O186" s="437"/>
      <c r="Q186" s="92"/>
    </row>
    <row r="187" spans="2:17" ht="37.5" customHeight="1">
      <c r="B187" s="106" t="s">
        <v>195</v>
      </c>
      <c r="C187" s="264"/>
      <c r="D187" s="264"/>
      <c r="E187" s="266"/>
      <c r="F187" s="266"/>
      <c r="G187" s="429">
        <f t="shared" si="8"/>
        <v>0</v>
      </c>
      <c r="H187" s="692"/>
      <c r="I187" s="693"/>
      <c r="J187" s="693"/>
      <c r="K187" s="694"/>
      <c r="L187" s="695"/>
      <c r="M187" s="696"/>
      <c r="N187" s="441"/>
      <c r="O187" s="437"/>
      <c r="Q187" s="92"/>
    </row>
    <row r="188" spans="2:17" ht="37.5" customHeight="1">
      <c r="B188" s="106" t="s">
        <v>196</v>
      </c>
      <c r="C188" s="264"/>
      <c r="D188" s="264"/>
      <c r="E188" s="266"/>
      <c r="F188" s="266"/>
      <c r="G188" s="429">
        <f t="shared" si="8"/>
        <v>0</v>
      </c>
      <c r="H188" s="692"/>
      <c r="I188" s="693"/>
      <c r="J188" s="693"/>
      <c r="K188" s="694"/>
      <c r="L188" s="695"/>
      <c r="M188" s="696"/>
      <c r="N188" s="441"/>
      <c r="O188" s="437"/>
      <c r="Q188" s="92"/>
    </row>
    <row r="189" spans="2:17" ht="37.5" customHeight="1">
      <c r="B189" s="106" t="s">
        <v>197</v>
      </c>
      <c r="C189" s="264"/>
      <c r="D189" s="264"/>
      <c r="E189" s="266"/>
      <c r="F189" s="266"/>
      <c r="G189" s="429">
        <f t="shared" si="8"/>
        <v>0</v>
      </c>
      <c r="H189" s="692"/>
      <c r="I189" s="693"/>
      <c r="J189" s="693"/>
      <c r="K189" s="694"/>
      <c r="L189" s="695"/>
      <c r="M189" s="696"/>
      <c r="N189" s="441"/>
      <c r="O189" s="437"/>
      <c r="Q189" s="92"/>
    </row>
    <row r="190" spans="2:17" ht="37.5" customHeight="1">
      <c r="B190" s="106" t="s">
        <v>198</v>
      </c>
      <c r="C190" s="264"/>
      <c r="D190" s="264"/>
      <c r="E190" s="266"/>
      <c r="F190" s="266"/>
      <c r="G190" s="429">
        <f t="shared" si="8"/>
        <v>0</v>
      </c>
      <c r="H190" s="692"/>
      <c r="I190" s="693"/>
      <c r="J190" s="693"/>
      <c r="K190" s="694"/>
      <c r="L190" s="695"/>
      <c r="M190" s="696"/>
      <c r="N190" s="441"/>
      <c r="O190" s="437"/>
      <c r="Q190" s="92"/>
    </row>
    <row r="191" spans="2:17" ht="37.5" customHeight="1">
      <c r="B191" s="106" t="s">
        <v>199</v>
      </c>
      <c r="C191" s="264"/>
      <c r="D191" s="264"/>
      <c r="E191" s="266"/>
      <c r="F191" s="266"/>
      <c r="G191" s="429">
        <f t="shared" si="8"/>
        <v>0</v>
      </c>
      <c r="H191" s="692"/>
      <c r="I191" s="693"/>
      <c r="J191" s="693"/>
      <c r="K191" s="694"/>
      <c r="L191" s="695"/>
      <c r="M191" s="696"/>
      <c r="N191" s="441"/>
      <c r="O191" s="437"/>
      <c r="Q191" s="92"/>
    </row>
    <row r="192" spans="2:17" ht="3.75" customHeight="1">
      <c r="B192" s="7"/>
      <c r="C192" s="36"/>
      <c r="D192" s="217"/>
      <c r="E192" s="698"/>
      <c r="F192" s="699"/>
      <c r="G192" s="699"/>
      <c r="H192" s="699"/>
      <c r="I192" s="699"/>
      <c r="J192" s="699"/>
      <c r="K192" s="700"/>
      <c r="L192" s="689"/>
      <c r="M192" s="690"/>
      <c r="N192" s="216"/>
      <c r="O192" s="43"/>
      <c r="Q192" s="92"/>
    </row>
    <row r="193" spans="2:17" ht="45" customHeight="1">
      <c r="B193" s="708" t="s">
        <v>240</v>
      </c>
      <c r="C193" s="709"/>
      <c r="D193" s="709"/>
      <c r="E193" s="709"/>
      <c r="F193" s="709"/>
      <c r="G193" s="709"/>
      <c r="H193" s="691">
        <f>SUM(L172:M191)</f>
        <v>0</v>
      </c>
      <c r="I193" s="691"/>
      <c r="J193" s="691"/>
      <c r="K193" s="691"/>
      <c r="L193" s="691"/>
      <c r="M193" s="691"/>
      <c r="N193" s="691"/>
      <c r="O193" s="691"/>
      <c r="Q193" s="92"/>
    </row>
    <row r="194" spans="2:17" ht="37.5" customHeight="1">
      <c r="B194" s="106" t="s">
        <v>4023</v>
      </c>
      <c r="C194" s="264"/>
      <c r="D194" s="264"/>
      <c r="E194" s="265"/>
      <c r="F194" s="266"/>
      <c r="G194" s="429">
        <f>DATEDIF(E194,F194,"YD")</f>
        <v>0</v>
      </c>
      <c r="H194" s="692"/>
      <c r="I194" s="693"/>
      <c r="J194" s="693"/>
      <c r="K194" s="694"/>
      <c r="L194" s="695"/>
      <c r="M194" s="696"/>
      <c r="N194" s="441"/>
      <c r="O194" s="437"/>
      <c r="Q194" s="92"/>
    </row>
    <row r="195" spans="2:17" ht="37.5" customHeight="1">
      <c r="B195" s="106" t="s">
        <v>200</v>
      </c>
      <c r="C195" s="264"/>
      <c r="D195" s="264"/>
      <c r="E195" s="266"/>
      <c r="F195" s="266"/>
      <c r="G195" s="429">
        <f t="shared" ref="G195:G213" si="9">DATEDIF(E195,F195,"YD")</f>
        <v>0</v>
      </c>
      <c r="H195" s="692"/>
      <c r="I195" s="693"/>
      <c r="J195" s="693"/>
      <c r="K195" s="694"/>
      <c r="L195" s="695"/>
      <c r="M195" s="696"/>
      <c r="N195" s="441"/>
      <c r="O195" s="437"/>
      <c r="Q195" s="92"/>
    </row>
    <row r="196" spans="2:17" ht="37.5" customHeight="1">
      <c r="B196" s="106" t="s">
        <v>201</v>
      </c>
      <c r="C196" s="264"/>
      <c r="D196" s="264"/>
      <c r="E196" s="266"/>
      <c r="F196" s="266"/>
      <c r="G196" s="429">
        <f t="shared" si="9"/>
        <v>0</v>
      </c>
      <c r="H196" s="692"/>
      <c r="I196" s="693"/>
      <c r="J196" s="693"/>
      <c r="K196" s="694"/>
      <c r="L196" s="695"/>
      <c r="M196" s="696"/>
      <c r="N196" s="441"/>
      <c r="O196" s="437"/>
      <c r="Q196" s="92"/>
    </row>
    <row r="197" spans="2:17" ht="37.5" customHeight="1">
      <c r="B197" s="106" t="s">
        <v>202</v>
      </c>
      <c r="C197" s="264"/>
      <c r="D197" s="264"/>
      <c r="E197" s="266"/>
      <c r="F197" s="266"/>
      <c r="G197" s="429">
        <f t="shared" si="9"/>
        <v>0</v>
      </c>
      <c r="H197" s="692"/>
      <c r="I197" s="693"/>
      <c r="J197" s="693"/>
      <c r="K197" s="694"/>
      <c r="L197" s="695"/>
      <c r="M197" s="696"/>
      <c r="N197" s="441"/>
      <c r="O197" s="437"/>
      <c r="Q197" s="92"/>
    </row>
    <row r="198" spans="2:17" ht="37.5" customHeight="1">
      <c r="B198" s="106" t="s">
        <v>203</v>
      </c>
      <c r="C198" s="264"/>
      <c r="D198" s="264"/>
      <c r="E198" s="266"/>
      <c r="F198" s="266"/>
      <c r="G198" s="429">
        <f t="shared" si="9"/>
        <v>0</v>
      </c>
      <c r="H198" s="692"/>
      <c r="I198" s="693"/>
      <c r="J198" s="693"/>
      <c r="K198" s="694"/>
      <c r="L198" s="695"/>
      <c r="M198" s="696"/>
      <c r="N198" s="441"/>
      <c r="O198" s="437"/>
      <c r="Q198" s="92"/>
    </row>
    <row r="199" spans="2:17" ht="37.5" customHeight="1">
      <c r="B199" s="106" t="s">
        <v>204</v>
      </c>
      <c r="C199" s="264"/>
      <c r="D199" s="264"/>
      <c r="E199" s="266"/>
      <c r="F199" s="266"/>
      <c r="G199" s="429">
        <f t="shared" si="9"/>
        <v>0</v>
      </c>
      <c r="H199" s="692"/>
      <c r="I199" s="693"/>
      <c r="J199" s="693"/>
      <c r="K199" s="694"/>
      <c r="L199" s="695"/>
      <c r="M199" s="696"/>
      <c r="N199" s="441"/>
      <c r="O199" s="437"/>
      <c r="Q199" s="92"/>
    </row>
    <row r="200" spans="2:17" ht="37.5" customHeight="1">
      <c r="B200" s="106" t="s">
        <v>205</v>
      </c>
      <c r="C200" s="264"/>
      <c r="D200" s="264"/>
      <c r="E200" s="266"/>
      <c r="F200" s="266"/>
      <c r="G200" s="429">
        <f t="shared" si="9"/>
        <v>0</v>
      </c>
      <c r="H200" s="692"/>
      <c r="I200" s="693"/>
      <c r="J200" s="693"/>
      <c r="K200" s="694"/>
      <c r="L200" s="695"/>
      <c r="M200" s="696"/>
      <c r="N200" s="441"/>
      <c r="O200" s="437"/>
      <c r="Q200" s="92"/>
    </row>
    <row r="201" spans="2:17" ht="37.5" customHeight="1">
      <c r="B201" s="106" t="s">
        <v>206</v>
      </c>
      <c r="C201" s="264"/>
      <c r="D201" s="264"/>
      <c r="E201" s="266"/>
      <c r="F201" s="266"/>
      <c r="G201" s="429">
        <f t="shared" si="9"/>
        <v>0</v>
      </c>
      <c r="H201" s="692"/>
      <c r="I201" s="693"/>
      <c r="J201" s="693"/>
      <c r="K201" s="694"/>
      <c r="L201" s="695"/>
      <c r="M201" s="696"/>
      <c r="N201" s="441"/>
      <c r="O201" s="437"/>
      <c r="Q201" s="92"/>
    </row>
    <row r="202" spans="2:17" ht="37.5" customHeight="1">
      <c r="B202" s="106" t="s">
        <v>207</v>
      </c>
      <c r="C202" s="264"/>
      <c r="D202" s="264"/>
      <c r="E202" s="266"/>
      <c r="F202" s="266"/>
      <c r="G202" s="429">
        <f t="shared" si="9"/>
        <v>0</v>
      </c>
      <c r="H202" s="692"/>
      <c r="I202" s="693"/>
      <c r="J202" s="693"/>
      <c r="K202" s="694"/>
      <c r="L202" s="695"/>
      <c r="M202" s="696"/>
      <c r="N202" s="441"/>
      <c r="O202" s="437"/>
      <c r="Q202" s="92"/>
    </row>
    <row r="203" spans="2:17" ht="37.5" customHeight="1">
      <c r="B203" s="106" t="s">
        <v>208</v>
      </c>
      <c r="C203" s="264"/>
      <c r="D203" s="264"/>
      <c r="E203" s="266"/>
      <c r="F203" s="266"/>
      <c r="G203" s="429">
        <f t="shared" si="9"/>
        <v>0</v>
      </c>
      <c r="H203" s="692"/>
      <c r="I203" s="693"/>
      <c r="J203" s="693"/>
      <c r="K203" s="694"/>
      <c r="L203" s="695"/>
      <c r="M203" s="696"/>
      <c r="N203" s="441"/>
      <c r="O203" s="437"/>
      <c r="Q203" s="92"/>
    </row>
    <row r="204" spans="2:17" ht="37.5" customHeight="1">
      <c r="B204" s="106" t="s">
        <v>209</v>
      </c>
      <c r="C204" s="264"/>
      <c r="D204" s="264"/>
      <c r="E204" s="266"/>
      <c r="F204" s="266"/>
      <c r="G204" s="429">
        <f t="shared" si="9"/>
        <v>0</v>
      </c>
      <c r="H204" s="692"/>
      <c r="I204" s="693"/>
      <c r="J204" s="693"/>
      <c r="K204" s="694"/>
      <c r="L204" s="695"/>
      <c r="M204" s="696"/>
      <c r="N204" s="441"/>
      <c r="O204" s="437"/>
      <c r="Q204" s="92"/>
    </row>
    <row r="205" spans="2:17" ht="37.5" customHeight="1">
      <c r="B205" s="106" t="s">
        <v>210</v>
      </c>
      <c r="C205" s="264"/>
      <c r="D205" s="264"/>
      <c r="E205" s="266"/>
      <c r="F205" s="266"/>
      <c r="G205" s="429">
        <f t="shared" si="9"/>
        <v>0</v>
      </c>
      <c r="H205" s="692"/>
      <c r="I205" s="693"/>
      <c r="J205" s="693"/>
      <c r="K205" s="694"/>
      <c r="L205" s="695"/>
      <c r="M205" s="696"/>
      <c r="N205" s="441"/>
      <c r="O205" s="437"/>
      <c r="Q205" s="92"/>
    </row>
    <row r="206" spans="2:17" ht="37.5" customHeight="1">
      <c r="B206" s="106" t="s">
        <v>211</v>
      </c>
      <c r="C206" s="264"/>
      <c r="D206" s="264"/>
      <c r="E206" s="266"/>
      <c r="F206" s="266"/>
      <c r="G206" s="429">
        <f t="shared" si="9"/>
        <v>0</v>
      </c>
      <c r="H206" s="692"/>
      <c r="I206" s="693"/>
      <c r="J206" s="693"/>
      <c r="K206" s="694"/>
      <c r="L206" s="695"/>
      <c r="M206" s="696"/>
      <c r="N206" s="441"/>
      <c r="O206" s="437"/>
      <c r="Q206" s="92"/>
    </row>
    <row r="207" spans="2:17" ht="37.5" customHeight="1">
      <c r="B207" s="106" t="s">
        <v>212</v>
      </c>
      <c r="C207" s="264"/>
      <c r="D207" s="264"/>
      <c r="E207" s="266"/>
      <c r="F207" s="266"/>
      <c r="G207" s="429">
        <f t="shared" si="9"/>
        <v>0</v>
      </c>
      <c r="H207" s="692"/>
      <c r="I207" s="693"/>
      <c r="J207" s="693"/>
      <c r="K207" s="694"/>
      <c r="L207" s="695"/>
      <c r="M207" s="696"/>
      <c r="N207" s="441"/>
      <c r="O207" s="437"/>
      <c r="Q207" s="92"/>
    </row>
    <row r="208" spans="2:17" ht="37.5" customHeight="1">
      <c r="B208" s="106" t="s">
        <v>213</v>
      </c>
      <c r="C208" s="264"/>
      <c r="D208" s="264"/>
      <c r="E208" s="266"/>
      <c r="F208" s="266"/>
      <c r="G208" s="429">
        <f t="shared" si="9"/>
        <v>0</v>
      </c>
      <c r="H208" s="692"/>
      <c r="I208" s="693"/>
      <c r="J208" s="693"/>
      <c r="K208" s="694"/>
      <c r="L208" s="695"/>
      <c r="M208" s="696"/>
      <c r="N208" s="441"/>
      <c r="O208" s="437"/>
      <c r="Q208" s="92"/>
    </row>
    <row r="209" spans="2:17" ht="37.5" customHeight="1">
      <c r="B209" s="106" t="s">
        <v>214</v>
      </c>
      <c r="C209" s="264"/>
      <c r="D209" s="264"/>
      <c r="E209" s="266"/>
      <c r="F209" s="266"/>
      <c r="G209" s="429">
        <f t="shared" si="9"/>
        <v>0</v>
      </c>
      <c r="H209" s="692"/>
      <c r="I209" s="693"/>
      <c r="J209" s="693"/>
      <c r="K209" s="694"/>
      <c r="L209" s="695"/>
      <c r="M209" s="696"/>
      <c r="N209" s="441"/>
      <c r="O209" s="437"/>
      <c r="Q209" s="92"/>
    </row>
    <row r="210" spans="2:17" ht="37.5" customHeight="1">
      <c r="B210" s="106" t="s">
        <v>215</v>
      </c>
      <c r="C210" s="264"/>
      <c r="D210" s="264"/>
      <c r="E210" s="266"/>
      <c r="F210" s="266"/>
      <c r="G210" s="429">
        <f t="shared" si="9"/>
        <v>0</v>
      </c>
      <c r="H210" s="692"/>
      <c r="I210" s="693"/>
      <c r="J210" s="693"/>
      <c r="K210" s="694"/>
      <c r="L210" s="695"/>
      <c r="M210" s="696"/>
      <c r="N210" s="441"/>
      <c r="O210" s="437"/>
      <c r="Q210" s="92"/>
    </row>
    <row r="211" spans="2:17" ht="37.5" customHeight="1">
      <c r="B211" s="106" t="s">
        <v>216</v>
      </c>
      <c r="C211" s="264"/>
      <c r="D211" s="264"/>
      <c r="E211" s="266"/>
      <c r="F211" s="266"/>
      <c r="G211" s="429">
        <f t="shared" si="9"/>
        <v>0</v>
      </c>
      <c r="H211" s="692"/>
      <c r="I211" s="693"/>
      <c r="J211" s="693"/>
      <c r="K211" s="694"/>
      <c r="L211" s="695"/>
      <c r="M211" s="696"/>
      <c r="N211" s="441"/>
      <c r="O211" s="437"/>
      <c r="Q211" s="92"/>
    </row>
    <row r="212" spans="2:17" ht="37.5" customHeight="1">
      <c r="B212" s="106" t="s">
        <v>217</v>
      </c>
      <c r="C212" s="264"/>
      <c r="D212" s="264"/>
      <c r="E212" s="266"/>
      <c r="F212" s="266"/>
      <c r="G212" s="429">
        <f t="shared" si="9"/>
        <v>0</v>
      </c>
      <c r="H212" s="692"/>
      <c r="I212" s="693"/>
      <c r="J212" s="693"/>
      <c r="K212" s="694"/>
      <c r="L212" s="695"/>
      <c r="M212" s="696"/>
      <c r="N212" s="441"/>
      <c r="O212" s="437"/>
      <c r="Q212" s="92"/>
    </row>
    <row r="213" spans="2:17" ht="37.5" customHeight="1">
      <c r="B213" s="106" t="s">
        <v>218</v>
      </c>
      <c r="C213" s="264"/>
      <c r="D213" s="264"/>
      <c r="E213" s="266"/>
      <c r="F213" s="266"/>
      <c r="G213" s="429">
        <f t="shared" si="9"/>
        <v>0</v>
      </c>
      <c r="H213" s="692"/>
      <c r="I213" s="693"/>
      <c r="J213" s="693"/>
      <c r="K213" s="694"/>
      <c r="L213" s="695"/>
      <c r="M213" s="696"/>
      <c r="N213" s="441"/>
      <c r="O213" s="437"/>
      <c r="Q213" s="92"/>
    </row>
    <row r="214" spans="2:17" ht="3.75" customHeight="1">
      <c r="B214" s="7"/>
      <c r="C214" s="36"/>
      <c r="D214" s="217"/>
      <c r="E214" s="698"/>
      <c r="F214" s="699"/>
      <c r="G214" s="699"/>
      <c r="H214" s="699"/>
      <c r="I214" s="699"/>
      <c r="J214" s="699"/>
      <c r="K214" s="700"/>
      <c r="L214" s="689"/>
      <c r="M214" s="690"/>
      <c r="N214" s="216"/>
      <c r="O214" s="43"/>
      <c r="Q214" s="92"/>
    </row>
    <row r="215" spans="2:17" ht="45" customHeight="1">
      <c r="B215" s="708" t="s">
        <v>240</v>
      </c>
      <c r="C215" s="709"/>
      <c r="D215" s="709"/>
      <c r="E215" s="709"/>
      <c r="F215" s="709"/>
      <c r="G215" s="709"/>
      <c r="H215" s="691">
        <f>SUM(L194:M213)</f>
        <v>0</v>
      </c>
      <c r="I215" s="691"/>
      <c r="J215" s="691"/>
      <c r="K215" s="691"/>
      <c r="L215" s="691"/>
      <c r="M215" s="691"/>
      <c r="N215" s="691"/>
      <c r="O215" s="691"/>
      <c r="Q215" s="92"/>
    </row>
    <row r="216" spans="2:17" ht="39" customHeight="1">
      <c r="B216" s="106" t="s">
        <v>4024</v>
      </c>
      <c r="C216" s="264"/>
      <c r="D216" s="264"/>
      <c r="E216" s="265"/>
      <c r="F216" s="266"/>
      <c r="G216" s="429">
        <f>DATEDIF(E216,F216,"YD")</f>
        <v>0</v>
      </c>
      <c r="H216" s="692"/>
      <c r="I216" s="693"/>
      <c r="J216" s="693"/>
      <c r="K216" s="694"/>
      <c r="L216" s="695"/>
      <c r="M216" s="696"/>
      <c r="N216" s="441"/>
      <c r="O216" s="437"/>
      <c r="Q216" s="92"/>
    </row>
    <row r="217" spans="2:17" ht="39" customHeight="1">
      <c r="B217" s="106" t="s">
        <v>219</v>
      </c>
      <c r="C217" s="264"/>
      <c r="D217" s="264"/>
      <c r="E217" s="266"/>
      <c r="F217" s="266"/>
      <c r="G217" s="429">
        <f t="shared" ref="G217:G235" si="10">DATEDIF(E217,F217,"YD")</f>
        <v>0</v>
      </c>
      <c r="H217" s="692"/>
      <c r="I217" s="693"/>
      <c r="J217" s="693"/>
      <c r="K217" s="694"/>
      <c r="L217" s="695"/>
      <c r="M217" s="696"/>
      <c r="N217" s="441"/>
      <c r="O217" s="437"/>
      <c r="Q217" s="92"/>
    </row>
    <row r="218" spans="2:17" ht="39" customHeight="1">
      <c r="B218" s="106" t="s">
        <v>220</v>
      </c>
      <c r="C218" s="264"/>
      <c r="D218" s="264"/>
      <c r="E218" s="266"/>
      <c r="F218" s="266"/>
      <c r="G218" s="429">
        <f t="shared" si="10"/>
        <v>0</v>
      </c>
      <c r="H218" s="692"/>
      <c r="I218" s="693"/>
      <c r="J218" s="693"/>
      <c r="K218" s="694"/>
      <c r="L218" s="695"/>
      <c r="M218" s="696"/>
      <c r="N218" s="441"/>
      <c r="O218" s="437"/>
      <c r="Q218" s="92"/>
    </row>
    <row r="219" spans="2:17" ht="39" customHeight="1">
      <c r="B219" s="106" t="s">
        <v>221</v>
      </c>
      <c r="C219" s="264"/>
      <c r="D219" s="264"/>
      <c r="E219" s="266"/>
      <c r="F219" s="266"/>
      <c r="G219" s="429">
        <f t="shared" si="10"/>
        <v>0</v>
      </c>
      <c r="H219" s="692"/>
      <c r="I219" s="693"/>
      <c r="J219" s="693"/>
      <c r="K219" s="694"/>
      <c r="L219" s="695"/>
      <c r="M219" s="696"/>
      <c r="N219" s="441"/>
      <c r="O219" s="437"/>
      <c r="Q219" s="92"/>
    </row>
    <row r="220" spans="2:17" ht="39" customHeight="1">
      <c r="B220" s="106" t="s">
        <v>222</v>
      </c>
      <c r="C220" s="264"/>
      <c r="D220" s="264"/>
      <c r="E220" s="266"/>
      <c r="F220" s="266"/>
      <c r="G220" s="429">
        <f t="shared" si="10"/>
        <v>0</v>
      </c>
      <c r="H220" s="692"/>
      <c r="I220" s="693"/>
      <c r="J220" s="693"/>
      <c r="K220" s="694"/>
      <c r="L220" s="695"/>
      <c r="M220" s="696"/>
      <c r="N220" s="441"/>
      <c r="O220" s="437"/>
      <c r="Q220" s="92"/>
    </row>
    <row r="221" spans="2:17" ht="39" customHeight="1">
      <c r="B221" s="106" t="s">
        <v>223</v>
      </c>
      <c r="C221" s="264"/>
      <c r="D221" s="264"/>
      <c r="E221" s="266"/>
      <c r="F221" s="266"/>
      <c r="G221" s="429">
        <f t="shared" si="10"/>
        <v>0</v>
      </c>
      <c r="H221" s="692"/>
      <c r="I221" s="693"/>
      <c r="J221" s="693"/>
      <c r="K221" s="694"/>
      <c r="L221" s="695"/>
      <c r="M221" s="696"/>
      <c r="N221" s="441"/>
      <c r="O221" s="437"/>
      <c r="Q221" s="92"/>
    </row>
    <row r="222" spans="2:17" ht="39" customHeight="1">
      <c r="B222" s="106" t="s">
        <v>224</v>
      </c>
      <c r="C222" s="264"/>
      <c r="D222" s="264"/>
      <c r="E222" s="266"/>
      <c r="F222" s="266"/>
      <c r="G222" s="429">
        <f t="shared" si="10"/>
        <v>0</v>
      </c>
      <c r="H222" s="692"/>
      <c r="I222" s="693"/>
      <c r="J222" s="693"/>
      <c r="K222" s="694"/>
      <c r="L222" s="695"/>
      <c r="M222" s="696"/>
      <c r="N222" s="441"/>
      <c r="O222" s="437"/>
      <c r="Q222" s="92"/>
    </row>
    <row r="223" spans="2:17" ht="39" customHeight="1">
      <c r="B223" s="106" t="s">
        <v>225</v>
      </c>
      <c r="C223" s="264"/>
      <c r="D223" s="264"/>
      <c r="E223" s="266"/>
      <c r="F223" s="266"/>
      <c r="G223" s="429">
        <f t="shared" si="10"/>
        <v>0</v>
      </c>
      <c r="H223" s="692"/>
      <c r="I223" s="693"/>
      <c r="J223" s="693"/>
      <c r="K223" s="694"/>
      <c r="L223" s="695"/>
      <c r="M223" s="696"/>
      <c r="N223" s="441"/>
      <c r="O223" s="437"/>
      <c r="Q223" s="92"/>
    </row>
    <row r="224" spans="2:17" ht="39" customHeight="1">
      <c r="B224" s="106" t="s">
        <v>226</v>
      </c>
      <c r="C224" s="264"/>
      <c r="D224" s="264"/>
      <c r="E224" s="266"/>
      <c r="F224" s="266"/>
      <c r="G224" s="429">
        <f t="shared" si="10"/>
        <v>0</v>
      </c>
      <c r="H224" s="692"/>
      <c r="I224" s="693"/>
      <c r="J224" s="693"/>
      <c r="K224" s="694"/>
      <c r="L224" s="695"/>
      <c r="M224" s="696"/>
      <c r="N224" s="441"/>
      <c r="O224" s="437"/>
      <c r="Q224" s="92"/>
    </row>
    <row r="225" spans="2:17" ht="39" customHeight="1">
      <c r="B225" s="106" t="s">
        <v>227</v>
      </c>
      <c r="C225" s="264"/>
      <c r="D225" s="264"/>
      <c r="E225" s="266"/>
      <c r="F225" s="266"/>
      <c r="G225" s="429">
        <f t="shared" si="10"/>
        <v>0</v>
      </c>
      <c r="H225" s="692"/>
      <c r="I225" s="693"/>
      <c r="J225" s="693"/>
      <c r="K225" s="694"/>
      <c r="L225" s="695"/>
      <c r="M225" s="696"/>
      <c r="N225" s="441"/>
      <c r="O225" s="437"/>
      <c r="Q225" s="92"/>
    </row>
    <row r="226" spans="2:17" ht="39" customHeight="1">
      <c r="B226" s="106" t="s">
        <v>228</v>
      </c>
      <c r="C226" s="264"/>
      <c r="D226" s="264"/>
      <c r="E226" s="266"/>
      <c r="F226" s="266"/>
      <c r="G226" s="429">
        <f t="shared" si="10"/>
        <v>0</v>
      </c>
      <c r="H226" s="692"/>
      <c r="I226" s="693"/>
      <c r="J226" s="693"/>
      <c r="K226" s="694"/>
      <c r="L226" s="695"/>
      <c r="M226" s="696"/>
      <c r="N226" s="441"/>
      <c r="O226" s="437"/>
      <c r="Q226" s="92"/>
    </row>
    <row r="227" spans="2:17" ht="39" customHeight="1">
      <c r="B227" s="106" t="s">
        <v>229</v>
      </c>
      <c r="C227" s="264"/>
      <c r="D227" s="264"/>
      <c r="E227" s="266"/>
      <c r="F227" s="266"/>
      <c r="G227" s="429">
        <f t="shared" si="10"/>
        <v>0</v>
      </c>
      <c r="H227" s="692"/>
      <c r="I227" s="693"/>
      <c r="J227" s="693"/>
      <c r="K227" s="694"/>
      <c r="L227" s="695"/>
      <c r="M227" s="696"/>
      <c r="N227" s="441"/>
      <c r="O227" s="437"/>
      <c r="Q227" s="92"/>
    </row>
    <row r="228" spans="2:17" ht="39" customHeight="1">
      <c r="B228" s="106" t="s">
        <v>230</v>
      </c>
      <c r="C228" s="264"/>
      <c r="D228" s="264"/>
      <c r="E228" s="266"/>
      <c r="F228" s="266"/>
      <c r="G228" s="429">
        <f t="shared" si="10"/>
        <v>0</v>
      </c>
      <c r="H228" s="692"/>
      <c r="I228" s="693"/>
      <c r="J228" s="693"/>
      <c r="K228" s="694"/>
      <c r="L228" s="695"/>
      <c r="M228" s="696"/>
      <c r="N228" s="441"/>
      <c r="O228" s="437"/>
      <c r="Q228" s="92"/>
    </row>
    <row r="229" spans="2:17" ht="39" customHeight="1">
      <c r="B229" s="106" t="s">
        <v>231</v>
      </c>
      <c r="C229" s="264"/>
      <c r="D229" s="264"/>
      <c r="E229" s="266"/>
      <c r="F229" s="266"/>
      <c r="G229" s="429">
        <f t="shared" si="10"/>
        <v>0</v>
      </c>
      <c r="H229" s="692"/>
      <c r="I229" s="693"/>
      <c r="J229" s="693"/>
      <c r="K229" s="694"/>
      <c r="L229" s="695"/>
      <c r="M229" s="696"/>
      <c r="N229" s="441"/>
      <c r="O229" s="437"/>
      <c r="Q229" s="92"/>
    </row>
    <row r="230" spans="2:17" ht="39" customHeight="1">
      <c r="B230" s="106" t="s">
        <v>232</v>
      </c>
      <c r="C230" s="264"/>
      <c r="D230" s="264"/>
      <c r="E230" s="266"/>
      <c r="F230" s="266"/>
      <c r="G230" s="429">
        <f t="shared" si="10"/>
        <v>0</v>
      </c>
      <c r="H230" s="692"/>
      <c r="I230" s="693"/>
      <c r="J230" s="693"/>
      <c r="K230" s="694"/>
      <c r="L230" s="695"/>
      <c r="M230" s="696"/>
      <c r="N230" s="441"/>
      <c r="O230" s="437"/>
      <c r="Q230" s="92"/>
    </row>
    <row r="231" spans="2:17" ht="39" customHeight="1">
      <c r="B231" s="106" t="s">
        <v>233</v>
      </c>
      <c r="C231" s="264"/>
      <c r="D231" s="264"/>
      <c r="E231" s="266"/>
      <c r="F231" s="266"/>
      <c r="G231" s="429">
        <f t="shared" si="10"/>
        <v>0</v>
      </c>
      <c r="H231" s="692"/>
      <c r="I231" s="693"/>
      <c r="J231" s="693"/>
      <c r="K231" s="694"/>
      <c r="L231" s="695"/>
      <c r="M231" s="696"/>
      <c r="N231" s="441"/>
      <c r="O231" s="437"/>
      <c r="Q231" s="92"/>
    </row>
    <row r="232" spans="2:17" ht="39" customHeight="1">
      <c r="B232" s="106" t="s">
        <v>234</v>
      </c>
      <c r="C232" s="264"/>
      <c r="D232" s="264"/>
      <c r="E232" s="266"/>
      <c r="F232" s="266"/>
      <c r="G232" s="429">
        <f t="shared" si="10"/>
        <v>0</v>
      </c>
      <c r="H232" s="692"/>
      <c r="I232" s="693"/>
      <c r="J232" s="693"/>
      <c r="K232" s="694"/>
      <c r="L232" s="695"/>
      <c r="M232" s="696"/>
      <c r="N232" s="441"/>
      <c r="O232" s="437"/>
      <c r="Q232" s="92"/>
    </row>
    <row r="233" spans="2:17" ht="39" customHeight="1">
      <c r="B233" s="106" t="s">
        <v>235</v>
      </c>
      <c r="C233" s="264"/>
      <c r="D233" s="264"/>
      <c r="E233" s="266"/>
      <c r="F233" s="266"/>
      <c r="G233" s="429">
        <f t="shared" si="10"/>
        <v>0</v>
      </c>
      <c r="H233" s="692"/>
      <c r="I233" s="693"/>
      <c r="J233" s="693"/>
      <c r="K233" s="694"/>
      <c r="L233" s="695"/>
      <c r="M233" s="696"/>
      <c r="N233" s="441"/>
      <c r="O233" s="437"/>
      <c r="Q233" s="92"/>
    </row>
    <row r="234" spans="2:17" ht="39" customHeight="1">
      <c r="B234" s="106" t="s">
        <v>236</v>
      </c>
      <c r="C234" s="264"/>
      <c r="D234" s="264"/>
      <c r="E234" s="266"/>
      <c r="F234" s="266"/>
      <c r="G234" s="429">
        <f t="shared" si="10"/>
        <v>0</v>
      </c>
      <c r="H234" s="692"/>
      <c r="I234" s="693"/>
      <c r="J234" s="693"/>
      <c r="K234" s="694"/>
      <c r="L234" s="695"/>
      <c r="M234" s="696"/>
      <c r="N234" s="441"/>
      <c r="O234" s="437"/>
      <c r="Q234" s="92"/>
    </row>
    <row r="235" spans="2:17" ht="39" customHeight="1">
      <c r="B235" s="106" t="s">
        <v>237</v>
      </c>
      <c r="C235" s="264"/>
      <c r="D235" s="264"/>
      <c r="E235" s="266"/>
      <c r="F235" s="266"/>
      <c r="G235" s="429">
        <f t="shared" si="10"/>
        <v>0</v>
      </c>
      <c r="H235" s="692"/>
      <c r="I235" s="693"/>
      <c r="J235" s="693"/>
      <c r="K235" s="694"/>
      <c r="L235" s="695"/>
      <c r="M235" s="696"/>
      <c r="N235" s="441"/>
      <c r="O235" s="437"/>
      <c r="Q235" s="92"/>
    </row>
    <row r="236" spans="2:17" ht="3.75" customHeight="1">
      <c r="B236" s="7"/>
      <c r="C236" s="36"/>
      <c r="D236" s="217"/>
      <c r="E236" s="29"/>
      <c r="F236" s="29"/>
      <c r="G236" s="712"/>
      <c r="H236" s="713"/>
      <c r="I236" s="713"/>
      <c r="J236" s="713"/>
      <c r="K236" s="714"/>
      <c r="L236" s="710"/>
      <c r="M236" s="711"/>
      <c r="N236" s="218"/>
      <c r="O236" s="6"/>
      <c r="Q236" s="92"/>
    </row>
    <row r="237" spans="2:17" ht="45" customHeight="1">
      <c r="B237" s="708" t="s">
        <v>240</v>
      </c>
      <c r="C237" s="709"/>
      <c r="D237" s="709"/>
      <c r="E237" s="709"/>
      <c r="F237" s="709"/>
      <c r="G237" s="709"/>
      <c r="H237" s="691">
        <f>SUM(L216:M235)</f>
        <v>0</v>
      </c>
      <c r="I237" s="691"/>
      <c r="J237" s="691"/>
      <c r="K237" s="691"/>
      <c r="L237" s="691"/>
      <c r="M237" s="691"/>
      <c r="N237" s="691"/>
      <c r="O237" s="691"/>
      <c r="Q237" s="92"/>
    </row>
    <row r="238" spans="2:17" ht="17.25">
      <c r="Q238" s="92"/>
    </row>
  </sheetData>
  <sheetProtection password="881B" sheet="1" objects="1" scenarios="1" formatCells="0"/>
  <mergeCells count="459">
    <mergeCell ref="Q7:W18"/>
    <mergeCell ref="L27:M27"/>
    <mergeCell ref="B7:G7"/>
    <mergeCell ref="L19:M19"/>
    <mergeCell ref="L20:M20"/>
    <mergeCell ref="L21:M21"/>
    <mergeCell ref="L22:M22"/>
    <mergeCell ref="L23:M23"/>
    <mergeCell ref="L24:M24"/>
    <mergeCell ref="L25:M25"/>
    <mergeCell ref="L26:M26"/>
    <mergeCell ref="B9:G10"/>
    <mergeCell ref="K10:O10"/>
    <mergeCell ref="K9:O9"/>
    <mergeCell ref="K11:O11"/>
    <mergeCell ref="B15:B16"/>
    <mergeCell ref="C15:C16"/>
    <mergeCell ref="D15:D16"/>
    <mergeCell ref="H15:K16"/>
    <mergeCell ref="L15:M16"/>
    <mergeCell ref="N15:N16"/>
    <mergeCell ref="O15:O16"/>
    <mergeCell ref="E15:G15"/>
    <mergeCell ref="L17:M17"/>
    <mergeCell ref="H32:K32"/>
    <mergeCell ref="H33:K33"/>
    <mergeCell ref="H34:K34"/>
    <mergeCell ref="H35:K35"/>
    <mergeCell ref="H36:K36"/>
    <mergeCell ref="H17:K17"/>
    <mergeCell ref="H37:K37"/>
    <mergeCell ref="H24:K24"/>
    <mergeCell ref="H25:K25"/>
    <mergeCell ref="H26:K26"/>
    <mergeCell ref="H18:K18"/>
    <mergeCell ref="L37:M37"/>
    <mergeCell ref="L28:M28"/>
    <mergeCell ref="L29:M29"/>
    <mergeCell ref="L30:M30"/>
    <mergeCell ref="L31:M31"/>
    <mergeCell ref="L32:M32"/>
    <mergeCell ref="L33:M33"/>
    <mergeCell ref="L34:M34"/>
    <mergeCell ref="L35:M35"/>
    <mergeCell ref="L36:M36"/>
    <mergeCell ref="L18:M18"/>
    <mergeCell ref="H27:K27"/>
    <mergeCell ref="H28:K28"/>
    <mergeCell ref="H29:K29"/>
    <mergeCell ref="H30:K30"/>
    <mergeCell ref="H31:K31"/>
    <mergeCell ref="H19:K19"/>
    <mergeCell ref="H20:K20"/>
    <mergeCell ref="H21:K21"/>
    <mergeCell ref="H22:K22"/>
    <mergeCell ref="H23:K23"/>
    <mergeCell ref="L106:M106"/>
    <mergeCell ref="L107:M107"/>
    <mergeCell ref="L108:M108"/>
    <mergeCell ref="L109:M109"/>
    <mergeCell ref="L110:M110"/>
    <mergeCell ref="L111:M111"/>
    <mergeCell ref="L112:M112"/>
    <mergeCell ref="H106:K106"/>
    <mergeCell ref="H107:K107"/>
    <mergeCell ref="H108:K108"/>
    <mergeCell ref="L138:M138"/>
    <mergeCell ref="H139:K139"/>
    <mergeCell ref="L139:M139"/>
    <mergeCell ref="H117:K117"/>
    <mergeCell ref="H121:K121"/>
    <mergeCell ref="H136:K136"/>
    <mergeCell ref="H137:K137"/>
    <mergeCell ref="L131:M131"/>
    <mergeCell ref="L132:M132"/>
    <mergeCell ref="L133:M133"/>
    <mergeCell ref="L134:M134"/>
    <mergeCell ref="L135:M135"/>
    <mergeCell ref="L136:M136"/>
    <mergeCell ref="L137:M137"/>
    <mergeCell ref="H131:K131"/>
    <mergeCell ref="H132:K132"/>
    <mergeCell ref="H133:K133"/>
    <mergeCell ref="H134:K134"/>
    <mergeCell ref="H135:K135"/>
    <mergeCell ref="L123:M123"/>
    <mergeCell ref="H124:K124"/>
    <mergeCell ref="L124:M124"/>
    <mergeCell ref="L117:M117"/>
    <mergeCell ref="H118:K118"/>
    <mergeCell ref="B171:G171"/>
    <mergeCell ref="E170:K170"/>
    <mergeCell ref="H143:K143"/>
    <mergeCell ref="H150:K150"/>
    <mergeCell ref="H140:K140"/>
    <mergeCell ref="H154:K154"/>
    <mergeCell ref="H163:K163"/>
    <mergeCell ref="H138:K138"/>
    <mergeCell ref="B149:G149"/>
    <mergeCell ref="H145:K145"/>
    <mergeCell ref="H152:K152"/>
    <mergeCell ref="H62:K62"/>
    <mergeCell ref="L62:M62"/>
    <mergeCell ref="L53:M53"/>
    <mergeCell ref="H56:K56"/>
    <mergeCell ref="L56:M56"/>
    <mergeCell ref="H57:K57"/>
    <mergeCell ref="L57:M57"/>
    <mergeCell ref="H58:K58"/>
    <mergeCell ref="H55:K55"/>
    <mergeCell ref="L55:M55"/>
    <mergeCell ref="H53:K53"/>
    <mergeCell ref="L58:M58"/>
    <mergeCell ref="H54:K54"/>
    <mergeCell ref="L54:M54"/>
    <mergeCell ref="L40:M40"/>
    <mergeCell ref="H41:K41"/>
    <mergeCell ref="L41:M41"/>
    <mergeCell ref="H42:K42"/>
    <mergeCell ref="L42:M42"/>
    <mergeCell ref="H45:K45"/>
    <mergeCell ref="H47:K47"/>
    <mergeCell ref="L47:M47"/>
    <mergeCell ref="H46:K46"/>
    <mergeCell ref="L46:M46"/>
    <mergeCell ref="H43:K43"/>
    <mergeCell ref="L43:M43"/>
    <mergeCell ref="H44:K44"/>
    <mergeCell ref="L44:M44"/>
    <mergeCell ref="L45:M45"/>
    <mergeCell ref="H40:K40"/>
    <mergeCell ref="H48:K48"/>
    <mergeCell ref="L48:M48"/>
    <mergeCell ref="H49:K49"/>
    <mergeCell ref="L49:M49"/>
    <mergeCell ref="H50:K50"/>
    <mergeCell ref="L50:M50"/>
    <mergeCell ref="B61:G61"/>
    <mergeCell ref="E60:K60"/>
    <mergeCell ref="L60:M60"/>
    <mergeCell ref="H59:K59"/>
    <mergeCell ref="L59:M59"/>
    <mergeCell ref="H51:K51"/>
    <mergeCell ref="L51:M51"/>
    <mergeCell ref="H52:K52"/>
    <mergeCell ref="L52:M52"/>
    <mergeCell ref="H63:K63"/>
    <mergeCell ref="L63:M63"/>
    <mergeCell ref="L71:M71"/>
    <mergeCell ref="L72:M72"/>
    <mergeCell ref="H73:K73"/>
    <mergeCell ref="L73:M73"/>
    <mergeCell ref="H74:K74"/>
    <mergeCell ref="L74:M74"/>
    <mergeCell ref="H72:K72"/>
    <mergeCell ref="H71:K71"/>
    <mergeCell ref="L68:M68"/>
    <mergeCell ref="H69:K69"/>
    <mergeCell ref="L69:M69"/>
    <mergeCell ref="H70:K70"/>
    <mergeCell ref="L70:M70"/>
    <mergeCell ref="H68:K68"/>
    <mergeCell ref="H64:K64"/>
    <mergeCell ref="L64:M64"/>
    <mergeCell ref="H67:K67"/>
    <mergeCell ref="L67:M67"/>
    <mergeCell ref="H65:K65"/>
    <mergeCell ref="L65:M65"/>
    <mergeCell ref="H66:K66"/>
    <mergeCell ref="L66:M66"/>
    <mergeCell ref="H79:K79"/>
    <mergeCell ref="L79:M79"/>
    <mergeCell ref="H75:K75"/>
    <mergeCell ref="L75:M75"/>
    <mergeCell ref="L76:M76"/>
    <mergeCell ref="H77:K77"/>
    <mergeCell ref="L77:M77"/>
    <mergeCell ref="H78:K78"/>
    <mergeCell ref="L78:M78"/>
    <mergeCell ref="H76:K76"/>
    <mergeCell ref="H80:K80"/>
    <mergeCell ref="L80:M80"/>
    <mergeCell ref="H81:K81"/>
    <mergeCell ref="L81:M81"/>
    <mergeCell ref="H84:K84"/>
    <mergeCell ref="L84:M84"/>
    <mergeCell ref="H85:K85"/>
    <mergeCell ref="L85:M85"/>
    <mergeCell ref="L82:M82"/>
    <mergeCell ref="H90:K90"/>
    <mergeCell ref="L94:M94"/>
    <mergeCell ref="H94:K94"/>
    <mergeCell ref="H89:K89"/>
    <mergeCell ref="L89:M89"/>
    <mergeCell ref="H86:K86"/>
    <mergeCell ref="L90:M90"/>
    <mergeCell ref="H91:K91"/>
    <mergeCell ref="L91:M91"/>
    <mergeCell ref="L86:M86"/>
    <mergeCell ref="H87:K87"/>
    <mergeCell ref="L87:M87"/>
    <mergeCell ref="H88:K88"/>
    <mergeCell ref="L88:M88"/>
    <mergeCell ref="H95:K95"/>
    <mergeCell ref="L95:M95"/>
    <mergeCell ref="H96:K96"/>
    <mergeCell ref="L96:M96"/>
    <mergeCell ref="H97:K97"/>
    <mergeCell ref="L97:M97"/>
    <mergeCell ref="H92:K92"/>
    <mergeCell ref="L92:M92"/>
    <mergeCell ref="H93:K93"/>
    <mergeCell ref="L93:M93"/>
    <mergeCell ref="H113:K113"/>
    <mergeCell ref="L113:M113"/>
    <mergeCell ref="H114:K114"/>
    <mergeCell ref="L114:M114"/>
    <mergeCell ref="H115:K115"/>
    <mergeCell ref="L115:M115"/>
    <mergeCell ref="H116:K116"/>
    <mergeCell ref="L116:M116"/>
    <mergeCell ref="L98:M98"/>
    <mergeCell ref="H99:K99"/>
    <mergeCell ref="L99:M99"/>
    <mergeCell ref="H100:K100"/>
    <mergeCell ref="L100:M100"/>
    <mergeCell ref="H101:K101"/>
    <mergeCell ref="L101:M101"/>
    <mergeCell ref="H98:K98"/>
    <mergeCell ref="H109:K109"/>
    <mergeCell ref="H110:K110"/>
    <mergeCell ref="H111:K111"/>
    <mergeCell ref="H112:K112"/>
    <mergeCell ref="H102:K102"/>
    <mergeCell ref="L102:M102"/>
    <mergeCell ref="H103:K103"/>
    <mergeCell ref="L103:M103"/>
    <mergeCell ref="L118:M118"/>
    <mergeCell ref="H119:K119"/>
    <mergeCell ref="L119:M119"/>
    <mergeCell ref="H120:K120"/>
    <mergeCell ref="L120:M120"/>
    <mergeCell ref="L121:M121"/>
    <mergeCell ref="H122:K122"/>
    <mergeCell ref="L122:M122"/>
    <mergeCell ref="H123:K123"/>
    <mergeCell ref="L125:M125"/>
    <mergeCell ref="H128:K128"/>
    <mergeCell ref="L128:M128"/>
    <mergeCell ref="H129:K129"/>
    <mergeCell ref="L129:M129"/>
    <mergeCell ref="H130:K130"/>
    <mergeCell ref="L130:M130"/>
    <mergeCell ref="B127:G127"/>
    <mergeCell ref="E126:K126"/>
    <mergeCell ref="L126:M126"/>
    <mergeCell ref="H125:K125"/>
    <mergeCell ref="L161:M161"/>
    <mergeCell ref="H162:K162"/>
    <mergeCell ref="L162:M162"/>
    <mergeCell ref="L140:M140"/>
    <mergeCell ref="H141:K141"/>
    <mergeCell ref="L141:M141"/>
    <mergeCell ref="H142:K142"/>
    <mergeCell ref="L142:M142"/>
    <mergeCell ref="L152:M152"/>
    <mergeCell ref="H153:K153"/>
    <mergeCell ref="L153:M153"/>
    <mergeCell ref="L150:M150"/>
    <mergeCell ref="H151:K151"/>
    <mergeCell ref="L151:M151"/>
    <mergeCell ref="H146:K146"/>
    <mergeCell ref="H147:K147"/>
    <mergeCell ref="L147:M147"/>
    <mergeCell ref="L145:M145"/>
    <mergeCell ref="L146:M146"/>
    <mergeCell ref="L143:M143"/>
    <mergeCell ref="H144:K144"/>
    <mergeCell ref="L144:M144"/>
    <mergeCell ref="L172:M172"/>
    <mergeCell ref="H173:K173"/>
    <mergeCell ref="L173:M173"/>
    <mergeCell ref="L174:M174"/>
    <mergeCell ref="H175:K175"/>
    <mergeCell ref="L175:M175"/>
    <mergeCell ref="H176:K176"/>
    <mergeCell ref="L176:M176"/>
    <mergeCell ref="H174:K174"/>
    <mergeCell ref="H172:K172"/>
    <mergeCell ref="L177:M177"/>
    <mergeCell ref="L178:M178"/>
    <mergeCell ref="H179:K179"/>
    <mergeCell ref="L179:M179"/>
    <mergeCell ref="H180:K180"/>
    <mergeCell ref="L180:M180"/>
    <mergeCell ref="H181:K181"/>
    <mergeCell ref="L181:M181"/>
    <mergeCell ref="H178:K178"/>
    <mergeCell ref="H177:K177"/>
    <mergeCell ref="L186:M186"/>
    <mergeCell ref="H187:K187"/>
    <mergeCell ref="L187:M187"/>
    <mergeCell ref="H188:K188"/>
    <mergeCell ref="L188:M188"/>
    <mergeCell ref="H186:K186"/>
    <mergeCell ref="L182:M182"/>
    <mergeCell ref="H183:K183"/>
    <mergeCell ref="L183:M183"/>
    <mergeCell ref="H184:K184"/>
    <mergeCell ref="L184:M184"/>
    <mergeCell ref="H185:K185"/>
    <mergeCell ref="L185:M185"/>
    <mergeCell ref="H182:K182"/>
    <mergeCell ref="B193:G193"/>
    <mergeCell ref="L196:M196"/>
    <mergeCell ref="H197:K197"/>
    <mergeCell ref="L197:M197"/>
    <mergeCell ref="E192:K192"/>
    <mergeCell ref="L192:M192"/>
    <mergeCell ref="H193:O193"/>
    <mergeCell ref="H196:K196"/>
    <mergeCell ref="H189:K189"/>
    <mergeCell ref="L189:M189"/>
    <mergeCell ref="L190:M190"/>
    <mergeCell ref="H191:K191"/>
    <mergeCell ref="L191:M191"/>
    <mergeCell ref="H194:K194"/>
    <mergeCell ref="L194:M194"/>
    <mergeCell ref="H190:K190"/>
    <mergeCell ref="H198:K198"/>
    <mergeCell ref="L198:M198"/>
    <mergeCell ref="H199:K199"/>
    <mergeCell ref="L199:M199"/>
    <mergeCell ref="L200:M200"/>
    <mergeCell ref="H201:K201"/>
    <mergeCell ref="L201:M201"/>
    <mergeCell ref="H200:K200"/>
    <mergeCell ref="H195:K195"/>
    <mergeCell ref="L195:M195"/>
    <mergeCell ref="H205:K205"/>
    <mergeCell ref="L205:M205"/>
    <mergeCell ref="H206:K206"/>
    <mergeCell ref="L206:M206"/>
    <mergeCell ref="H207:K207"/>
    <mergeCell ref="L207:M207"/>
    <mergeCell ref="H202:K202"/>
    <mergeCell ref="L202:M202"/>
    <mergeCell ref="H203:K203"/>
    <mergeCell ref="L203:M203"/>
    <mergeCell ref="H204:K204"/>
    <mergeCell ref="L204:M204"/>
    <mergeCell ref="B215:G215"/>
    <mergeCell ref="E214:K214"/>
    <mergeCell ref="L214:M214"/>
    <mergeCell ref="H215:O215"/>
    <mergeCell ref="L217:M217"/>
    <mergeCell ref="H218:K218"/>
    <mergeCell ref="H208:K208"/>
    <mergeCell ref="L208:M208"/>
    <mergeCell ref="H209:K209"/>
    <mergeCell ref="L209:M209"/>
    <mergeCell ref="L211:M211"/>
    <mergeCell ref="H210:K210"/>
    <mergeCell ref="L210:M210"/>
    <mergeCell ref="H211:K211"/>
    <mergeCell ref="H220:K220"/>
    <mergeCell ref="L220:M220"/>
    <mergeCell ref="H212:K212"/>
    <mergeCell ref="L212:M212"/>
    <mergeCell ref="H213:K213"/>
    <mergeCell ref="L213:M213"/>
    <mergeCell ref="H216:K216"/>
    <mergeCell ref="L216:M216"/>
    <mergeCell ref="H217:K217"/>
    <mergeCell ref="H219:K219"/>
    <mergeCell ref="L219:M219"/>
    <mergeCell ref="L218:M218"/>
    <mergeCell ref="B237:G237"/>
    <mergeCell ref="H237:O237"/>
    <mergeCell ref="L229:M229"/>
    <mergeCell ref="H230:K230"/>
    <mergeCell ref="L230:M230"/>
    <mergeCell ref="H231:K231"/>
    <mergeCell ref="L231:M231"/>
    <mergeCell ref="H229:K229"/>
    <mergeCell ref="H233:K233"/>
    <mergeCell ref="L236:M236"/>
    <mergeCell ref="L233:M233"/>
    <mergeCell ref="H234:K234"/>
    <mergeCell ref="L234:M234"/>
    <mergeCell ref="H235:K235"/>
    <mergeCell ref="L235:M235"/>
    <mergeCell ref="G236:K236"/>
    <mergeCell ref="H232:K232"/>
    <mergeCell ref="L232:M232"/>
    <mergeCell ref="L227:M227"/>
    <mergeCell ref="H228:K228"/>
    <mergeCell ref="L221:M221"/>
    <mergeCell ref="H222:K222"/>
    <mergeCell ref="L222:M222"/>
    <mergeCell ref="H223:K223"/>
    <mergeCell ref="L223:M223"/>
    <mergeCell ref="H224:K224"/>
    <mergeCell ref="L224:M224"/>
    <mergeCell ref="H221:K221"/>
    <mergeCell ref="H225:K225"/>
    <mergeCell ref="L228:M228"/>
    <mergeCell ref="L225:M225"/>
    <mergeCell ref="H226:K226"/>
    <mergeCell ref="L226:M226"/>
    <mergeCell ref="H227:K227"/>
    <mergeCell ref="L169:M169"/>
    <mergeCell ref="L164:M164"/>
    <mergeCell ref="H165:K165"/>
    <mergeCell ref="L165:M165"/>
    <mergeCell ref="H166:K166"/>
    <mergeCell ref="L166:M166"/>
    <mergeCell ref="H164:K164"/>
    <mergeCell ref="H168:K168"/>
    <mergeCell ref="B39:G39"/>
    <mergeCell ref="B83:G83"/>
    <mergeCell ref="L163:M163"/>
    <mergeCell ref="L156:M156"/>
    <mergeCell ref="H157:K157"/>
    <mergeCell ref="L157:M157"/>
    <mergeCell ref="H158:K158"/>
    <mergeCell ref="L158:M158"/>
    <mergeCell ref="H159:K159"/>
    <mergeCell ref="L159:M159"/>
    <mergeCell ref="H156:K156"/>
    <mergeCell ref="H160:K160"/>
    <mergeCell ref="H161:K161"/>
    <mergeCell ref="L154:M154"/>
    <mergeCell ref="H155:K155"/>
    <mergeCell ref="L155:M155"/>
    <mergeCell ref="B11:D12"/>
    <mergeCell ref="L170:M170"/>
    <mergeCell ref="H171:O171"/>
    <mergeCell ref="H167:K167"/>
    <mergeCell ref="L167:M167"/>
    <mergeCell ref="L160:M160"/>
    <mergeCell ref="B1:U6"/>
    <mergeCell ref="E38:K38"/>
    <mergeCell ref="L38:M38"/>
    <mergeCell ref="E11:G12"/>
    <mergeCell ref="H39:O39"/>
    <mergeCell ref="H61:O61"/>
    <mergeCell ref="H83:O83"/>
    <mergeCell ref="H105:O105"/>
    <mergeCell ref="H127:O127"/>
    <mergeCell ref="H149:O149"/>
    <mergeCell ref="E148:K148"/>
    <mergeCell ref="L148:M148"/>
    <mergeCell ref="E104:K104"/>
    <mergeCell ref="L104:M104"/>
    <mergeCell ref="B105:G105"/>
    <mergeCell ref="E82:K82"/>
    <mergeCell ref="L168:M168"/>
    <mergeCell ref="H169:K169"/>
  </mergeCells>
  <phoneticPr fontId="2"/>
  <conditionalFormatting sqref="E19:E37 H19:M37">
    <cfRule type="containsBlanks" dxfId="192" priority="247">
      <formula>LEN(TRIM(E19))=0</formula>
    </cfRule>
  </conditionalFormatting>
  <conditionalFormatting sqref="B128:B147 B150:B169 B172:B191 B194:B213 B216:B235 B20:E37 H20:N37">
    <cfRule type="containsBlanks" dxfId="191" priority="246">
      <formula>LEN(TRIM(B20))=0</formula>
    </cfRule>
  </conditionalFormatting>
  <conditionalFormatting sqref="F19:F37">
    <cfRule type="containsBlanks" dxfId="190" priority="120">
      <formula>LEN(TRIM(F19))=0</formula>
    </cfRule>
  </conditionalFormatting>
  <conditionalFormatting sqref="F20:F37">
    <cfRule type="containsBlanks" dxfId="189" priority="119">
      <formula>LEN(TRIM(F20))=0</formula>
    </cfRule>
  </conditionalFormatting>
  <conditionalFormatting sqref="F102">
    <cfRule type="containsBlanks" dxfId="188" priority="77">
      <formula>LEN(TRIM(F102))=0</formula>
    </cfRule>
  </conditionalFormatting>
  <conditionalFormatting sqref="E102 H102:M102">
    <cfRule type="containsBlanks" dxfId="187" priority="80">
      <formula>LEN(TRIM(E102))=0</formula>
    </cfRule>
  </conditionalFormatting>
  <conditionalFormatting sqref="H80:N80 C80:E80">
    <cfRule type="containsBlanks" dxfId="186" priority="91">
      <formula>LEN(TRIM(C80))=0</formula>
    </cfRule>
  </conditionalFormatting>
  <conditionalFormatting sqref="F58">
    <cfRule type="containsBlanks" dxfId="185" priority="102">
      <formula>LEN(TRIM(F58))=0</formula>
    </cfRule>
  </conditionalFormatting>
  <conditionalFormatting sqref="F125">
    <cfRule type="containsBlanks" dxfId="184" priority="61">
      <formula>LEN(TRIM(F125))=0</formula>
    </cfRule>
  </conditionalFormatting>
  <conditionalFormatting sqref="E40:E57 H40:M57">
    <cfRule type="containsBlanks" dxfId="183" priority="108">
      <formula>LEN(TRIM(E40))=0</formula>
    </cfRule>
  </conditionalFormatting>
  <conditionalFormatting sqref="H40:N57 B40:E57">
    <cfRule type="containsBlanks" dxfId="182" priority="107">
      <formula>LEN(TRIM(B40))=0</formula>
    </cfRule>
  </conditionalFormatting>
  <conditionalFormatting sqref="F40:F57">
    <cfRule type="containsBlanks" dxfId="181" priority="106">
      <formula>LEN(TRIM(F40))=0</formula>
    </cfRule>
  </conditionalFormatting>
  <conditionalFormatting sqref="F40:F57">
    <cfRule type="containsBlanks" dxfId="180" priority="105">
      <formula>LEN(TRIM(F40))=0</formula>
    </cfRule>
  </conditionalFormatting>
  <conditionalFormatting sqref="E58 H58:M58">
    <cfRule type="containsBlanks" dxfId="179" priority="104">
      <formula>LEN(TRIM(E58))=0</formula>
    </cfRule>
  </conditionalFormatting>
  <conditionalFormatting sqref="H58:N58 B58:E58">
    <cfRule type="containsBlanks" dxfId="178" priority="103">
      <formula>LEN(TRIM(B58))=0</formula>
    </cfRule>
  </conditionalFormatting>
  <conditionalFormatting sqref="F58">
    <cfRule type="containsBlanks" dxfId="177" priority="101">
      <formula>LEN(TRIM(F58))=0</formula>
    </cfRule>
  </conditionalFormatting>
  <conditionalFormatting sqref="E59 H59:M59">
    <cfRule type="containsBlanks" dxfId="176" priority="100">
      <formula>LEN(TRIM(E59))=0</formula>
    </cfRule>
  </conditionalFormatting>
  <conditionalFormatting sqref="H59:N59 B59:E59">
    <cfRule type="containsBlanks" dxfId="175" priority="99">
      <formula>LEN(TRIM(B59))=0</formula>
    </cfRule>
  </conditionalFormatting>
  <conditionalFormatting sqref="F59">
    <cfRule type="containsBlanks" dxfId="174" priority="98">
      <formula>LEN(TRIM(F59))=0</formula>
    </cfRule>
  </conditionalFormatting>
  <conditionalFormatting sqref="F59">
    <cfRule type="containsBlanks" dxfId="173" priority="97">
      <formula>LEN(TRIM(F59))=0</formula>
    </cfRule>
  </conditionalFormatting>
  <conditionalFormatting sqref="E62:E79 H62:M79">
    <cfRule type="containsBlanks" dxfId="172" priority="96">
      <formula>LEN(TRIM(E62))=0</formula>
    </cfRule>
  </conditionalFormatting>
  <conditionalFormatting sqref="H62:N79 B62:E62 C63:E79 B63:B81">
    <cfRule type="containsBlanks" dxfId="171" priority="95">
      <formula>LEN(TRIM(B62))=0</formula>
    </cfRule>
  </conditionalFormatting>
  <conditionalFormatting sqref="F62:F79">
    <cfRule type="containsBlanks" dxfId="170" priority="94">
      <formula>LEN(TRIM(F62))=0</formula>
    </cfRule>
  </conditionalFormatting>
  <conditionalFormatting sqref="F62:F79">
    <cfRule type="containsBlanks" dxfId="169" priority="93">
      <formula>LEN(TRIM(F62))=0</formula>
    </cfRule>
  </conditionalFormatting>
  <conditionalFormatting sqref="E80 H80:M80">
    <cfRule type="containsBlanks" dxfId="168" priority="92">
      <formula>LEN(TRIM(E80))=0</formula>
    </cfRule>
  </conditionalFormatting>
  <conditionalFormatting sqref="F80">
    <cfRule type="containsBlanks" dxfId="167" priority="90">
      <formula>LEN(TRIM(F80))=0</formula>
    </cfRule>
  </conditionalFormatting>
  <conditionalFormatting sqref="F80">
    <cfRule type="containsBlanks" dxfId="166" priority="89">
      <formula>LEN(TRIM(F80))=0</formula>
    </cfRule>
  </conditionalFormatting>
  <conditionalFormatting sqref="E81 H81:M81">
    <cfRule type="containsBlanks" dxfId="165" priority="88">
      <formula>LEN(TRIM(E81))=0</formula>
    </cfRule>
  </conditionalFormatting>
  <conditionalFormatting sqref="H81:N81 C81:E81">
    <cfRule type="containsBlanks" dxfId="164" priority="87">
      <formula>LEN(TRIM(C81))=0</formula>
    </cfRule>
  </conditionalFormatting>
  <conditionalFormatting sqref="F81">
    <cfRule type="containsBlanks" dxfId="163" priority="86">
      <formula>LEN(TRIM(F81))=0</formula>
    </cfRule>
  </conditionalFormatting>
  <conditionalFormatting sqref="F81">
    <cfRule type="containsBlanks" dxfId="162" priority="85">
      <formula>LEN(TRIM(F81))=0</formula>
    </cfRule>
  </conditionalFormatting>
  <conditionalFormatting sqref="E84:E101 H84:M101">
    <cfRule type="containsBlanks" dxfId="161" priority="84">
      <formula>LEN(TRIM(E84))=0</formula>
    </cfRule>
  </conditionalFormatting>
  <conditionalFormatting sqref="H84:N101 B84:E84 C85:E101 B85:B103">
    <cfRule type="containsBlanks" dxfId="160" priority="83">
      <formula>LEN(TRIM(B84))=0</formula>
    </cfRule>
  </conditionalFormatting>
  <conditionalFormatting sqref="F84:F101">
    <cfRule type="containsBlanks" dxfId="159" priority="82">
      <formula>LEN(TRIM(F84))=0</formula>
    </cfRule>
  </conditionalFormatting>
  <conditionalFormatting sqref="F84:F101">
    <cfRule type="containsBlanks" dxfId="158" priority="81">
      <formula>LEN(TRIM(F84))=0</formula>
    </cfRule>
  </conditionalFormatting>
  <conditionalFormatting sqref="H102:N102 C102:E102">
    <cfRule type="containsBlanks" dxfId="157" priority="79">
      <formula>LEN(TRIM(C102))=0</formula>
    </cfRule>
  </conditionalFormatting>
  <conditionalFormatting sqref="F102">
    <cfRule type="containsBlanks" dxfId="156" priority="78">
      <formula>LEN(TRIM(F102))=0</formula>
    </cfRule>
  </conditionalFormatting>
  <conditionalFormatting sqref="E103 H103:M103">
    <cfRule type="containsBlanks" dxfId="155" priority="76">
      <formula>LEN(TRIM(E103))=0</formula>
    </cfRule>
  </conditionalFormatting>
  <conditionalFormatting sqref="H103:N103 C103:E103">
    <cfRule type="containsBlanks" dxfId="154" priority="75">
      <formula>LEN(TRIM(C103))=0</formula>
    </cfRule>
  </conditionalFormatting>
  <conditionalFormatting sqref="F103">
    <cfRule type="containsBlanks" dxfId="153" priority="74">
      <formula>LEN(TRIM(F103))=0</formula>
    </cfRule>
  </conditionalFormatting>
  <conditionalFormatting sqref="F103">
    <cfRule type="containsBlanks" dxfId="152" priority="73">
      <formula>LEN(TRIM(F103))=0</formula>
    </cfRule>
  </conditionalFormatting>
  <conditionalFormatting sqref="E106:E123 H106:M123">
    <cfRule type="containsBlanks" dxfId="151" priority="72">
      <formula>LEN(TRIM(E106))=0</formula>
    </cfRule>
  </conditionalFormatting>
  <conditionalFormatting sqref="H106:N123 B106:E106 C107:E123 B107:B125">
    <cfRule type="containsBlanks" dxfId="150" priority="71">
      <formula>LEN(TRIM(B106))=0</formula>
    </cfRule>
  </conditionalFormatting>
  <conditionalFormatting sqref="F106:F123">
    <cfRule type="containsBlanks" dxfId="149" priority="70">
      <formula>LEN(TRIM(F106))=0</formula>
    </cfRule>
  </conditionalFormatting>
  <conditionalFormatting sqref="F106:F123">
    <cfRule type="containsBlanks" dxfId="148" priority="69">
      <formula>LEN(TRIM(F106))=0</formula>
    </cfRule>
  </conditionalFormatting>
  <conditionalFormatting sqref="E124 H124:M124">
    <cfRule type="containsBlanks" dxfId="147" priority="68">
      <formula>LEN(TRIM(E124))=0</formula>
    </cfRule>
  </conditionalFormatting>
  <conditionalFormatting sqref="H124:N124 C124:E124">
    <cfRule type="containsBlanks" dxfId="146" priority="67">
      <formula>LEN(TRIM(C124))=0</formula>
    </cfRule>
  </conditionalFormatting>
  <conditionalFormatting sqref="F124">
    <cfRule type="containsBlanks" dxfId="145" priority="66">
      <formula>LEN(TRIM(F124))=0</formula>
    </cfRule>
  </conditionalFormatting>
  <conditionalFormatting sqref="F124">
    <cfRule type="containsBlanks" dxfId="144" priority="65">
      <formula>LEN(TRIM(F124))=0</formula>
    </cfRule>
  </conditionalFormatting>
  <conditionalFormatting sqref="E125 H125:M125">
    <cfRule type="containsBlanks" dxfId="143" priority="64">
      <formula>LEN(TRIM(E125))=0</formula>
    </cfRule>
  </conditionalFormatting>
  <conditionalFormatting sqref="H125:N125 C125:E125">
    <cfRule type="containsBlanks" dxfId="142" priority="63">
      <formula>LEN(TRIM(C125))=0</formula>
    </cfRule>
  </conditionalFormatting>
  <conditionalFormatting sqref="F125">
    <cfRule type="containsBlanks" dxfId="141" priority="62">
      <formula>LEN(TRIM(F125))=0</formula>
    </cfRule>
  </conditionalFormatting>
  <conditionalFormatting sqref="F147">
    <cfRule type="containsBlanks" dxfId="140" priority="49">
      <formula>LEN(TRIM(F147))=0</formula>
    </cfRule>
  </conditionalFormatting>
  <conditionalFormatting sqref="E128:E145 H128:M145">
    <cfRule type="containsBlanks" dxfId="139" priority="60">
      <formula>LEN(TRIM(E128))=0</formula>
    </cfRule>
  </conditionalFormatting>
  <conditionalFormatting sqref="H128:N145 C128:E145">
    <cfRule type="containsBlanks" dxfId="138" priority="59">
      <formula>LEN(TRIM(C128))=0</formula>
    </cfRule>
  </conditionalFormatting>
  <conditionalFormatting sqref="F128:F145">
    <cfRule type="containsBlanks" dxfId="137" priority="58">
      <formula>LEN(TRIM(F128))=0</formula>
    </cfRule>
  </conditionalFormatting>
  <conditionalFormatting sqref="F128:F145">
    <cfRule type="containsBlanks" dxfId="136" priority="57">
      <formula>LEN(TRIM(F128))=0</formula>
    </cfRule>
  </conditionalFormatting>
  <conditionalFormatting sqref="E146 H146:M146">
    <cfRule type="containsBlanks" dxfId="135" priority="56">
      <formula>LEN(TRIM(E146))=0</formula>
    </cfRule>
  </conditionalFormatting>
  <conditionalFormatting sqref="H146:N146 C146:E146">
    <cfRule type="containsBlanks" dxfId="134" priority="55">
      <formula>LEN(TRIM(C146))=0</formula>
    </cfRule>
  </conditionalFormatting>
  <conditionalFormatting sqref="F146">
    <cfRule type="containsBlanks" dxfId="133" priority="54">
      <formula>LEN(TRIM(F146))=0</formula>
    </cfRule>
  </conditionalFormatting>
  <conditionalFormatting sqref="F146">
    <cfRule type="containsBlanks" dxfId="132" priority="53">
      <formula>LEN(TRIM(F146))=0</formula>
    </cfRule>
  </conditionalFormatting>
  <conditionalFormatting sqref="E147 H147:M147">
    <cfRule type="containsBlanks" dxfId="131" priority="52">
      <formula>LEN(TRIM(E147))=0</formula>
    </cfRule>
  </conditionalFormatting>
  <conditionalFormatting sqref="H147:N147 C147:E147">
    <cfRule type="containsBlanks" dxfId="130" priority="51">
      <formula>LEN(TRIM(C147))=0</formula>
    </cfRule>
  </conditionalFormatting>
  <conditionalFormatting sqref="F147">
    <cfRule type="containsBlanks" dxfId="129" priority="50">
      <formula>LEN(TRIM(F147))=0</formula>
    </cfRule>
  </conditionalFormatting>
  <conditionalFormatting sqref="F169">
    <cfRule type="containsBlanks" dxfId="128" priority="37">
      <formula>LEN(TRIM(F169))=0</formula>
    </cfRule>
  </conditionalFormatting>
  <conditionalFormatting sqref="E150:E167 H150:M167">
    <cfRule type="containsBlanks" dxfId="127" priority="48">
      <formula>LEN(TRIM(E150))=0</formula>
    </cfRule>
  </conditionalFormatting>
  <conditionalFormatting sqref="H150:N167 C150:E167">
    <cfRule type="containsBlanks" dxfId="126" priority="47">
      <formula>LEN(TRIM(C150))=0</formula>
    </cfRule>
  </conditionalFormatting>
  <conditionalFormatting sqref="F150:F167">
    <cfRule type="containsBlanks" dxfId="125" priority="46">
      <formula>LEN(TRIM(F150))=0</formula>
    </cfRule>
  </conditionalFormatting>
  <conditionalFormatting sqref="F150:F167">
    <cfRule type="containsBlanks" dxfId="124" priority="45">
      <formula>LEN(TRIM(F150))=0</formula>
    </cfRule>
  </conditionalFormatting>
  <conditionalFormatting sqref="E168 H168:M168">
    <cfRule type="containsBlanks" dxfId="123" priority="44">
      <formula>LEN(TRIM(E168))=0</formula>
    </cfRule>
  </conditionalFormatting>
  <conditionalFormatting sqref="H168:N168 C168:E168">
    <cfRule type="containsBlanks" dxfId="122" priority="43">
      <formula>LEN(TRIM(C168))=0</formula>
    </cfRule>
  </conditionalFormatting>
  <conditionalFormatting sqref="F168">
    <cfRule type="containsBlanks" dxfId="121" priority="42">
      <formula>LEN(TRIM(F168))=0</formula>
    </cfRule>
  </conditionalFormatting>
  <conditionalFormatting sqref="F168">
    <cfRule type="containsBlanks" dxfId="120" priority="41">
      <formula>LEN(TRIM(F168))=0</formula>
    </cfRule>
  </conditionalFormatting>
  <conditionalFormatting sqref="E169 H169:M169">
    <cfRule type="containsBlanks" dxfId="119" priority="40">
      <formula>LEN(TRIM(E169))=0</formula>
    </cfRule>
  </conditionalFormatting>
  <conditionalFormatting sqref="H169:N169 C169:E169">
    <cfRule type="containsBlanks" dxfId="118" priority="39">
      <formula>LEN(TRIM(C169))=0</formula>
    </cfRule>
  </conditionalFormatting>
  <conditionalFormatting sqref="F169">
    <cfRule type="containsBlanks" dxfId="117" priority="38">
      <formula>LEN(TRIM(F169))=0</formula>
    </cfRule>
  </conditionalFormatting>
  <conditionalFormatting sqref="F191">
    <cfRule type="containsBlanks" dxfId="116" priority="25">
      <formula>LEN(TRIM(F191))=0</formula>
    </cfRule>
  </conditionalFormatting>
  <conditionalFormatting sqref="E172:E189 H172:M189">
    <cfRule type="containsBlanks" dxfId="115" priority="36">
      <formula>LEN(TRIM(E172))=0</formula>
    </cfRule>
  </conditionalFormatting>
  <conditionalFormatting sqref="H172:N189 C172:E189">
    <cfRule type="containsBlanks" dxfId="114" priority="35">
      <formula>LEN(TRIM(C172))=0</formula>
    </cfRule>
  </conditionalFormatting>
  <conditionalFormatting sqref="F172:F189">
    <cfRule type="containsBlanks" dxfId="113" priority="34">
      <formula>LEN(TRIM(F172))=0</formula>
    </cfRule>
  </conditionalFormatting>
  <conditionalFormatting sqref="F172:F189">
    <cfRule type="containsBlanks" dxfId="112" priority="33">
      <formula>LEN(TRIM(F172))=0</formula>
    </cfRule>
  </conditionalFormatting>
  <conditionalFormatting sqref="E190 H190:M190">
    <cfRule type="containsBlanks" dxfId="111" priority="32">
      <formula>LEN(TRIM(E190))=0</formula>
    </cfRule>
  </conditionalFormatting>
  <conditionalFormatting sqref="H190:N190 C190:E190">
    <cfRule type="containsBlanks" dxfId="110" priority="31">
      <formula>LEN(TRIM(C190))=0</formula>
    </cfRule>
  </conditionalFormatting>
  <conditionalFormatting sqref="F190">
    <cfRule type="containsBlanks" dxfId="109" priority="30">
      <formula>LEN(TRIM(F190))=0</formula>
    </cfRule>
  </conditionalFormatting>
  <conditionalFormatting sqref="F190">
    <cfRule type="containsBlanks" dxfId="108" priority="29">
      <formula>LEN(TRIM(F190))=0</formula>
    </cfRule>
  </conditionalFormatting>
  <conditionalFormatting sqref="E191 H191:M191">
    <cfRule type="containsBlanks" dxfId="107" priority="28">
      <formula>LEN(TRIM(E191))=0</formula>
    </cfRule>
  </conditionalFormatting>
  <conditionalFormatting sqref="H191:N191 C191:E191">
    <cfRule type="containsBlanks" dxfId="106" priority="27">
      <formula>LEN(TRIM(C191))=0</formula>
    </cfRule>
  </conditionalFormatting>
  <conditionalFormatting sqref="F191">
    <cfRule type="containsBlanks" dxfId="105" priority="26">
      <formula>LEN(TRIM(F191))=0</formula>
    </cfRule>
  </conditionalFormatting>
  <conditionalFormatting sqref="F213">
    <cfRule type="containsBlanks" dxfId="104" priority="13">
      <formula>LEN(TRIM(F213))=0</formula>
    </cfRule>
  </conditionalFormatting>
  <conditionalFormatting sqref="E194:E211 H194:M211">
    <cfRule type="containsBlanks" dxfId="103" priority="24">
      <formula>LEN(TRIM(E194))=0</formula>
    </cfRule>
  </conditionalFormatting>
  <conditionalFormatting sqref="H194:N211 C194:E211">
    <cfRule type="containsBlanks" dxfId="102" priority="23">
      <formula>LEN(TRIM(C194))=0</formula>
    </cfRule>
  </conditionalFormatting>
  <conditionalFormatting sqref="F194:F211">
    <cfRule type="containsBlanks" dxfId="101" priority="22">
      <formula>LEN(TRIM(F194))=0</formula>
    </cfRule>
  </conditionalFormatting>
  <conditionalFormatting sqref="F194:F211">
    <cfRule type="containsBlanks" dxfId="100" priority="21">
      <formula>LEN(TRIM(F194))=0</formula>
    </cfRule>
  </conditionalFormatting>
  <conditionalFormatting sqref="E212 H212:M212">
    <cfRule type="containsBlanks" dxfId="99" priority="20">
      <formula>LEN(TRIM(E212))=0</formula>
    </cfRule>
  </conditionalFormatting>
  <conditionalFormatting sqref="H212:N212 C212:E212">
    <cfRule type="containsBlanks" dxfId="98" priority="19">
      <formula>LEN(TRIM(C212))=0</formula>
    </cfRule>
  </conditionalFormatting>
  <conditionalFormatting sqref="F212">
    <cfRule type="containsBlanks" dxfId="97" priority="18">
      <formula>LEN(TRIM(F212))=0</formula>
    </cfRule>
  </conditionalFormatting>
  <conditionalFormatting sqref="F212">
    <cfRule type="containsBlanks" dxfId="96" priority="17">
      <formula>LEN(TRIM(F212))=0</formula>
    </cfRule>
  </conditionalFormatting>
  <conditionalFormatting sqref="E213 H213:M213">
    <cfRule type="containsBlanks" dxfId="95" priority="16">
      <formula>LEN(TRIM(E213))=0</formula>
    </cfRule>
  </conditionalFormatting>
  <conditionalFormatting sqref="H213:N213 C213:E213">
    <cfRule type="containsBlanks" dxfId="94" priority="15">
      <formula>LEN(TRIM(C213))=0</formula>
    </cfRule>
  </conditionalFormatting>
  <conditionalFormatting sqref="F213">
    <cfRule type="containsBlanks" dxfId="93" priority="14">
      <formula>LEN(TRIM(F213))=0</formula>
    </cfRule>
  </conditionalFormatting>
  <conditionalFormatting sqref="F235">
    <cfRule type="containsBlanks" dxfId="92" priority="1">
      <formula>LEN(TRIM(F235))=0</formula>
    </cfRule>
  </conditionalFormatting>
  <conditionalFormatting sqref="E216:E233 H216:M233">
    <cfRule type="containsBlanks" dxfId="91" priority="12">
      <formula>LEN(TRIM(E216))=0</formula>
    </cfRule>
  </conditionalFormatting>
  <conditionalFormatting sqref="H216:N233 C216:E233">
    <cfRule type="containsBlanks" dxfId="90" priority="11">
      <formula>LEN(TRIM(C216))=0</formula>
    </cfRule>
  </conditionalFormatting>
  <conditionalFormatting sqref="F216:F233">
    <cfRule type="containsBlanks" dxfId="89" priority="10">
      <formula>LEN(TRIM(F216))=0</formula>
    </cfRule>
  </conditionalFormatting>
  <conditionalFormatting sqref="F216:F233">
    <cfRule type="containsBlanks" dxfId="88" priority="9">
      <formula>LEN(TRIM(F216))=0</formula>
    </cfRule>
  </conditionalFormatting>
  <conditionalFormatting sqref="E234 H234:M234">
    <cfRule type="containsBlanks" dxfId="87" priority="8">
      <formula>LEN(TRIM(E234))=0</formula>
    </cfRule>
  </conditionalFormatting>
  <conditionalFormatting sqref="H234:N234 C234:E234">
    <cfRule type="containsBlanks" dxfId="86" priority="7">
      <formula>LEN(TRIM(C234))=0</formula>
    </cfRule>
  </conditionalFormatting>
  <conditionalFormatting sqref="F234">
    <cfRule type="containsBlanks" dxfId="85" priority="6">
      <formula>LEN(TRIM(F234))=0</formula>
    </cfRule>
  </conditionalFormatting>
  <conditionalFormatting sqref="F234">
    <cfRule type="containsBlanks" dxfId="84" priority="5">
      <formula>LEN(TRIM(F234))=0</formula>
    </cfRule>
  </conditionalFormatting>
  <conditionalFormatting sqref="E235 H235:M235">
    <cfRule type="containsBlanks" dxfId="83" priority="4">
      <formula>LEN(TRIM(E235))=0</formula>
    </cfRule>
  </conditionalFormatting>
  <conditionalFormatting sqref="H235:N235 C235:E235">
    <cfRule type="containsBlanks" dxfId="82" priority="3">
      <formula>LEN(TRIM(C235))=0</formula>
    </cfRule>
  </conditionalFormatting>
  <conditionalFormatting sqref="F235">
    <cfRule type="containsBlanks" dxfId="81" priority="2">
      <formula>LEN(TRIM(F235))=0</formula>
    </cfRule>
  </conditionalFormatting>
  <dataValidations xWindow="566" yWindow="463" count="1">
    <dataValidation allowBlank="1" showErrorMessage="1" sqref="E19:F37 E40:F59 E62:F81 E84:F103 E106:F125 E128:F147 E150:F169 E172:F191 E194:F213 E216:F235"/>
  </dataValidations>
  <printOptions horizontalCentered="1" verticalCentered="1"/>
  <pageMargins left="0.51181102362204722" right="0.51181102362204722" top="0.35433070866141736" bottom="0.35433070866141736" header="0.31496062992125984" footer="0.31496062992125984"/>
  <pageSetup paperSize="9" scale="57" fitToHeight="0" orientation="portrait" horizontalDpi="300" verticalDpi="300" r:id="rId1"/>
  <rowBreaks count="9" manualBreakCount="9">
    <brk id="39" max="12" man="1"/>
    <brk id="61" max="12" man="1"/>
    <brk id="83" max="12" man="1"/>
    <brk id="105" max="12" man="1"/>
    <brk id="127" max="12" man="1"/>
    <brk id="149" max="12" man="1"/>
    <brk id="171" max="12" man="1"/>
    <brk id="193" max="12" man="1"/>
    <brk id="215" max="1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0"/>
  <sheetViews>
    <sheetView showZeros="0" view="pageBreakPreview" zoomScale="85" zoomScaleNormal="40" zoomScaleSheetLayoutView="85" zoomScalePageLayoutView="85" workbookViewId="0">
      <selection activeCell="B1" sqref="B1:G4"/>
    </sheetView>
  </sheetViews>
  <sheetFormatPr defaultColWidth="9" defaultRowHeight="13.5"/>
  <cols>
    <col min="1" max="1" width="1.875" style="225" customWidth="1"/>
    <col min="2" max="2" width="6.5" style="219" customWidth="1"/>
    <col min="3" max="3" width="16.875" style="219" customWidth="1"/>
    <col min="4" max="4" width="11.875" style="219" customWidth="1"/>
    <col min="5" max="5" width="28.75" style="219" customWidth="1"/>
    <col min="6" max="6" width="21.625" style="219" customWidth="1"/>
    <col min="7" max="7" width="54.5" style="225" customWidth="1"/>
    <col min="8" max="16384" width="9" style="225"/>
  </cols>
  <sheetData>
    <row r="1" spans="1:12" ht="48.75" customHeight="1">
      <c r="B1" s="697" t="s">
        <v>4233</v>
      </c>
      <c r="C1" s="697"/>
      <c r="D1" s="697"/>
      <c r="E1" s="766"/>
      <c r="F1" s="766"/>
      <c r="G1" s="766"/>
    </row>
    <row r="2" spans="1:12" ht="48.75" customHeight="1">
      <c r="B2" s="766"/>
      <c r="C2" s="766"/>
      <c r="D2" s="766"/>
      <c r="E2" s="766"/>
      <c r="F2" s="766"/>
      <c r="G2" s="766"/>
    </row>
    <row r="3" spans="1:12" ht="40.5" customHeight="1">
      <c r="B3" s="766"/>
      <c r="C3" s="766"/>
      <c r="D3" s="766"/>
      <c r="E3" s="766"/>
      <c r="F3" s="766"/>
      <c r="G3" s="766"/>
    </row>
    <row r="4" spans="1:12" ht="139.5" customHeight="1">
      <c r="B4" s="766"/>
      <c r="C4" s="766"/>
      <c r="D4" s="766"/>
      <c r="E4" s="766"/>
      <c r="F4" s="766"/>
      <c r="G4" s="766"/>
    </row>
    <row r="6" spans="1:12" ht="24.75" customHeight="1">
      <c r="B6" s="767" t="s">
        <v>4254</v>
      </c>
      <c r="C6" s="767"/>
      <c r="D6" s="767"/>
      <c r="E6" s="767"/>
      <c r="F6" s="20" t="s">
        <v>7</v>
      </c>
      <c r="G6" s="236">
        <f>'①　申請シート'!$D$4</f>
        <v>0</v>
      </c>
      <c r="H6" s="58"/>
      <c r="I6" s="23"/>
      <c r="J6" s="23"/>
      <c r="K6" s="23"/>
    </row>
    <row r="7" spans="1:12" ht="30" customHeight="1">
      <c r="B7" s="768" t="s">
        <v>3981</v>
      </c>
      <c r="C7" s="768"/>
      <c r="D7" s="768"/>
      <c r="E7" s="768"/>
      <c r="F7" s="20" t="s">
        <v>3</v>
      </c>
      <c r="G7" s="208" t="str">
        <f>'①　申請シート'!$P$69</f>
        <v/>
      </c>
      <c r="H7" s="59"/>
      <c r="I7" s="23"/>
      <c r="J7" s="23"/>
      <c r="K7" s="23"/>
    </row>
    <row r="8" spans="1:12" ht="34.5" customHeight="1" thickBot="1">
      <c r="B8" s="768"/>
      <c r="C8" s="768"/>
      <c r="D8" s="768"/>
      <c r="E8" s="768"/>
      <c r="F8" s="20" t="s">
        <v>4</v>
      </c>
      <c r="G8" s="208" t="str">
        <f>'①　申請シート'!$I$86</f>
        <v/>
      </c>
      <c r="H8" s="59"/>
      <c r="I8" s="23"/>
      <c r="J8" s="23"/>
      <c r="K8" s="23"/>
    </row>
    <row r="9" spans="1:12" s="38" customFormat="1" ht="21" customHeight="1">
      <c r="B9" s="769" t="s">
        <v>4027</v>
      </c>
      <c r="C9" s="770"/>
      <c r="D9" s="771"/>
      <c r="E9" s="778">
        <f>G27+G39+G51+G63+G75+G87+G99</f>
        <v>0</v>
      </c>
      <c r="F9" s="227"/>
      <c r="G9" s="41"/>
      <c r="H9" s="39"/>
      <c r="I9" s="39"/>
      <c r="J9" s="39"/>
      <c r="K9" s="39"/>
    </row>
    <row r="10" spans="1:12" ht="22.5" customHeight="1">
      <c r="B10" s="772"/>
      <c r="C10" s="773"/>
      <c r="D10" s="774"/>
      <c r="E10" s="779"/>
      <c r="F10" s="227"/>
      <c r="G10" s="23"/>
      <c r="H10" s="23"/>
      <c r="I10" s="23"/>
      <c r="J10" s="23"/>
      <c r="K10" s="23"/>
    </row>
    <row r="11" spans="1:12" ht="8.25" customHeight="1" thickBot="1">
      <c r="B11" s="775"/>
      <c r="C11" s="776"/>
      <c r="D11" s="777"/>
      <c r="E11" s="780"/>
      <c r="F11" s="227"/>
      <c r="G11" s="45"/>
      <c r="H11" s="23"/>
      <c r="I11" s="23"/>
      <c r="J11" s="23"/>
      <c r="K11" s="23"/>
    </row>
    <row r="12" spans="1:12" ht="12.75" customHeight="1">
      <c r="B12" s="11"/>
      <c r="C12" s="26"/>
      <c r="D12" s="26"/>
      <c r="E12" s="26"/>
      <c r="F12" s="26"/>
      <c r="H12" s="23"/>
      <c r="I12" s="23"/>
      <c r="J12" s="23"/>
      <c r="K12" s="23"/>
    </row>
    <row r="13" spans="1:12" s="23" customFormat="1" ht="90.75" customHeight="1">
      <c r="A13" s="225"/>
      <c r="B13" s="220"/>
      <c r="C13" s="781" t="s">
        <v>4033</v>
      </c>
      <c r="D13" s="781"/>
      <c r="E13" s="781"/>
      <c r="F13" s="785" t="s">
        <v>4032</v>
      </c>
      <c r="G13" s="785"/>
      <c r="K13" s="225"/>
    </row>
    <row r="14" spans="1:12" s="23" customFormat="1" ht="62.25" customHeight="1">
      <c r="A14" s="225"/>
      <c r="B14" s="115" t="s">
        <v>6</v>
      </c>
      <c r="C14" s="782" t="s">
        <v>3978</v>
      </c>
      <c r="D14" s="783"/>
      <c r="E14" s="784"/>
      <c r="F14" s="786">
        <v>3000</v>
      </c>
      <c r="G14" s="787"/>
      <c r="K14" s="225"/>
    </row>
    <row r="15" spans="1:12" s="23" customFormat="1" ht="60.75" customHeight="1">
      <c r="A15" s="225"/>
      <c r="B15" s="115" t="s">
        <v>6</v>
      </c>
      <c r="C15" s="782" t="s">
        <v>3979</v>
      </c>
      <c r="D15" s="783"/>
      <c r="E15" s="784"/>
      <c r="F15" s="788">
        <v>10000</v>
      </c>
      <c r="G15" s="789"/>
      <c r="H15" s="756"/>
      <c r="I15" s="757"/>
      <c r="J15" s="757"/>
      <c r="K15" s="757"/>
      <c r="L15" s="757"/>
    </row>
    <row r="16" spans="1:12" s="23" customFormat="1" ht="60.75" customHeight="1">
      <c r="A16" s="225"/>
      <c r="B16" s="15" t="s">
        <v>4039</v>
      </c>
      <c r="C16" s="761"/>
      <c r="D16" s="762"/>
      <c r="E16" s="763"/>
      <c r="F16" s="764"/>
      <c r="G16" s="765"/>
      <c r="H16" s="756"/>
      <c r="I16" s="757"/>
      <c r="J16" s="757"/>
      <c r="K16" s="757"/>
      <c r="L16" s="757"/>
    </row>
    <row r="17" spans="1:12" s="23" customFormat="1" ht="60.75" customHeight="1">
      <c r="A17" s="225"/>
      <c r="B17" s="15" t="s">
        <v>4040</v>
      </c>
      <c r="C17" s="761"/>
      <c r="D17" s="762"/>
      <c r="E17" s="763"/>
      <c r="F17" s="764"/>
      <c r="G17" s="765"/>
      <c r="H17" s="756"/>
      <c r="I17" s="757"/>
      <c r="J17" s="757"/>
      <c r="K17" s="757"/>
      <c r="L17" s="757"/>
    </row>
    <row r="18" spans="1:12" s="23" customFormat="1" ht="60.75" customHeight="1">
      <c r="A18" s="225"/>
      <c r="B18" s="15" t="s">
        <v>4041</v>
      </c>
      <c r="C18" s="761"/>
      <c r="D18" s="762"/>
      <c r="E18" s="763"/>
      <c r="F18" s="764"/>
      <c r="G18" s="765"/>
      <c r="H18" s="756"/>
      <c r="I18" s="757"/>
      <c r="J18" s="757"/>
      <c r="K18" s="757"/>
      <c r="L18" s="757"/>
    </row>
    <row r="19" spans="1:12" s="23" customFormat="1" ht="60.75" customHeight="1">
      <c r="A19" s="225"/>
      <c r="B19" s="15" t="s">
        <v>4042</v>
      </c>
      <c r="C19" s="761"/>
      <c r="D19" s="762"/>
      <c r="E19" s="763"/>
      <c r="F19" s="764"/>
      <c r="G19" s="765"/>
      <c r="H19" s="756"/>
      <c r="I19" s="757"/>
      <c r="J19" s="757"/>
      <c r="K19" s="757"/>
      <c r="L19" s="757"/>
    </row>
    <row r="20" spans="1:12" s="23" customFormat="1" ht="60.75" customHeight="1">
      <c r="A20" s="225"/>
      <c r="B20" s="15" t="s">
        <v>4043</v>
      </c>
      <c r="C20" s="761"/>
      <c r="D20" s="762"/>
      <c r="E20" s="763"/>
      <c r="F20" s="764"/>
      <c r="G20" s="765"/>
      <c r="H20" s="756"/>
      <c r="I20" s="757"/>
      <c r="J20" s="757"/>
      <c r="K20" s="757"/>
      <c r="L20" s="757"/>
    </row>
    <row r="21" spans="1:12" s="23" customFormat="1" ht="60.75" customHeight="1">
      <c r="A21" s="225"/>
      <c r="B21" s="15" t="s">
        <v>4044</v>
      </c>
      <c r="C21" s="761"/>
      <c r="D21" s="762"/>
      <c r="E21" s="763"/>
      <c r="F21" s="764"/>
      <c r="G21" s="765"/>
      <c r="H21" s="756"/>
      <c r="I21" s="757"/>
      <c r="J21" s="757"/>
      <c r="K21" s="757"/>
      <c r="L21" s="757"/>
    </row>
    <row r="22" spans="1:12" s="23" customFormat="1" ht="60.75" customHeight="1">
      <c r="A22" s="225"/>
      <c r="B22" s="15" t="s">
        <v>4045</v>
      </c>
      <c r="C22" s="761"/>
      <c r="D22" s="762"/>
      <c r="E22" s="763"/>
      <c r="F22" s="764"/>
      <c r="G22" s="765"/>
      <c r="H22" s="756"/>
      <c r="I22" s="757"/>
      <c r="J22" s="757"/>
      <c r="K22" s="757"/>
      <c r="L22" s="757"/>
    </row>
    <row r="23" spans="1:12" s="23" customFormat="1" ht="60.75" customHeight="1">
      <c r="A23" s="225"/>
      <c r="B23" s="15" t="s">
        <v>4046</v>
      </c>
      <c r="C23" s="761"/>
      <c r="D23" s="762"/>
      <c r="E23" s="763"/>
      <c r="F23" s="764"/>
      <c r="G23" s="765"/>
      <c r="H23" s="756"/>
      <c r="I23" s="757"/>
      <c r="J23" s="757"/>
      <c r="K23" s="757"/>
      <c r="L23" s="757"/>
    </row>
    <row r="24" spans="1:12" s="23" customFormat="1" ht="60.75" customHeight="1">
      <c r="A24" s="258"/>
      <c r="B24" s="15" t="s">
        <v>4047</v>
      </c>
      <c r="C24" s="761"/>
      <c r="D24" s="762"/>
      <c r="E24" s="763"/>
      <c r="F24" s="764"/>
      <c r="G24" s="765"/>
      <c r="H24" s="756"/>
      <c r="I24" s="757"/>
      <c r="J24" s="757"/>
      <c r="K24" s="757"/>
      <c r="L24" s="757"/>
    </row>
    <row r="25" spans="1:12" s="23" customFormat="1" ht="60.75" customHeight="1">
      <c r="A25" s="225"/>
      <c r="B25" s="15" t="s">
        <v>4088</v>
      </c>
      <c r="C25" s="761"/>
      <c r="D25" s="762"/>
      <c r="E25" s="763"/>
      <c r="F25" s="764"/>
      <c r="G25" s="765"/>
      <c r="H25" s="756"/>
      <c r="I25" s="757"/>
      <c r="J25" s="757"/>
      <c r="K25" s="757"/>
      <c r="L25" s="757"/>
    </row>
    <row r="26" spans="1:12" s="50" customFormat="1" ht="4.5" customHeight="1" thickBot="1">
      <c r="A26" s="48"/>
      <c r="B26" s="221"/>
      <c r="C26" s="223"/>
      <c r="D26" s="223"/>
      <c r="E26" s="222"/>
      <c r="F26" s="289"/>
      <c r="G26" s="290"/>
      <c r="H26" s="756"/>
      <c r="I26" s="757"/>
      <c r="J26" s="757"/>
      <c r="K26" s="757"/>
      <c r="L26" s="757"/>
    </row>
    <row r="27" spans="1:12" s="1" customFormat="1" ht="45.75" customHeight="1" thickBot="1">
      <c r="B27" s="758" t="s">
        <v>240</v>
      </c>
      <c r="C27" s="759"/>
      <c r="D27" s="759"/>
      <c r="E27" s="759"/>
      <c r="F27" s="291"/>
      <c r="G27" s="292">
        <f>SUM(F16:G25)</f>
        <v>0</v>
      </c>
      <c r="H27" s="756"/>
      <c r="I27" s="757"/>
      <c r="J27" s="757"/>
      <c r="K27" s="757"/>
      <c r="L27" s="757"/>
    </row>
    <row r="28" spans="1:12" s="23" customFormat="1" ht="60.75" customHeight="1">
      <c r="A28" s="258"/>
      <c r="B28" s="15" t="s">
        <v>4089</v>
      </c>
      <c r="C28" s="761"/>
      <c r="D28" s="762"/>
      <c r="E28" s="763"/>
      <c r="F28" s="764"/>
      <c r="G28" s="765"/>
      <c r="H28" s="756"/>
      <c r="I28" s="757"/>
      <c r="J28" s="757"/>
      <c r="K28" s="757"/>
      <c r="L28" s="757"/>
    </row>
    <row r="29" spans="1:12" s="23" customFormat="1" ht="60.75" customHeight="1">
      <c r="A29" s="258"/>
      <c r="B29" s="15" t="s">
        <v>4090</v>
      </c>
      <c r="C29" s="761"/>
      <c r="D29" s="762"/>
      <c r="E29" s="763"/>
      <c r="F29" s="764"/>
      <c r="G29" s="765"/>
      <c r="H29" s="756"/>
      <c r="I29" s="757"/>
      <c r="J29" s="757"/>
      <c r="K29" s="757"/>
      <c r="L29" s="757"/>
    </row>
    <row r="30" spans="1:12" s="23" customFormat="1" ht="60.75" customHeight="1">
      <c r="A30" s="258"/>
      <c r="B30" s="15" t="s">
        <v>4091</v>
      </c>
      <c r="C30" s="761"/>
      <c r="D30" s="762"/>
      <c r="E30" s="763"/>
      <c r="F30" s="764"/>
      <c r="G30" s="765"/>
      <c r="H30" s="756"/>
      <c r="I30" s="757"/>
      <c r="J30" s="757"/>
      <c r="K30" s="757"/>
      <c r="L30" s="757"/>
    </row>
    <row r="31" spans="1:12" s="23" customFormat="1" ht="60.75" customHeight="1">
      <c r="A31" s="258"/>
      <c r="B31" s="15" t="s">
        <v>4092</v>
      </c>
      <c r="C31" s="761"/>
      <c r="D31" s="762"/>
      <c r="E31" s="763"/>
      <c r="F31" s="764"/>
      <c r="G31" s="765"/>
      <c r="H31" s="756"/>
      <c r="I31" s="757"/>
      <c r="J31" s="757"/>
      <c r="K31" s="757"/>
      <c r="L31" s="757"/>
    </row>
    <row r="32" spans="1:12" s="23" customFormat="1" ht="60.75" customHeight="1">
      <c r="A32" s="258"/>
      <c r="B32" s="15" t="s">
        <v>4093</v>
      </c>
      <c r="C32" s="761"/>
      <c r="D32" s="762"/>
      <c r="E32" s="763"/>
      <c r="F32" s="764"/>
      <c r="G32" s="765"/>
      <c r="H32" s="756"/>
      <c r="I32" s="757"/>
      <c r="J32" s="757"/>
      <c r="K32" s="757"/>
      <c r="L32" s="757"/>
    </row>
    <row r="33" spans="1:12" s="23" customFormat="1" ht="60.75" customHeight="1">
      <c r="A33" s="258"/>
      <c r="B33" s="15" t="s">
        <v>4094</v>
      </c>
      <c r="C33" s="761"/>
      <c r="D33" s="762"/>
      <c r="E33" s="763"/>
      <c r="F33" s="764"/>
      <c r="G33" s="765"/>
      <c r="H33" s="756"/>
      <c r="I33" s="757"/>
      <c r="J33" s="757"/>
      <c r="K33" s="757"/>
      <c r="L33" s="757"/>
    </row>
    <row r="34" spans="1:12" s="23" customFormat="1" ht="60.75" customHeight="1">
      <c r="A34" s="258"/>
      <c r="B34" s="15" t="s">
        <v>4095</v>
      </c>
      <c r="C34" s="761"/>
      <c r="D34" s="762"/>
      <c r="E34" s="763"/>
      <c r="F34" s="764"/>
      <c r="G34" s="765"/>
      <c r="H34" s="756"/>
      <c r="I34" s="757"/>
      <c r="J34" s="757"/>
      <c r="K34" s="757"/>
      <c r="L34" s="757"/>
    </row>
    <row r="35" spans="1:12" s="23" customFormat="1" ht="60.75" customHeight="1">
      <c r="A35" s="258"/>
      <c r="B35" s="15" t="s">
        <v>4096</v>
      </c>
      <c r="C35" s="761"/>
      <c r="D35" s="762"/>
      <c r="E35" s="763"/>
      <c r="F35" s="764"/>
      <c r="G35" s="765"/>
      <c r="H35" s="756"/>
      <c r="I35" s="757"/>
      <c r="J35" s="757"/>
      <c r="K35" s="757"/>
      <c r="L35" s="757"/>
    </row>
    <row r="36" spans="1:12" s="23" customFormat="1" ht="60.75" customHeight="1">
      <c r="A36" s="258"/>
      <c r="B36" s="15" t="s">
        <v>4097</v>
      </c>
      <c r="C36" s="761"/>
      <c r="D36" s="762"/>
      <c r="E36" s="763"/>
      <c r="F36" s="764"/>
      <c r="G36" s="765"/>
      <c r="H36" s="756"/>
      <c r="I36" s="757"/>
      <c r="J36" s="757"/>
      <c r="K36" s="757"/>
      <c r="L36" s="757"/>
    </row>
    <row r="37" spans="1:12" s="23" customFormat="1" ht="60.75" customHeight="1">
      <c r="A37" s="258"/>
      <c r="B37" s="15" t="s">
        <v>4098</v>
      </c>
      <c r="C37" s="761"/>
      <c r="D37" s="762"/>
      <c r="E37" s="763"/>
      <c r="F37" s="764"/>
      <c r="G37" s="765"/>
      <c r="H37" s="756"/>
      <c r="I37" s="757"/>
      <c r="J37" s="757"/>
      <c r="K37" s="757"/>
      <c r="L37" s="757"/>
    </row>
    <row r="38" spans="1:12" s="50" customFormat="1" ht="4.5" customHeight="1" thickBot="1">
      <c r="A38" s="48"/>
      <c r="B38" s="221"/>
      <c r="C38" s="223"/>
      <c r="D38" s="223"/>
      <c r="E38" s="222"/>
      <c r="F38" s="289"/>
      <c r="G38" s="290"/>
      <c r="H38" s="756"/>
      <c r="I38" s="757"/>
      <c r="J38" s="757"/>
      <c r="K38" s="757"/>
      <c r="L38" s="757"/>
    </row>
    <row r="39" spans="1:12" s="1" customFormat="1" ht="45" customHeight="1" thickBot="1">
      <c r="B39" s="758" t="s">
        <v>240</v>
      </c>
      <c r="C39" s="759"/>
      <c r="D39" s="759"/>
      <c r="E39" s="759"/>
      <c r="F39" s="291"/>
      <c r="G39" s="292">
        <f>SUM(F28:G37)</f>
        <v>0</v>
      </c>
      <c r="H39" s="756"/>
      <c r="I39" s="757"/>
      <c r="J39" s="757"/>
      <c r="K39" s="757"/>
      <c r="L39" s="757"/>
    </row>
    <row r="40" spans="1:12" s="23" customFormat="1" ht="60.75" customHeight="1">
      <c r="A40" s="258"/>
      <c r="B40" s="15" t="s">
        <v>4099</v>
      </c>
      <c r="C40" s="761"/>
      <c r="D40" s="762"/>
      <c r="E40" s="763"/>
      <c r="F40" s="764"/>
      <c r="G40" s="765"/>
      <c r="H40" s="756"/>
      <c r="I40" s="757"/>
      <c r="J40" s="757"/>
      <c r="K40" s="757"/>
      <c r="L40" s="757"/>
    </row>
    <row r="41" spans="1:12" s="23" customFormat="1" ht="60.75" customHeight="1">
      <c r="A41" s="258"/>
      <c r="B41" s="15" t="s">
        <v>4100</v>
      </c>
      <c r="C41" s="761"/>
      <c r="D41" s="762"/>
      <c r="E41" s="763"/>
      <c r="F41" s="764"/>
      <c r="G41" s="765"/>
      <c r="H41" s="756"/>
      <c r="I41" s="757"/>
      <c r="J41" s="757"/>
      <c r="K41" s="757"/>
      <c r="L41" s="757"/>
    </row>
    <row r="42" spans="1:12" s="23" customFormat="1" ht="60.75" customHeight="1">
      <c r="A42" s="258"/>
      <c r="B42" s="15" t="s">
        <v>4101</v>
      </c>
      <c r="C42" s="761"/>
      <c r="D42" s="762"/>
      <c r="E42" s="763"/>
      <c r="F42" s="764"/>
      <c r="G42" s="765"/>
      <c r="H42" s="756"/>
      <c r="I42" s="757"/>
      <c r="J42" s="757"/>
      <c r="K42" s="757"/>
      <c r="L42" s="757"/>
    </row>
    <row r="43" spans="1:12" s="23" customFormat="1" ht="60.75" customHeight="1">
      <c r="A43" s="258"/>
      <c r="B43" s="15" t="s">
        <v>4102</v>
      </c>
      <c r="C43" s="761"/>
      <c r="D43" s="762"/>
      <c r="E43" s="763"/>
      <c r="F43" s="764"/>
      <c r="G43" s="765"/>
      <c r="H43" s="756"/>
      <c r="I43" s="757"/>
      <c r="J43" s="757"/>
      <c r="K43" s="757"/>
      <c r="L43" s="757"/>
    </row>
    <row r="44" spans="1:12" s="23" customFormat="1" ht="60.75" customHeight="1">
      <c r="A44" s="258"/>
      <c r="B44" s="15" t="s">
        <v>4103</v>
      </c>
      <c r="C44" s="761"/>
      <c r="D44" s="762"/>
      <c r="E44" s="763"/>
      <c r="F44" s="764"/>
      <c r="G44" s="765"/>
      <c r="H44" s="756"/>
      <c r="I44" s="757"/>
      <c r="J44" s="757"/>
      <c r="K44" s="757"/>
      <c r="L44" s="757"/>
    </row>
    <row r="45" spans="1:12" s="23" customFormat="1" ht="60.75" customHeight="1">
      <c r="A45" s="258"/>
      <c r="B45" s="15" t="s">
        <v>4104</v>
      </c>
      <c r="C45" s="761"/>
      <c r="D45" s="762"/>
      <c r="E45" s="763"/>
      <c r="F45" s="764"/>
      <c r="G45" s="765"/>
      <c r="H45" s="756"/>
      <c r="I45" s="757"/>
      <c r="J45" s="757"/>
      <c r="K45" s="757"/>
      <c r="L45" s="757"/>
    </row>
    <row r="46" spans="1:12" s="23" customFormat="1" ht="60.75" customHeight="1">
      <c r="A46" s="258"/>
      <c r="B46" s="15" t="s">
        <v>4105</v>
      </c>
      <c r="C46" s="761"/>
      <c r="D46" s="762"/>
      <c r="E46" s="763"/>
      <c r="F46" s="764"/>
      <c r="G46" s="765"/>
      <c r="H46" s="756"/>
      <c r="I46" s="757"/>
      <c r="J46" s="757"/>
      <c r="K46" s="757"/>
      <c r="L46" s="757"/>
    </row>
    <row r="47" spans="1:12" s="23" customFormat="1" ht="60.75" customHeight="1">
      <c r="A47" s="258"/>
      <c r="B47" s="15" t="s">
        <v>4106</v>
      </c>
      <c r="C47" s="761"/>
      <c r="D47" s="762"/>
      <c r="E47" s="763"/>
      <c r="F47" s="764"/>
      <c r="G47" s="765"/>
      <c r="H47" s="756"/>
      <c r="I47" s="757"/>
      <c r="J47" s="757"/>
      <c r="K47" s="757"/>
      <c r="L47" s="757"/>
    </row>
    <row r="48" spans="1:12" s="23" customFormat="1" ht="60.75" customHeight="1">
      <c r="A48" s="258"/>
      <c r="B48" s="15" t="s">
        <v>4107</v>
      </c>
      <c r="C48" s="761"/>
      <c r="D48" s="762"/>
      <c r="E48" s="763"/>
      <c r="F48" s="764"/>
      <c r="G48" s="765"/>
      <c r="H48" s="756"/>
      <c r="I48" s="757"/>
      <c r="J48" s="757"/>
      <c r="K48" s="757"/>
      <c r="L48" s="757"/>
    </row>
    <row r="49" spans="1:12" s="23" customFormat="1" ht="60.75" customHeight="1">
      <c r="A49" s="258"/>
      <c r="B49" s="15" t="s">
        <v>4108</v>
      </c>
      <c r="C49" s="761"/>
      <c r="D49" s="762"/>
      <c r="E49" s="763"/>
      <c r="F49" s="764"/>
      <c r="G49" s="765"/>
      <c r="H49" s="756"/>
      <c r="I49" s="757"/>
      <c r="J49" s="757"/>
      <c r="K49" s="757"/>
      <c r="L49" s="757"/>
    </row>
    <row r="50" spans="1:12" s="50" customFormat="1" ht="4.5" customHeight="1">
      <c r="A50" s="48"/>
      <c r="B50" s="221"/>
      <c r="C50" s="223"/>
      <c r="D50" s="223"/>
      <c r="E50" s="222"/>
      <c r="F50" s="293"/>
      <c r="G50" s="294"/>
      <c r="H50" s="756"/>
      <c r="I50" s="757"/>
      <c r="J50" s="757"/>
      <c r="K50" s="757"/>
      <c r="L50" s="757"/>
    </row>
    <row r="51" spans="1:12" s="1" customFormat="1" ht="45" customHeight="1">
      <c r="B51" s="758" t="s">
        <v>240</v>
      </c>
      <c r="C51" s="759"/>
      <c r="D51" s="759"/>
      <c r="E51" s="760"/>
      <c r="F51" s="295"/>
      <c r="G51" s="296">
        <f>SUM(F40:G49)</f>
        <v>0</v>
      </c>
      <c r="H51" s="756"/>
      <c r="I51" s="757"/>
      <c r="J51" s="757"/>
      <c r="K51" s="757"/>
      <c r="L51" s="757"/>
    </row>
    <row r="52" spans="1:12" s="23" customFormat="1" ht="60.75" customHeight="1">
      <c r="A52" s="258"/>
      <c r="B52" s="15" t="s">
        <v>4109</v>
      </c>
      <c r="C52" s="761"/>
      <c r="D52" s="762"/>
      <c r="E52" s="763"/>
      <c r="F52" s="764"/>
      <c r="G52" s="765"/>
      <c r="H52" s="756"/>
      <c r="I52" s="757"/>
      <c r="J52" s="757"/>
      <c r="K52" s="757"/>
      <c r="L52" s="757"/>
    </row>
    <row r="53" spans="1:12" s="23" customFormat="1" ht="60.75" customHeight="1">
      <c r="A53" s="258"/>
      <c r="B53" s="15" t="s">
        <v>4110</v>
      </c>
      <c r="C53" s="761"/>
      <c r="D53" s="762"/>
      <c r="E53" s="763"/>
      <c r="F53" s="764"/>
      <c r="G53" s="765"/>
      <c r="H53" s="756"/>
      <c r="I53" s="757"/>
      <c r="J53" s="757"/>
      <c r="K53" s="757"/>
      <c r="L53" s="757"/>
    </row>
    <row r="54" spans="1:12" s="23" customFormat="1" ht="60.75" customHeight="1">
      <c r="A54" s="258"/>
      <c r="B54" s="15" t="s">
        <v>4111</v>
      </c>
      <c r="C54" s="761"/>
      <c r="D54" s="762"/>
      <c r="E54" s="763"/>
      <c r="F54" s="764"/>
      <c r="G54" s="765"/>
      <c r="H54" s="756"/>
      <c r="I54" s="757"/>
      <c r="J54" s="757"/>
      <c r="K54" s="757"/>
      <c r="L54" s="757"/>
    </row>
    <row r="55" spans="1:12" s="23" customFormat="1" ht="60.75" customHeight="1">
      <c r="A55" s="258"/>
      <c r="B55" s="15" t="s">
        <v>4112</v>
      </c>
      <c r="C55" s="761"/>
      <c r="D55" s="762"/>
      <c r="E55" s="763"/>
      <c r="F55" s="764"/>
      <c r="G55" s="765"/>
      <c r="H55" s="756"/>
      <c r="I55" s="757"/>
      <c r="J55" s="757"/>
      <c r="K55" s="757"/>
      <c r="L55" s="757"/>
    </row>
    <row r="56" spans="1:12" s="23" customFormat="1" ht="60.75" customHeight="1">
      <c r="A56" s="258"/>
      <c r="B56" s="15" t="s">
        <v>4113</v>
      </c>
      <c r="C56" s="761"/>
      <c r="D56" s="762"/>
      <c r="E56" s="763"/>
      <c r="F56" s="764"/>
      <c r="G56" s="765"/>
      <c r="H56" s="756"/>
      <c r="I56" s="757"/>
      <c r="J56" s="757"/>
      <c r="K56" s="757"/>
      <c r="L56" s="757"/>
    </row>
    <row r="57" spans="1:12" s="23" customFormat="1" ht="60.75" customHeight="1">
      <c r="A57" s="258"/>
      <c r="B57" s="15" t="s">
        <v>4114</v>
      </c>
      <c r="C57" s="761"/>
      <c r="D57" s="762"/>
      <c r="E57" s="763"/>
      <c r="F57" s="764"/>
      <c r="G57" s="765"/>
      <c r="H57" s="756"/>
      <c r="I57" s="757"/>
      <c r="J57" s="757"/>
      <c r="K57" s="757"/>
      <c r="L57" s="757"/>
    </row>
    <row r="58" spans="1:12" s="23" customFormat="1" ht="60.75" customHeight="1">
      <c r="A58" s="258"/>
      <c r="B58" s="15" t="s">
        <v>4115</v>
      </c>
      <c r="C58" s="761"/>
      <c r="D58" s="762"/>
      <c r="E58" s="763"/>
      <c r="F58" s="764"/>
      <c r="G58" s="765"/>
      <c r="H58" s="756"/>
      <c r="I58" s="757"/>
      <c r="J58" s="757"/>
      <c r="K58" s="757"/>
      <c r="L58" s="757"/>
    </row>
    <row r="59" spans="1:12" s="23" customFormat="1" ht="60.75" customHeight="1">
      <c r="A59" s="258"/>
      <c r="B59" s="15" t="s">
        <v>4116</v>
      </c>
      <c r="C59" s="761"/>
      <c r="D59" s="762"/>
      <c r="E59" s="763"/>
      <c r="F59" s="764"/>
      <c r="G59" s="765"/>
      <c r="H59" s="756"/>
      <c r="I59" s="757"/>
      <c r="J59" s="757"/>
      <c r="K59" s="757"/>
      <c r="L59" s="757"/>
    </row>
    <row r="60" spans="1:12" s="23" customFormat="1" ht="60.75" customHeight="1">
      <c r="A60" s="258"/>
      <c r="B60" s="15" t="s">
        <v>4117</v>
      </c>
      <c r="C60" s="761"/>
      <c r="D60" s="762"/>
      <c r="E60" s="763"/>
      <c r="F60" s="764"/>
      <c r="G60" s="765"/>
      <c r="H60" s="756"/>
      <c r="I60" s="757"/>
      <c r="J60" s="757"/>
      <c r="K60" s="757"/>
      <c r="L60" s="757"/>
    </row>
    <row r="61" spans="1:12" s="23" customFormat="1" ht="60.75" customHeight="1">
      <c r="A61" s="258"/>
      <c r="B61" s="15" t="s">
        <v>4118</v>
      </c>
      <c r="C61" s="761"/>
      <c r="D61" s="762"/>
      <c r="E61" s="763"/>
      <c r="F61" s="764"/>
      <c r="G61" s="765"/>
      <c r="H61" s="756"/>
      <c r="I61" s="757"/>
      <c r="J61" s="757"/>
      <c r="K61" s="757"/>
      <c r="L61" s="757"/>
    </row>
    <row r="62" spans="1:12" s="50" customFormat="1" ht="4.5" customHeight="1">
      <c r="A62" s="48"/>
      <c r="B62" s="221"/>
      <c r="C62" s="223"/>
      <c r="D62" s="223"/>
      <c r="E62" s="222"/>
      <c r="F62" s="293"/>
      <c r="G62" s="294"/>
      <c r="H62" s="756"/>
      <c r="I62" s="757"/>
      <c r="J62" s="757"/>
      <c r="K62" s="757"/>
      <c r="L62" s="757"/>
    </row>
    <row r="63" spans="1:12" s="1" customFormat="1" ht="45" customHeight="1">
      <c r="B63" s="758" t="s">
        <v>240</v>
      </c>
      <c r="C63" s="759"/>
      <c r="D63" s="759"/>
      <c r="E63" s="760"/>
      <c r="F63" s="297"/>
      <c r="G63" s="298">
        <f>SUM(F52:G61)</f>
        <v>0</v>
      </c>
      <c r="H63" s="756"/>
      <c r="I63" s="757"/>
      <c r="J63" s="757"/>
      <c r="K63" s="757"/>
      <c r="L63" s="757"/>
    </row>
    <row r="64" spans="1:12" s="23" customFormat="1" ht="60.75" customHeight="1">
      <c r="A64" s="258"/>
      <c r="B64" s="15" t="s">
        <v>4119</v>
      </c>
      <c r="C64" s="761"/>
      <c r="D64" s="762"/>
      <c r="E64" s="763"/>
      <c r="F64" s="764"/>
      <c r="G64" s="765"/>
      <c r="H64" s="756"/>
      <c r="I64" s="757"/>
      <c r="J64" s="757"/>
      <c r="K64" s="757"/>
      <c r="L64" s="757"/>
    </row>
    <row r="65" spans="1:12" s="23" customFormat="1" ht="60.75" customHeight="1">
      <c r="A65" s="258"/>
      <c r="B65" s="15" t="s">
        <v>4120</v>
      </c>
      <c r="C65" s="761"/>
      <c r="D65" s="762"/>
      <c r="E65" s="763"/>
      <c r="F65" s="764"/>
      <c r="G65" s="765"/>
      <c r="H65" s="756"/>
      <c r="I65" s="757"/>
      <c r="J65" s="757"/>
      <c r="K65" s="757"/>
      <c r="L65" s="757"/>
    </row>
    <row r="66" spans="1:12" s="23" customFormat="1" ht="60.75" customHeight="1">
      <c r="A66" s="258"/>
      <c r="B66" s="15" t="s">
        <v>4121</v>
      </c>
      <c r="C66" s="761"/>
      <c r="D66" s="762"/>
      <c r="E66" s="763"/>
      <c r="F66" s="764"/>
      <c r="G66" s="765"/>
      <c r="H66" s="756"/>
      <c r="I66" s="757"/>
      <c r="J66" s="757"/>
      <c r="K66" s="757"/>
      <c r="L66" s="757"/>
    </row>
    <row r="67" spans="1:12" s="23" customFormat="1" ht="60.75" customHeight="1">
      <c r="A67" s="258"/>
      <c r="B67" s="15" t="s">
        <v>4122</v>
      </c>
      <c r="C67" s="761"/>
      <c r="D67" s="762"/>
      <c r="E67" s="763"/>
      <c r="F67" s="764"/>
      <c r="G67" s="765"/>
      <c r="H67" s="756"/>
      <c r="I67" s="757"/>
      <c r="J67" s="757"/>
      <c r="K67" s="757"/>
      <c r="L67" s="757"/>
    </row>
    <row r="68" spans="1:12" s="23" customFormat="1" ht="60.75" customHeight="1">
      <c r="A68" s="258"/>
      <c r="B68" s="15" t="s">
        <v>4123</v>
      </c>
      <c r="C68" s="761"/>
      <c r="D68" s="762"/>
      <c r="E68" s="763"/>
      <c r="F68" s="764"/>
      <c r="G68" s="765"/>
      <c r="H68" s="756"/>
      <c r="I68" s="757"/>
      <c r="J68" s="757"/>
      <c r="K68" s="757"/>
      <c r="L68" s="757"/>
    </row>
    <row r="69" spans="1:12" s="23" customFormat="1" ht="60.75" customHeight="1">
      <c r="A69" s="258"/>
      <c r="B69" s="15" t="s">
        <v>4124</v>
      </c>
      <c r="C69" s="761"/>
      <c r="D69" s="762"/>
      <c r="E69" s="763"/>
      <c r="F69" s="764"/>
      <c r="G69" s="765"/>
      <c r="H69" s="756"/>
      <c r="I69" s="757"/>
      <c r="J69" s="757"/>
      <c r="K69" s="757"/>
      <c r="L69" s="757"/>
    </row>
    <row r="70" spans="1:12" s="23" customFormat="1" ht="60.75" customHeight="1">
      <c r="A70" s="258"/>
      <c r="B70" s="15" t="s">
        <v>4125</v>
      </c>
      <c r="C70" s="761"/>
      <c r="D70" s="762"/>
      <c r="E70" s="763"/>
      <c r="F70" s="764"/>
      <c r="G70" s="765"/>
      <c r="H70" s="756"/>
      <c r="I70" s="757"/>
      <c r="J70" s="757"/>
      <c r="K70" s="757"/>
      <c r="L70" s="757"/>
    </row>
    <row r="71" spans="1:12" s="23" customFormat="1" ht="60.75" customHeight="1">
      <c r="A71" s="258"/>
      <c r="B71" s="15" t="s">
        <v>4126</v>
      </c>
      <c r="C71" s="761"/>
      <c r="D71" s="762"/>
      <c r="E71" s="763"/>
      <c r="F71" s="764"/>
      <c r="G71" s="765"/>
      <c r="H71" s="756"/>
      <c r="I71" s="757"/>
      <c r="J71" s="757"/>
      <c r="K71" s="757"/>
      <c r="L71" s="757"/>
    </row>
    <row r="72" spans="1:12" s="23" customFormat="1" ht="60.75" customHeight="1">
      <c r="A72" s="258"/>
      <c r="B72" s="15" t="s">
        <v>4127</v>
      </c>
      <c r="C72" s="761"/>
      <c r="D72" s="762"/>
      <c r="E72" s="763"/>
      <c r="F72" s="764"/>
      <c r="G72" s="765"/>
      <c r="H72" s="756"/>
      <c r="I72" s="757"/>
      <c r="J72" s="757"/>
      <c r="K72" s="757"/>
      <c r="L72" s="757"/>
    </row>
    <row r="73" spans="1:12" s="23" customFormat="1" ht="60.75" customHeight="1">
      <c r="A73" s="258"/>
      <c r="B73" s="15" t="s">
        <v>4128</v>
      </c>
      <c r="C73" s="761"/>
      <c r="D73" s="762"/>
      <c r="E73" s="763"/>
      <c r="F73" s="764"/>
      <c r="G73" s="765"/>
      <c r="H73" s="756"/>
      <c r="I73" s="757"/>
      <c r="J73" s="757"/>
      <c r="K73" s="757"/>
      <c r="L73" s="757"/>
    </row>
    <row r="74" spans="1:12" s="50" customFormat="1" ht="4.5" customHeight="1">
      <c r="A74" s="48"/>
      <c r="B74" s="221"/>
      <c r="C74" s="223"/>
      <c r="D74" s="223"/>
      <c r="E74" s="222"/>
      <c r="F74" s="293"/>
      <c r="G74" s="294"/>
      <c r="H74" s="756"/>
      <c r="I74" s="757"/>
      <c r="J74" s="757"/>
      <c r="K74" s="757"/>
      <c r="L74" s="757"/>
    </row>
    <row r="75" spans="1:12" s="1" customFormat="1" ht="45" customHeight="1">
      <c r="B75" s="758" t="s">
        <v>240</v>
      </c>
      <c r="C75" s="759"/>
      <c r="D75" s="759"/>
      <c r="E75" s="760"/>
      <c r="F75" s="297"/>
      <c r="G75" s="298">
        <f>SUM(F64:G73)</f>
        <v>0</v>
      </c>
      <c r="H75" s="756"/>
      <c r="I75" s="757"/>
      <c r="J75" s="757"/>
      <c r="K75" s="757"/>
      <c r="L75" s="757"/>
    </row>
    <row r="76" spans="1:12" s="23" customFormat="1" ht="60.75" customHeight="1">
      <c r="A76" s="258"/>
      <c r="B76" s="15" t="s">
        <v>4129</v>
      </c>
      <c r="C76" s="761"/>
      <c r="D76" s="762"/>
      <c r="E76" s="763"/>
      <c r="F76" s="764"/>
      <c r="G76" s="765"/>
      <c r="H76" s="756"/>
      <c r="I76" s="757"/>
      <c r="J76" s="757"/>
      <c r="K76" s="757"/>
      <c r="L76" s="757"/>
    </row>
    <row r="77" spans="1:12" s="23" customFormat="1" ht="60.75" customHeight="1">
      <c r="A77" s="258"/>
      <c r="B77" s="15" t="s">
        <v>4130</v>
      </c>
      <c r="C77" s="761"/>
      <c r="D77" s="762"/>
      <c r="E77" s="763"/>
      <c r="F77" s="764"/>
      <c r="G77" s="765"/>
      <c r="H77" s="756"/>
      <c r="I77" s="757"/>
      <c r="J77" s="757"/>
      <c r="K77" s="757"/>
      <c r="L77" s="757"/>
    </row>
    <row r="78" spans="1:12" s="23" customFormat="1" ht="60.75" customHeight="1">
      <c r="A78" s="258"/>
      <c r="B78" s="15" t="s">
        <v>4131</v>
      </c>
      <c r="C78" s="761"/>
      <c r="D78" s="762"/>
      <c r="E78" s="763"/>
      <c r="F78" s="764"/>
      <c r="G78" s="765"/>
      <c r="H78" s="756"/>
      <c r="I78" s="757"/>
      <c r="J78" s="757"/>
      <c r="K78" s="757"/>
      <c r="L78" s="757"/>
    </row>
    <row r="79" spans="1:12" s="23" customFormat="1" ht="60.75" customHeight="1">
      <c r="A79" s="258"/>
      <c r="B79" s="15" t="s">
        <v>4132</v>
      </c>
      <c r="C79" s="761"/>
      <c r="D79" s="762"/>
      <c r="E79" s="763"/>
      <c r="F79" s="764"/>
      <c r="G79" s="765"/>
      <c r="H79" s="756"/>
      <c r="I79" s="757"/>
      <c r="J79" s="757"/>
      <c r="K79" s="757"/>
      <c r="L79" s="757"/>
    </row>
    <row r="80" spans="1:12" s="23" customFormat="1" ht="60.75" customHeight="1">
      <c r="A80" s="258"/>
      <c r="B80" s="15" t="s">
        <v>4133</v>
      </c>
      <c r="C80" s="761"/>
      <c r="D80" s="762"/>
      <c r="E80" s="763"/>
      <c r="F80" s="764"/>
      <c r="G80" s="765"/>
      <c r="H80" s="756"/>
      <c r="I80" s="757"/>
      <c r="J80" s="757"/>
      <c r="K80" s="757"/>
      <c r="L80" s="757"/>
    </row>
    <row r="81" spans="1:12" s="23" customFormat="1" ht="60.75" customHeight="1">
      <c r="A81" s="258"/>
      <c r="B81" s="15" t="s">
        <v>4134</v>
      </c>
      <c r="C81" s="761"/>
      <c r="D81" s="762"/>
      <c r="E81" s="763"/>
      <c r="F81" s="764"/>
      <c r="G81" s="765"/>
      <c r="H81" s="756"/>
      <c r="I81" s="757"/>
      <c r="J81" s="757"/>
      <c r="K81" s="757"/>
      <c r="L81" s="757"/>
    </row>
    <row r="82" spans="1:12" s="23" customFormat="1" ht="60.75" customHeight="1">
      <c r="A82" s="258"/>
      <c r="B82" s="15" t="s">
        <v>4135</v>
      </c>
      <c r="C82" s="761"/>
      <c r="D82" s="762"/>
      <c r="E82" s="763"/>
      <c r="F82" s="764"/>
      <c r="G82" s="765"/>
      <c r="H82" s="756"/>
      <c r="I82" s="757"/>
      <c r="J82" s="757"/>
      <c r="K82" s="757"/>
      <c r="L82" s="757"/>
    </row>
    <row r="83" spans="1:12" s="23" customFormat="1" ht="60.75" customHeight="1">
      <c r="A83" s="258"/>
      <c r="B83" s="15" t="s">
        <v>4136</v>
      </c>
      <c r="C83" s="761"/>
      <c r="D83" s="762"/>
      <c r="E83" s="763"/>
      <c r="F83" s="764"/>
      <c r="G83" s="765"/>
      <c r="H83" s="756"/>
      <c r="I83" s="757"/>
      <c r="J83" s="757"/>
      <c r="K83" s="757"/>
      <c r="L83" s="757"/>
    </row>
    <row r="84" spans="1:12" s="23" customFormat="1" ht="60.75" customHeight="1">
      <c r="A84" s="258"/>
      <c r="B84" s="15" t="s">
        <v>4137</v>
      </c>
      <c r="C84" s="761"/>
      <c r="D84" s="762"/>
      <c r="E84" s="763"/>
      <c r="F84" s="764"/>
      <c r="G84" s="765"/>
      <c r="H84" s="756"/>
      <c r="I84" s="757"/>
      <c r="J84" s="757"/>
      <c r="K84" s="757"/>
      <c r="L84" s="757"/>
    </row>
    <row r="85" spans="1:12" s="23" customFormat="1" ht="60.75" customHeight="1">
      <c r="A85" s="258"/>
      <c r="B85" s="15" t="s">
        <v>4138</v>
      </c>
      <c r="C85" s="761"/>
      <c r="D85" s="762"/>
      <c r="E85" s="763"/>
      <c r="F85" s="764"/>
      <c r="G85" s="765"/>
      <c r="H85" s="756"/>
      <c r="I85" s="757"/>
      <c r="J85" s="757"/>
      <c r="K85" s="757"/>
      <c r="L85" s="757"/>
    </row>
    <row r="86" spans="1:12" s="50" customFormat="1" ht="4.5" customHeight="1">
      <c r="A86" s="48"/>
      <c r="B86" s="221"/>
      <c r="C86" s="223"/>
      <c r="D86" s="223"/>
      <c r="E86" s="222"/>
      <c r="F86" s="293"/>
      <c r="G86" s="294"/>
      <c r="H86" s="756"/>
      <c r="I86" s="757"/>
      <c r="J86" s="757"/>
      <c r="K86" s="757"/>
      <c r="L86" s="757"/>
    </row>
    <row r="87" spans="1:12" s="1" customFormat="1" ht="45" customHeight="1">
      <c r="B87" s="758" t="s">
        <v>240</v>
      </c>
      <c r="C87" s="759"/>
      <c r="D87" s="759"/>
      <c r="E87" s="760"/>
      <c r="F87" s="297"/>
      <c r="G87" s="298">
        <f>SUM(F76:G85)</f>
        <v>0</v>
      </c>
      <c r="H87" s="756"/>
      <c r="I87" s="757"/>
      <c r="J87" s="757"/>
      <c r="K87" s="757"/>
      <c r="L87" s="757"/>
    </row>
    <row r="88" spans="1:12" s="23" customFormat="1" ht="60.75" customHeight="1">
      <c r="A88" s="258"/>
      <c r="B88" s="15" t="s">
        <v>4139</v>
      </c>
      <c r="C88" s="761"/>
      <c r="D88" s="762"/>
      <c r="E88" s="763"/>
      <c r="F88" s="764"/>
      <c r="G88" s="765"/>
      <c r="H88" s="756"/>
      <c r="I88" s="757"/>
      <c r="J88" s="757"/>
      <c r="K88" s="757"/>
      <c r="L88" s="757"/>
    </row>
    <row r="89" spans="1:12" s="23" customFormat="1" ht="60.75" customHeight="1">
      <c r="A89" s="258"/>
      <c r="B89" s="15" t="s">
        <v>4140</v>
      </c>
      <c r="C89" s="761"/>
      <c r="D89" s="762"/>
      <c r="E89" s="763"/>
      <c r="F89" s="764"/>
      <c r="G89" s="765"/>
      <c r="H89" s="756"/>
      <c r="I89" s="757"/>
      <c r="J89" s="757"/>
      <c r="K89" s="757"/>
      <c r="L89" s="757"/>
    </row>
    <row r="90" spans="1:12" s="23" customFormat="1" ht="60.75" customHeight="1">
      <c r="A90" s="258"/>
      <c r="B90" s="15" t="s">
        <v>4141</v>
      </c>
      <c r="C90" s="761"/>
      <c r="D90" s="762"/>
      <c r="E90" s="763"/>
      <c r="F90" s="764"/>
      <c r="G90" s="765"/>
      <c r="H90" s="756"/>
      <c r="I90" s="757"/>
      <c r="J90" s="757"/>
      <c r="K90" s="757"/>
      <c r="L90" s="757"/>
    </row>
    <row r="91" spans="1:12" s="23" customFormat="1" ht="60.75" customHeight="1">
      <c r="A91" s="258"/>
      <c r="B91" s="15" t="s">
        <v>4142</v>
      </c>
      <c r="C91" s="761"/>
      <c r="D91" s="762"/>
      <c r="E91" s="763"/>
      <c r="F91" s="764"/>
      <c r="G91" s="765"/>
      <c r="H91" s="756"/>
      <c r="I91" s="757"/>
      <c r="J91" s="757"/>
      <c r="K91" s="757"/>
      <c r="L91" s="757"/>
    </row>
    <row r="92" spans="1:12" s="23" customFormat="1" ht="60.75" customHeight="1">
      <c r="A92" s="258"/>
      <c r="B92" s="15" t="s">
        <v>4143</v>
      </c>
      <c r="C92" s="761"/>
      <c r="D92" s="762"/>
      <c r="E92" s="763"/>
      <c r="F92" s="764"/>
      <c r="G92" s="765"/>
      <c r="H92" s="756"/>
      <c r="I92" s="757"/>
      <c r="J92" s="757"/>
      <c r="K92" s="757"/>
      <c r="L92" s="757"/>
    </row>
    <row r="93" spans="1:12" s="23" customFormat="1" ht="60.75" customHeight="1">
      <c r="A93" s="258"/>
      <c r="B93" s="15" t="s">
        <v>4144</v>
      </c>
      <c r="C93" s="761"/>
      <c r="D93" s="762"/>
      <c r="E93" s="763"/>
      <c r="F93" s="764"/>
      <c r="G93" s="765"/>
      <c r="H93" s="756"/>
      <c r="I93" s="757"/>
      <c r="J93" s="757"/>
      <c r="K93" s="757"/>
      <c r="L93" s="757"/>
    </row>
    <row r="94" spans="1:12" s="23" customFormat="1" ht="60.75" customHeight="1">
      <c r="A94" s="258"/>
      <c r="B94" s="15" t="s">
        <v>4145</v>
      </c>
      <c r="C94" s="761"/>
      <c r="D94" s="762"/>
      <c r="E94" s="763"/>
      <c r="F94" s="764"/>
      <c r="G94" s="765"/>
      <c r="H94" s="756"/>
      <c r="I94" s="757"/>
      <c r="J94" s="757"/>
      <c r="K94" s="757"/>
      <c r="L94" s="757"/>
    </row>
    <row r="95" spans="1:12" s="23" customFormat="1" ht="60.75" customHeight="1">
      <c r="A95" s="258"/>
      <c r="B95" s="15" t="s">
        <v>4146</v>
      </c>
      <c r="C95" s="761"/>
      <c r="D95" s="762"/>
      <c r="E95" s="763"/>
      <c r="F95" s="764"/>
      <c r="G95" s="765"/>
      <c r="H95" s="756"/>
      <c r="I95" s="757"/>
      <c r="J95" s="757"/>
      <c r="K95" s="757"/>
      <c r="L95" s="757"/>
    </row>
    <row r="96" spans="1:12" s="23" customFormat="1" ht="60.75" customHeight="1">
      <c r="A96" s="258"/>
      <c r="B96" s="15" t="s">
        <v>4147</v>
      </c>
      <c r="C96" s="761"/>
      <c r="D96" s="762"/>
      <c r="E96" s="763"/>
      <c r="F96" s="764"/>
      <c r="G96" s="765"/>
      <c r="H96" s="756"/>
      <c r="I96" s="757"/>
      <c r="J96" s="757"/>
      <c r="K96" s="757"/>
      <c r="L96" s="757"/>
    </row>
    <row r="97" spans="1:12" s="23" customFormat="1" ht="60.75" customHeight="1">
      <c r="A97" s="258"/>
      <c r="B97" s="15" t="s">
        <v>4148</v>
      </c>
      <c r="C97" s="761"/>
      <c r="D97" s="762"/>
      <c r="E97" s="763"/>
      <c r="F97" s="764"/>
      <c r="G97" s="765"/>
      <c r="H97" s="756"/>
      <c r="I97" s="757"/>
      <c r="J97" s="757"/>
      <c r="K97" s="757"/>
      <c r="L97" s="757"/>
    </row>
    <row r="98" spans="1:12" s="50" customFormat="1" ht="4.5" customHeight="1">
      <c r="A98" s="48"/>
      <c r="B98" s="221"/>
      <c r="C98" s="223"/>
      <c r="D98" s="223"/>
      <c r="E98" s="222"/>
      <c r="F98" s="293"/>
      <c r="G98" s="294"/>
      <c r="H98" s="756"/>
      <c r="I98" s="757"/>
      <c r="J98" s="757"/>
      <c r="K98" s="757"/>
      <c r="L98" s="757"/>
    </row>
    <row r="99" spans="1:12" s="1" customFormat="1" ht="45" customHeight="1">
      <c r="B99" s="758" t="s">
        <v>240</v>
      </c>
      <c r="C99" s="759"/>
      <c r="D99" s="759"/>
      <c r="E99" s="760"/>
      <c r="F99" s="297"/>
      <c r="G99" s="298">
        <f>SUM(F88:G97)</f>
        <v>0</v>
      </c>
      <c r="H99" s="756"/>
      <c r="I99" s="757"/>
      <c r="J99" s="757"/>
      <c r="K99" s="757"/>
      <c r="L99" s="757"/>
    </row>
    <row r="100" spans="1:12" s="23" customFormat="1">
      <c r="A100" s="225"/>
      <c r="B100" s="754" t="s">
        <v>1</v>
      </c>
      <c r="C100" s="754"/>
      <c r="D100" s="754"/>
      <c r="E100" s="755"/>
      <c r="F100" s="219"/>
      <c r="G100" s="225"/>
      <c r="K100" s="225"/>
    </row>
  </sheetData>
  <sheetProtection algorithmName="SHA-512" hashValue="gAlSvFWxfM9MhXSr6upxSkJNQKmOJaiNkgJ3Xyts07d6ekuTnHGVML0iKvOW1R+UnSPP5LW6JSPF6d4zyNPcAA==" saltValue="ii3jave0YwkQ86x1LpHn9Q==" spinCount="100000" sheet="1" objects="1" scenarios="1"/>
  <mergeCells count="244">
    <mergeCell ref="B1:G4"/>
    <mergeCell ref="B6:E6"/>
    <mergeCell ref="B7:E8"/>
    <mergeCell ref="B9:D11"/>
    <mergeCell ref="E9:E11"/>
    <mergeCell ref="H18:L18"/>
    <mergeCell ref="H19:L19"/>
    <mergeCell ref="C13:E13"/>
    <mergeCell ref="C14:E14"/>
    <mergeCell ref="C15:E15"/>
    <mergeCell ref="F13:G13"/>
    <mergeCell ref="F14:G14"/>
    <mergeCell ref="F15:G15"/>
    <mergeCell ref="C16:E16"/>
    <mergeCell ref="F16:G16"/>
    <mergeCell ref="C17:E17"/>
    <mergeCell ref="F17:G17"/>
    <mergeCell ref="C18:E18"/>
    <mergeCell ref="F18:G18"/>
    <mergeCell ref="C19:E19"/>
    <mergeCell ref="F19:G19"/>
    <mergeCell ref="H20:L20"/>
    <mergeCell ref="H15:L15"/>
    <mergeCell ref="H16:L16"/>
    <mergeCell ref="H17:L17"/>
    <mergeCell ref="C20:E20"/>
    <mergeCell ref="F20:G20"/>
    <mergeCell ref="H25:L25"/>
    <mergeCell ref="H26:L26"/>
    <mergeCell ref="B27:E27"/>
    <mergeCell ref="H27:L27"/>
    <mergeCell ref="H21:L21"/>
    <mergeCell ref="H22:L22"/>
    <mergeCell ref="H23:L23"/>
    <mergeCell ref="C21:E21"/>
    <mergeCell ref="F21:G21"/>
    <mergeCell ref="C22:E22"/>
    <mergeCell ref="F22:G22"/>
    <mergeCell ref="C23:E23"/>
    <mergeCell ref="F23:G23"/>
    <mergeCell ref="C25:E25"/>
    <mergeCell ref="F25:G25"/>
    <mergeCell ref="C24:E24"/>
    <mergeCell ref="F24:G24"/>
    <mergeCell ref="H24:L24"/>
    <mergeCell ref="H31:L31"/>
    <mergeCell ref="H32:L32"/>
    <mergeCell ref="H33:L33"/>
    <mergeCell ref="H28:L28"/>
    <mergeCell ref="H29:L29"/>
    <mergeCell ref="H30:L30"/>
    <mergeCell ref="C28:E28"/>
    <mergeCell ref="F28:G28"/>
    <mergeCell ref="C29:E29"/>
    <mergeCell ref="F29:G29"/>
    <mergeCell ref="C30:E30"/>
    <mergeCell ref="F30:G30"/>
    <mergeCell ref="C31:E31"/>
    <mergeCell ref="F31:G31"/>
    <mergeCell ref="C32:E32"/>
    <mergeCell ref="F32:G32"/>
    <mergeCell ref="C33:E33"/>
    <mergeCell ref="F33:G33"/>
    <mergeCell ref="H37:L37"/>
    <mergeCell ref="H38:L38"/>
    <mergeCell ref="B39:E39"/>
    <mergeCell ref="H39:L39"/>
    <mergeCell ref="H34:L34"/>
    <mergeCell ref="H35:L35"/>
    <mergeCell ref="H36:L36"/>
    <mergeCell ref="C34:E34"/>
    <mergeCell ref="F34:G34"/>
    <mergeCell ref="C35:E35"/>
    <mergeCell ref="F35:G35"/>
    <mergeCell ref="C36:E36"/>
    <mergeCell ref="F36:G36"/>
    <mergeCell ref="C37:E37"/>
    <mergeCell ref="F37:G37"/>
    <mergeCell ref="H43:L43"/>
    <mergeCell ref="H44:L44"/>
    <mergeCell ref="H45:L45"/>
    <mergeCell ref="H40:L40"/>
    <mergeCell ref="H41:L41"/>
    <mergeCell ref="H42:L42"/>
    <mergeCell ref="C40:E40"/>
    <mergeCell ref="F40:G40"/>
    <mergeCell ref="C41:E41"/>
    <mergeCell ref="F41:G41"/>
    <mergeCell ref="C42:E42"/>
    <mergeCell ref="F42:G42"/>
    <mergeCell ref="C43:E43"/>
    <mergeCell ref="F43:G43"/>
    <mergeCell ref="C44:E44"/>
    <mergeCell ref="F44:G44"/>
    <mergeCell ref="C45:E45"/>
    <mergeCell ref="F45:G45"/>
    <mergeCell ref="H49:L49"/>
    <mergeCell ref="H50:L50"/>
    <mergeCell ref="B51:E51"/>
    <mergeCell ref="H51:L51"/>
    <mergeCell ref="H46:L46"/>
    <mergeCell ref="H47:L47"/>
    <mergeCell ref="H48:L48"/>
    <mergeCell ref="C46:E46"/>
    <mergeCell ref="F46:G46"/>
    <mergeCell ref="C47:E47"/>
    <mergeCell ref="F47:G47"/>
    <mergeCell ref="C48:E48"/>
    <mergeCell ref="F48:G48"/>
    <mergeCell ref="C49:E49"/>
    <mergeCell ref="F49:G49"/>
    <mergeCell ref="H55:L55"/>
    <mergeCell ref="H56:L56"/>
    <mergeCell ref="H57:L57"/>
    <mergeCell ref="H52:L52"/>
    <mergeCell ref="H53:L53"/>
    <mergeCell ref="H54:L54"/>
    <mergeCell ref="C52:E52"/>
    <mergeCell ref="F52:G52"/>
    <mergeCell ref="C53:E53"/>
    <mergeCell ref="F53:G53"/>
    <mergeCell ref="C54:E54"/>
    <mergeCell ref="F54:G54"/>
    <mergeCell ref="C55:E55"/>
    <mergeCell ref="F55:G55"/>
    <mergeCell ref="C56:E56"/>
    <mergeCell ref="F56:G56"/>
    <mergeCell ref="C57:E57"/>
    <mergeCell ref="F57:G57"/>
    <mergeCell ref="H61:L61"/>
    <mergeCell ref="H62:L62"/>
    <mergeCell ref="B63:E63"/>
    <mergeCell ref="H63:L63"/>
    <mergeCell ref="H58:L58"/>
    <mergeCell ref="H59:L59"/>
    <mergeCell ref="H60:L60"/>
    <mergeCell ref="C58:E58"/>
    <mergeCell ref="F58:G58"/>
    <mergeCell ref="C59:E59"/>
    <mergeCell ref="F59:G59"/>
    <mergeCell ref="C60:E60"/>
    <mergeCell ref="F60:G60"/>
    <mergeCell ref="C61:E61"/>
    <mergeCell ref="F61:G61"/>
    <mergeCell ref="H67:L67"/>
    <mergeCell ref="H68:L68"/>
    <mergeCell ref="H69:L69"/>
    <mergeCell ref="H64:L64"/>
    <mergeCell ref="H65:L65"/>
    <mergeCell ref="H66:L66"/>
    <mergeCell ref="C64:E64"/>
    <mergeCell ref="F64:G64"/>
    <mergeCell ref="C65:E65"/>
    <mergeCell ref="F65:G65"/>
    <mergeCell ref="C66:E66"/>
    <mergeCell ref="F66:G66"/>
    <mergeCell ref="C67:E67"/>
    <mergeCell ref="F67:G67"/>
    <mergeCell ref="C68:E68"/>
    <mergeCell ref="F68:G68"/>
    <mergeCell ref="C69:E69"/>
    <mergeCell ref="F69:G69"/>
    <mergeCell ref="H73:L73"/>
    <mergeCell ref="H74:L74"/>
    <mergeCell ref="B75:E75"/>
    <mergeCell ref="H75:L75"/>
    <mergeCell ref="H70:L70"/>
    <mergeCell ref="H71:L71"/>
    <mergeCell ref="H72:L72"/>
    <mergeCell ref="C70:E70"/>
    <mergeCell ref="F70:G70"/>
    <mergeCell ref="C71:E71"/>
    <mergeCell ref="F71:G71"/>
    <mergeCell ref="C72:E72"/>
    <mergeCell ref="F72:G72"/>
    <mergeCell ref="C73:E73"/>
    <mergeCell ref="F73:G73"/>
    <mergeCell ref="H79:L79"/>
    <mergeCell ref="H80:L80"/>
    <mergeCell ref="H81:L81"/>
    <mergeCell ref="H76:L76"/>
    <mergeCell ref="H77:L77"/>
    <mergeCell ref="H78:L78"/>
    <mergeCell ref="C76:E76"/>
    <mergeCell ref="F76:G76"/>
    <mergeCell ref="C77:E77"/>
    <mergeCell ref="F77:G77"/>
    <mergeCell ref="C78:E78"/>
    <mergeCell ref="F78:G78"/>
    <mergeCell ref="C79:E79"/>
    <mergeCell ref="F79:G79"/>
    <mergeCell ref="C80:E80"/>
    <mergeCell ref="F80:G80"/>
    <mergeCell ref="C81:E81"/>
    <mergeCell ref="F81:G81"/>
    <mergeCell ref="H85:L85"/>
    <mergeCell ref="H86:L86"/>
    <mergeCell ref="B87:E87"/>
    <mergeCell ref="H87:L87"/>
    <mergeCell ref="H82:L82"/>
    <mergeCell ref="H83:L83"/>
    <mergeCell ref="H84:L84"/>
    <mergeCell ref="C82:E82"/>
    <mergeCell ref="F82:G82"/>
    <mergeCell ref="C83:E83"/>
    <mergeCell ref="F83:G83"/>
    <mergeCell ref="C84:E84"/>
    <mergeCell ref="F84:G84"/>
    <mergeCell ref="C85:E85"/>
    <mergeCell ref="F85:G85"/>
    <mergeCell ref="H91:L91"/>
    <mergeCell ref="H92:L92"/>
    <mergeCell ref="H93:L93"/>
    <mergeCell ref="H88:L88"/>
    <mergeCell ref="H89:L89"/>
    <mergeCell ref="H90:L90"/>
    <mergeCell ref="C88:E88"/>
    <mergeCell ref="F88:G88"/>
    <mergeCell ref="C89:E89"/>
    <mergeCell ref="F89:G89"/>
    <mergeCell ref="C90:E90"/>
    <mergeCell ref="F90:G90"/>
    <mergeCell ref="C91:E91"/>
    <mergeCell ref="F91:G91"/>
    <mergeCell ref="C92:E92"/>
    <mergeCell ref="F92:G92"/>
    <mergeCell ref="C93:E93"/>
    <mergeCell ref="F93:G93"/>
    <mergeCell ref="B100:E100"/>
    <mergeCell ref="H97:L97"/>
    <mergeCell ref="H98:L98"/>
    <mergeCell ref="B99:E99"/>
    <mergeCell ref="H99:L99"/>
    <mergeCell ref="H94:L94"/>
    <mergeCell ref="H95:L95"/>
    <mergeCell ref="H96:L96"/>
    <mergeCell ref="C94:E94"/>
    <mergeCell ref="F94:G94"/>
    <mergeCell ref="C95:E95"/>
    <mergeCell ref="F95:G95"/>
    <mergeCell ref="C96:E96"/>
    <mergeCell ref="F96:G96"/>
    <mergeCell ref="C97:E97"/>
    <mergeCell ref="F97:G97"/>
  </mergeCells>
  <phoneticPr fontId="2"/>
  <conditionalFormatting sqref="C16:C23 F16:F23 F25 C25">
    <cfRule type="containsBlanks" dxfId="80" priority="23">
      <formula>LEN(TRIM(C16))=0</formula>
    </cfRule>
  </conditionalFormatting>
  <conditionalFormatting sqref="F36 C36">
    <cfRule type="containsBlanks" dxfId="79" priority="11">
      <formula>LEN(TRIM(C36))=0</formula>
    </cfRule>
  </conditionalFormatting>
  <conditionalFormatting sqref="C28:C35 F28:F35 F37 C37">
    <cfRule type="containsBlanks" dxfId="78" priority="12">
      <formula>LEN(TRIM(C28))=0</formula>
    </cfRule>
  </conditionalFormatting>
  <conditionalFormatting sqref="F24 C24">
    <cfRule type="containsBlanks" dxfId="77" priority="13">
      <formula>LEN(TRIM(C24))=0</formula>
    </cfRule>
  </conditionalFormatting>
  <conditionalFormatting sqref="C40:C47 F40:F47 F49 C49">
    <cfRule type="containsBlanks" dxfId="76" priority="10">
      <formula>LEN(TRIM(C40))=0</formula>
    </cfRule>
  </conditionalFormatting>
  <conditionalFormatting sqref="F48 C48">
    <cfRule type="containsBlanks" dxfId="75" priority="9">
      <formula>LEN(TRIM(C48))=0</formula>
    </cfRule>
  </conditionalFormatting>
  <conditionalFormatting sqref="F96 C96">
    <cfRule type="containsBlanks" dxfId="74" priority="1">
      <formula>LEN(TRIM(C96))=0</formula>
    </cfRule>
  </conditionalFormatting>
  <conditionalFormatting sqref="C52:C59 F52:F59 F61 C61">
    <cfRule type="containsBlanks" dxfId="73" priority="8">
      <formula>LEN(TRIM(C52))=0</formula>
    </cfRule>
  </conditionalFormatting>
  <conditionalFormatting sqref="F60 C60">
    <cfRule type="containsBlanks" dxfId="72" priority="7">
      <formula>LEN(TRIM(C60))=0</formula>
    </cfRule>
  </conditionalFormatting>
  <conditionalFormatting sqref="C64:C71 F64:F71 F73 C73">
    <cfRule type="containsBlanks" dxfId="71" priority="6">
      <formula>LEN(TRIM(C64))=0</formula>
    </cfRule>
  </conditionalFormatting>
  <conditionalFormatting sqref="F72 C72">
    <cfRule type="containsBlanks" dxfId="70" priority="5">
      <formula>LEN(TRIM(C72))=0</formula>
    </cfRule>
  </conditionalFormatting>
  <conditionalFormatting sqref="C76:C83 F76:F83 F85 C85">
    <cfRule type="containsBlanks" dxfId="69" priority="4">
      <formula>LEN(TRIM(C76))=0</formula>
    </cfRule>
  </conditionalFormatting>
  <conditionalFormatting sqref="F84 C84">
    <cfRule type="containsBlanks" dxfId="68" priority="3">
      <formula>LEN(TRIM(C84))=0</formula>
    </cfRule>
  </conditionalFormatting>
  <conditionalFormatting sqref="C88:C95 F88:F95 F97 C97">
    <cfRule type="containsBlanks" dxfId="67" priority="2">
      <formula>LEN(TRIM(C88))=0</formula>
    </cfRule>
  </conditionalFormatting>
  <pageMargins left="0.23622047244094491" right="0.23622047244094491" top="0.74803149606299213" bottom="0.74803149606299213" header="0.31496062992125984" footer="0.31496062992125984"/>
  <pageSetup paperSize="9" scale="71" fitToHeight="0" orientation="portrait" horizontalDpi="300" verticalDpi="300" r:id="rId1"/>
  <rowBreaks count="6" manualBreakCount="6">
    <brk id="27" max="6" man="1"/>
    <brk id="39" max="6" man="1"/>
    <brk id="51" max="6" man="1"/>
    <brk id="63" max="6" man="1"/>
    <brk id="75" max="6" man="1"/>
    <brk id="87" max="6" man="1"/>
  </rowBreaks>
  <drawing r:id="rId2"/>
  <extLst>
    <ext xmlns:x14="http://schemas.microsoft.com/office/spreadsheetml/2009/9/main" uri="{78C0D931-6437-407d-A8EE-F0AAD7539E65}">
      <x14:conditionalFormattings>
        <x14:conditionalFormatting xmlns:xm="http://schemas.microsoft.com/office/excel/2006/main">
          <x14:cfRule type="containsText" priority="24" operator="containsText" text="【エラー】" id="{3C2DE366-359F-4B5B-A588-D70D87A7756E}">
            <xm:f>NOT(ISERROR(SEARCH("【エラー】",②保育人材確保経費!H36)))</xm:f>
            <x14:dxf>
              <fill>
                <patternFill>
                  <bgColor rgb="FFFF0000"/>
                </patternFill>
              </fill>
            </x14:dxf>
          </x14:cfRule>
          <xm:sqref>G39 G27</xm:sqref>
        </x14:conditionalFormatting>
        <x14:conditionalFormatting xmlns:xm="http://schemas.microsoft.com/office/excel/2006/main">
          <x14:cfRule type="containsText" priority="27" operator="containsText" text="【エラー】" id="{65FCD7D2-3032-4D72-96D5-47DCECC09DAA}">
            <xm:f>NOT(ISERROR(SEARCH("【エラー】",②保育人材確保経費!#REF!)))</xm:f>
            <x14:dxf>
              <fill>
                <patternFill>
                  <bgColor rgb="FFFF0000"/>
                </patternFill>
              </fill>
            </x14:dxf>
          </x14:cfRule>
          <xm:sqref>G87</xm:sqref>
        </x14:conditionalFormatting>
        <x14:conditionalFormatting xmlns:xm="http://schemas.microsoft.com/office/excel/2006/main">
          <x14:cfRule type="containsText" priority="28" operator="containsText" text="【エラー】" id="{34526588-F2B6-415B-AAF5-FC218FF1175C}">
            <xm:f>NOT(ISERROR(SEARCH("【エラー】",②保育人材確保経費!H87)))</xm:f>
            <x14:dxf>
              <fill>
                <patternFill>
                  <bgColor rgb="FFFF0000"/>
                </patternFill>
              </fill>
            </x14:dxf>
          </x14:cfRule>
          <xm:sqref>G99</xm:sqref>
        </x14:conditionalFormatting>
        <x14:conditionalFormatting xmlns:xm="http://schemas.microsoft.com/office/excel/2006/main">
          <x14:cfRule type="containsText" priority="29" operator="containsText" text="【エラー】" id="{1D16D70A-8789-451C-AEE4-C30D306C889C}">
            <xm:f>NOT(ISERROR(SEARCH("【エラー】",②保育人材確保経費!H71)))</xm:f>
            <x14:dxf>
              <fill>
                <patternFill>
                  <bgColor rgb="FFFF0000"/>
                </patternFill>
              </fill>
            </x14:dxf>
          </x14:cfRule>
          <xm:sqref>G75</xm:sqref>
        </x14:conditionalFormatting>
        <x14:conditionalFormatting xmlns:xm="http://schemas.microsoft.com/office/excel/2006/main">
          <x14:cfRule type="containsText" priority="30" operator="containsText" text="【エラー】" id="{0D66B9C0-676B-492C-8978-D5249C7DF3A5}">
            <xm:f>NOT(ISERROR(SEARCH("【エラー】",②保育人材確保経費!H58)))</xm:f>
            <x14:dxf>
              <fill>
                <patternFill>
                  <bgColor rgb="FFFF0000"/>
                </patternFill>
              </fill>
            </x14:dxf>
          </x14:cfRule>
          <xm:sqref>G63</xm:sqref>
        </x14:conditionalFormatting>
        <x14:conditionalFormatting xmlns:xm="http://schemas.microsoft.com/office/excel/2006/main">
          <x14:cfRule type="containsText" priority="31" operator="containsText" text="【エラー】" id="{42FCF4DE-E471-4054-8F1C-24B524F6BCAD}">
            <xm:f>NOT(ISERROR(SEARCH("【エラー】",②保育人材確保経費!H36)))</xm:f>
            <x14:dxf>
              <fill>
                <patternFill>
                  <bgColor rgb="FFFF0000"/>
                </patternFill>
              </fill>
            </x14:dxf>
          </x14:cfRule>
          <xm:sqref>G51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A1:P128"/>
  <sheetViews>
    <sheetView showZeros="0" view="pageBreakPreview" topLeftCell="A13" zoomScale="85" zoomScaleNormal="40" zoomScaleSheetLayoutView="85" zoomScalePageLayoutView="85" workbookViewId="0">
      <selection activeCell="G18" sqref="G18"/>
    </sheetView>
  </sheetViews>
  <sheetFormatPr defaultColWidth="9" defaultRowHeight="13.5"/>
  <cols>
    <col min="1" max="1" width="1.875" style="3" customWidth="1"/>
    <col min="2" max="2" width="6.5" style="17" customWidth="1"/>
    <col min="3" max="3" width="16.875" style="219" customWidth="1"/>
    <col min="4" max="4" width="16" style="219" customWidth="1"/>
    <col min="5" max="5" width="12" style="42" customWidth="1"/>
    <col min="6" max="6" width="13.25" style="239" customWidth="1"/>
    <col min="7" max="7" width="20.125" style="17" customWidth="1"/>
    <col min="8" max="8" width="44.625" style="219" customWidth="1"/>
    <col min="9" max="9" width="39.25" style="3" customWidth="1"/>
    <col min="10" max="16384" width="9" style="3"/>
  </cols>
  <sheetData>
    <row r="1" spans="1:16" s="24" customFormat="1" ht="48.75" customHeight="1">
      <c r="B1" s="697" t="s">
        <v>4252</v>
      </c>
      <c r="C1" s="697"/>
      <c r="D1" s="697"/>
      <c r="E1" s="697"/>
      <c r="F1" s="697"/>
      <c r="G1" s="766"/>
      <c r="H1" s="766"/>
      <c r="I1" s="766"/>
    </row>
    <row r="2" spans="1:16" s="24" customFormat="1" ht="48.75" customHeight="1">
      <c r="B2" s="766"/>
      <c r="C2" s="766"/>
      <c r="D2" s="766"/>
      <c r="E2" s="766"/>
      <c r="F2" s="766"/>
      <c r="G2" s="766"/>
      <c r="H2" s="766"/>
      <c r="I2" s="766"/>
    </row>
    <row r="3" spans="1:16" s="24" customFormat="1" ht="40.5" customHeight="1">
      <c r="B3" s="766"/>
      <c r="C3" s="766"/>
      <c r="D3" s="766"/>
      <c r="E3" s="766"/>
      <c r="F3" s="766"/>
      <c r="G3" s="766"/>
      <c r="H3" s="766"/>
      <c r="I3" s="766"/>
    </row>
    <row r="4" spans="1:16" s="24" customFormat="1" ht="125.25" customHeight="1">
      <c r="B4" s="766"/>
      <c r="C4" s="766"/>
      <c r="D4" s="766"/>
      <c r="E4" s="766"/>
      <c r="F4" s="766"/>
      <c r="G4" s="766"/>
      <c r="H4" s="766"/>
      <c r="I4" s="766"/>
    </row>
    <row r="5" spans="1:16" s="24" customFormat="1">
      <c r="B5" s="27"/>
      <c r="C5" s="219"/>
      <c r="D5" s="219"/>
      <c r="E5" s="42"/>
      <c r="F5" s="239"/>
      <c r="G5" s="27"/>
      <c r="H5" s="219"/>
    </row>
    <row r="6" spans="1:16" ht="24.75" customHeight="1">
      <c r="B6" s="767" t="s">
        <v>4255</v>
      </c>
      <c r="C6" s="767"/>
      <c r="D6" s="767"/>
      <c r="E6" s="767"/>
      <c r="F6" s="767"/>
      <c r="G6" s="767"/>
      <c r="H6" s="20" t="s">
        <v>7</v>
      </c>
      <c r="I6" s="236">
        <f>'①　申請シート'!$D$4</f>
        <v>0</v>
      </c>
      <c r="J6" s="58"/>
      <c r="K6" s="23"/>
      <c r="L6" s="23"/>
      <c r="M6" s="23"/>
    </row>
    <row r="7" spans="1:16" ht="30" customHeight="1">
      <c r="B7" s="768" t="s">
        <v>3982</v>
      </c>
      <c r="C7" s="768"/>
      <c r="D7" s="768"/>
      <c r="E7" s="768"/>
      <c r="F7" s="768"/>
      <c r="G7" s="768"/>
      <c r="H7" s="20" t="s">
        <v>3</v>
      </c>
      <c r="I7" s="208" t="str">
        <f>'①　申請シート'!$P$69</f>
        <v/>
      </c>
      <c r="J7" s="59"/>
      <c r="K7" s="23"/>
      <c r="L7" s="23"/>
      <c r="M7" s="23"/>
    </row>
    <row r="8" spans="1:16" ht="36.75" customHeight="1" thickBot="1">
      <c r="B8" s="768"/>
      <c r="C8" s="768"/>
      <c r="D8" s="768"/>
      <c r="E8" s="768"/>
      <c r="F8" s="768"/>
      <c r="G8" s="768"/>
      <c r="H8" s="20" t="s">
        <v>4</v>
      </c>
      <c r="I8" s="208" t="str">
        <f>'①　申請シート'!$I$86</f>
        <v/>
      </c>
      <c r="J8" s="59"/>
      <c r="K8" s="23"/>
      <c r="L8" s="23"/>
      <c r="M8" s="23"/>
    </row>
    <row r="9" spans="1:16" s="38" customFormat="1" ht="21" customHeight="1">
      <c r="B9" s="769" t="s">
        <v>4035</v>
      </c>
      <c r="C9" s="770"/>
      <c r="D9" s="770"/>
      <c r="E9" s="771"/>
      <c r="F9" s="701">
        <f>I39+I61+I83+I105+I127</f>
        <v>0</v>
      </c>
      <c r="G9" s="703"/>
      <c r="H9" s="227"/>
      <c r="I9" s="41"/>
      <c r="J9" s="39"/>
      <c r="K9" s="39"/>
      <c r="L9" s="39"/>
      <c r="M9" s="39"/>
    </row>
    <row r="10" spans="1:16" ht="22.5" customHeight="1">
      <c r="B10" s="772"/>
      <c r="C10" s="773"/>
      <c r="D10" s="773"/>
      <c r="E10" s="774"/>
      <c r="F10" s="797"/>
      <c r="G10" s="798"/>
      <c r="H10" s="227"/>
      <c r="I10" s="23"/>
      <c r="J10" s="23"/>
      <c r="K10" s="23"/>
      <c r="L10" s="23"/>
      <c r="M10" s="23"/>
    </row>
    <row r="11" spans="1:16" ht="8.25" customHeight="1" thickBot="1">
      <c r="B11" s="775"/>
      <c r="C11" s="776"/>
      <c r="D11" s="776"/>
      <c r="E11" s="777"/>
      <c r="F11" s="704"/>
      <c r="G11" s="706"/>
      <c r="H11" s="227"/>
      <c r="I11" s="45"/>
      <c r="J11" s="23"/>
      <c r="K11" s="23"/>
      <c r="L11" s="23"/>
      <c r="M11" s="23"/>
    </row>
    <row r="12" spans="1:16" s="238" customFormat="1" ht="37.5" customHeight="1">
      <c r="B12" s="237"/>
      <c r="C12" s="237"/>
      <c r="D12" s="237"/>
      <c r="E12" s="237"/>
      <c r="F12" s="227"/>
      <c r="G12" s="227"/>
      <c r="H12" s="227"/>
      <c r="I12" s="45"/>
      <c r="J12" s="23"/>
      <c r="K12" s="23"/>
      <c r="L12" s="23"/>
      <c r="M12" s="23"/>
    </row>
    <row r="13" spans="1:16" s="24" customFormat="1" ht="12.75" customHeight="1">
      <c r="B13" s="11"/>
      <c r="C13" s="26"/>
      <c r="D13" s="26"/>
      <c r="E13" s="26"/>
      <c r="F13" s="26"/>
      <c r="G13" s="26"/>
      <c r="H13" s="26"/>
      <c r="J13" s="23"/>
      <c r="K13" s="23"/>
      <c r="L13" s="23"/>
      <c r="M13" s="23"/>
    </row>
    <row r="14" spans="1:16" s="4" customFormat="1" ht="57" customHeight="1">
      <c r="A14" s="3"/>
      <c r="B14" s="793"/>
      <c r="C14" s="792" t="s">
        <v>3968</v>
      </c>
      <c r="D14" s="785" t="s">
        <v>3977</v>
      </c>
      <c r="E14" s="785" t="s">
        <v>4258</v>
      </c>
      <c r="F14" s="792"/>
      <c r="G14" s="792"/>
      <c r="H14" s="795" t="s">
        <v>4031</v>
      </c>
      <c r="I14" s="796" t="s">
        <v>4026</v>
      </c>
      <c r="J14" s="790" t="s">
        <v>4232</v>
      </c>
      <c r="K14" s="791"/>
      <c r="L14" s="791"/>
      <c r="M14" s="791"/>
      <c r="N14" s="791"/>
      <c r="O14" s="791"/>
      <c r="P14" s="791"/>
    </row>
    <row r="15" spans="1:16" s="23" customFormat="1" ht="28.5" customHeight="1">
      <c r="A15" s="251"/>
      <c r="B15" s="794"/>
      <c r="C15" s="792"/>
      <c r="D15" s="785"/>
      <c r="E15" s="250" t="s">
        <v>4028</v>
      </c>
      <c r="F15" s="267" t="s">
        <v>4029</v>
      </c>
      <c r="G15" s="267" t="s">
        <v>4030</v>
      </c>
      <c r="H15" s="795"/>
      <c r="I15" s="796"/>
      <c r="J15" s="790"/>
      <c r="K15" s="791"/>
      <c r="L15" s="791"/>
      <c r="M15" s="791"/>
      <c r="N15" s="791"/>
      <c r="O15" s="791"/>
      <c r="P15" s="791"/>
    </row>
    <row r="16" spans="1:16" s="14" customFormat="1" ht="35.25" customHeight="1">
      <c r="A16" s="13"/>
      <c r="B16" s="231" t="s">
        <v>6</v>
      </c>
      <c r="C16" s="232">
        <v>45021</v>
      </c>
      <c r="D16" s="233" t="s">
        <v>3980</v>
      </c>
      <c r="E16" s="442">
        <v>45021</v>
      </c>
      <c r="F16" s="442">
        <v>45028</v>
      </c>
      <c r="G16" s="433">
        <f>DATEDIF(E16,F16,"D")</f>
        <v>7</v>
      </c>
      <c r="H16" s="234" t="s">
        <v>3969</v>
      </c>
      <c r="I16" s="299">
        <v>3000</v>
      </c>
      <c r="J16" s="790"/>
      <c r="K16" s="791"/>
      <c r="L16" s="791"/>
      <c r="M16" s="791"/>
      <c r="N16" s="791"/>
      <c r="O16" s="791"/>
      <c r="P16" s="791"/>
    </row>
    <row r="17" spans="1:16" s="4" customFormat="1" ht="41.25" customHeight="1">
      <c r="A17" s="3"/>
      <c r="B17" s="231" t="s">
        <v>6</v>
      </c>
      <c r="C17" s="232">
        <v>45056</v>
      </c>
      <c r="D17" s="233" t="s">
        <v>72</v>
      </c>
      <c r="E17" s="443">
        <v>45056</v>
      </c>
      <c r="F17" s="443">
        <v>45061</v>
      </c>
      <c r="G17" s="433">
        <f>DATEDIF(E17,F17,"D")</f>
        <v>5</v>
      </c>
      <c r="H17" s="235" t="s">
        <v>3970</v>
      </c>
      <c r="I17" s="300">
        <v>30000</v>
      </c>
      <c r="J17" s="790"/>
      <c r="K17" s="791"/>
      <c r="L17" s="791"/>
      <c r="M17" s="791"/>
      <c r="N17" s="791"/>
      <c r="O17" s="791"/>
      <c r="P17" s="791"/>
    </row>
    <row r="18" spans="1:16" s="4" customFormat="1" ht="45" customHeight="1">
      <c r="A18" s="3"/>
      <c r="B18" s="15" t="s">
        <v>4048</v>
      </c>
      <c r="C18" s="450"/>
      <c r="D18" s="435"/>
      <c r="E18" s="444"/>
      <c r="F18" s="445"/>
      <c r="G18" s="432">
        <f>DATEDIF(E18,F18,"YD")</f>
        <v>0</v>
      </c>
      <c r="H18" s="215"/>
      <c r="I18" s="301"/>
      <c r="J18" s="790"/>
      <c r="K18" s="791"/>
      <c r="L18" s="791"/>
      <c r="M18" s="791"/>
      <c r="N18" s="791"/>
      <c r="O18" s="791"/>
      <c r="P18" s="791"/>
    </row>
    <row r="19" spans="1:16" s="4" customFormat="1" ht="45" customHeight="1">
      <c r="A19" s="3"/>
      <c r="B19" s="15" t="s">
        <v>4049</v>
      </c>
      <c r="C19" s="450"/>
      <c r="D19" s="435"/>
      <c r="E19" s="444"/>
      <c r="F19" s="445"/>
      <c r="G19" s="432">
        <f t="shared" ref="G19:G37" si="0">DATEDIF(E19,F19,"YD")</f>
        <v>0</v>
      </c>
      <c r="H19" s="215"/>
      <c r="I19" s="301"/>
      <c r="J19" s="790"/>
      <c r="K19" s="791"/>
      <c r="L19" s="791"/>
      <c r="M19" s="791"/>
      <c r="N19" s="791"/>
      <c r="O19" s="791"/>
      <c r="P19" s="791"/>
    </row>
    <row r="20" spans="1:16" s="4" customFormat="1" ht="45" customHeight="1">
      <c r="A20" s="3"/>
      <c r="B20" s="15" t="s">
        <v>4050</v>
      </c>
      <c r="C20" s="451"/>
      <c r="D20" s="435"/>
      <c r="E20" s="446"/>
      <c r="F20" s="447"/>
      <c r="G20" s="432">
        <f t="shared" si="0"/>
        <v>0</v>
      </c>
      <c r="H20" s="215"/>
      <c r="I20" s="301"/>
      <c r="J20" s="790"/>
      <c r="K20" s="791"/>
      <c r="L20" s="791"/>
      <c r="M20" s="791"/>
      <c r="N20" s="791"/>
      <c r="O20" s="791"/>
      <c r="P20" s="791"/>
    </row>
    <row r="21" spans="1:16" s="4" customFormat="1" ht="45" customHeight="1">
      <c r="A21" s="3"/>
      <c r="B21" s="15" t="s">
        <v>4051</v>
      </c>
      <c r="C21" s="451"/>
      <c r="D21" s="435"/>
      <c r="E21" s="446"/>
      <c r="F21" s="447"/>
      <c r="G21" s="432">
        <f t="shared" si="0"/>
        <v>0</v>
      </c>
      <c r="H21" s="215"/>
      <c r="I21" s="301"/>
      <c r="J21" s="756"/>
      <c r="K21" s="757"/>
      <c r="L21" s="757"/>
      <c r="M21" s="757"/>
      <c r="N21" s="757"/>
    </row>
    <row r="22" spans="1:16" s="4" customFormat="1" ht="45" customHeight="1">
      <c r="A22" s="3"/>
      <c r="B22" s="15" t="s">
        <v>4052</v>
      </c>
      <c r="C22" s="451"/>
      <c r="D22" s="435"/>
      <c r="E22" s="446"/>
      <c r="F22" s="447"/>
      <c r="G22" s="432">
        <f t="shared" si="0"/>
        <v>0</v>
      </c>
      <c r="H22" s="215"/>
      <c r="I22" s="301"/>
      <c r="J22" s="756"/>
      <c r="K22" s="757"/>
      <c r="L22" s="757"/>
      <c r="M22" s="757"/>
      <c r="N22" s="757"/>
    </row>
    <row r="23" spans="1:16" s="4" customFormat="1" ht="45" customHeight="1">
      <c r="A23" s="3"/>
      <c r="B23" s="15" t="s">
        <v>4053</v>
      </c>
      <c r="C23" s="451"/>
      <c r="D23" s="435"/>
      <c r="E23" s="446"/>
      <c r="F23" s="447"/>
      <c r="G23" s="432">
        <f t="shared" si="0"/>
        <v>0</v>
      </c>
      <c r="H23" s="215"/>
      <c r="I23" s="301"/>
      <c r="J23" s="756"/>
      <c r="K23" s="757"/>
      <c r="L23" s="757"/>
      <c r="M23" s="757"/>
      <c r="N23" s="757"/>
    </row>
    <row r="24" spans="1:16" s="4" customFormat="1" ht="45" customHeight="1">
      <c r="A24" s="3"/>
      <c r="B24" s="15" t="s">
        <v>4054</v>
      </c>
      <c r="C24" s="451"/>
      <c r="D24" s="435"/>
      <c r="E24" s="446"/>
      <c r="F24" s="447"/>
      <c r="G24" s="432">
        <f t="shared" si="0"/>
        <v>0</v>
      </c>
      <c r="H24" s="215"/>
      <c r="I24" s="301"/>
      <c r="J24" s="756"/>
      <c r="K24" s="757"/>
      <c r="L24" s="757"/>
      <c r="M24" s="757"/>
      <c r="N24" s="757"/>
    </row>
    <row r="25" spans="1:16" s="4" customFormat="1" ht="45" customHeight="1">
      <c r="A25" s="3"/>
      <c r="B25" s="15" t="s">
        <v>4055</v>
      </c>
      <c r="C25" s="451"/>
      <c r="D25" s="435"/>
      <c r="E25" s="446"/>
      <c r="F25" s="447"/>
      <c r="G25" s="432">
        <f t="shared" si="0"/>
        <v>0</v>
      </c>
      <c r="H25" s="215"/>
      <c r="I25" s="301"/>
      <c r="J25" s="756"/>
      <c r="K25" s="757"/>
      <c r="L25" s="757"/>
      <c r="M25" s="757"/>
      <c r="N25" s="757"/>
    </row>
    <row r="26" spans="1:16" s="23" customFormat="1" ht="45" customHeight="1">
      <c r="A26" s="251"/>
      <c r="B26" s="15" t="s">
        <v>4056</v>
      </c>
      <c r="C26" s="452"/>
      <c r="D26" s="438"/>
      <c r="E26" s="446"/>
      <c r="F26" s="447"/>
      <c r="G26" s="432">
        <f t="shared" si="0"/>
        <v>0</v>
      </c>
      <c r="H26" s="215"/>
      <c r="I26" s="302"/>
      <c r="J26" s="756"/>
      <c r="K26" s="757"/>
      <c r="L26" s="757"/>
      <c r="M26" s="757"/>
      <c r="N26" s="757"/>
    </row>
    <row r="27" spans="1:16" s="14" customFormat="1" ht="45" customHeight="1">
      <c r="A27" s="13"/>
      <c r="B27" s="15" t="s">
        <v>4057</v>
      </c>
      <c r="C27" s="452"/>
      <c r="D27" s="438"/>
      <c r="E27" s="446"/>
      <c r="F27" s="447"/>
      <c r="G27" s="432">
        <f t="shared" si="0"/>
        <v>0</v>
      </c>
      <c r="H27" s="215"/>
      <c r="I27" s="302"/>
      <c r="J27" s="756"/>
      <c r="K27" s="757"/>
      <c r="L27" s="757"/>
      <c r="M27" s="757"/>
      <c r="N27" s="757"/>
    </row>
    <row r="28" spans="1:16" s="23" customFormat="1" ht="45" customHeight="1">
      <c r="A28" s="251"/>
      <c r="B28" s="15" t="s">
        <v>4062</v>
      </c>
      <c r="C28" s="451"/>
      <c r="D28" s="435"/>
      <c r="E28" s="444"/>
      <c r="F28" s="445"/>
      <c r="G28" s="432">
        <f t="shared" si="0"/>
        <v>0</v>
      </c>
      <c r="H28" s="215"/>
      <c r="I28" s="301"/>
      <c r="J28" s="248"/>
      <c r="K28" s="249"/>
      <c r="L28" s="249"/>
      <c r="M28" s="249"/>
      <c r="N28" s="249"/>
      <c r="O28" s="1"/>
      <c r="P28" s="1"/>
    </row>
    <row r="29" spans="1:16" s="23" customFormat="1" ht="45" customHeight="1">
      <c r="A29" s="251"/>
      <c r="B29" s="15" t="s">
        <v>4063</v>
      </c>
      <c r="C29" s="451"/>
      <c r="D29" s="435"/>
      <c r="E29" s="446"/>
      <c r="F29" s="447"/>
      <c r="G29" s="432">
        <f t="shared" si="0"/>
        <v>0</v>
      </c>
      <c r="H29" s="215"/>
      <c r="I29" s="301"/>
      <c r="J29" s="756"/>
      <c r="K29" s="757"/>
      <c r="L29" s="757"/>
      <c r="M29" s="757"/>
      <c r="N29" s="757"/>
    </row>
    <row r="30" spans="1:16" s="23" customFormat="1" ht="45" customHeight="1">
      <c r="A30" s="251"/>
      <c r="B30" s="15" t="s">
        <v>4064</v>
      </c>
      <c r="C30" s="451"/>
      <c r="D30" s="435"/>
      <c r="E30" s="446"/>
      <c r="F30" s="447"/>
      <c r="G30" s="432">
        <f t="shared" si="0"/>
        <v>0</v>
      </c>
      <c r="H30" s="215"/>
      <c r="I30" s="301"/>
      <c r="J30" s="756"/>
      <c r="K30" s="757"/>
      <c r="L30" s="757"/>
      <c r="M30" s="757"/>
      <c r="N30" s="757"/>
    </row>
    <row r="31" spans="1:16" s="23" customFormat="1" ht="45" customHeight="1">
      <c r="A31" s="251"/>
      <c r="B31" s="15" t="s">
        <v>4065</v>
      </c>
      <c r="C31" s="451"/>
      <c r="D31" s="435"/>
      <c r="E31" s="446"/>
      <c r="F31" s="447"/>
      <c r="G31" s="432">
        <f t="shared" si="0"/>
        <v>0</v>
      </c>
      <c r="H31" s="215"/>
      <c r="I31" s="301"/>
      <c r="J31" s="756"/>
      <c r="K31" s="757"/>
      <c r="L31" s="757"/>
      <c r="M31" s="757"/>
      <c r="N31" s="757"/>
    </row>
    <row r="32" spans="1:16" s="23" customFormat="1" ht="45" customHeight="1">
      <c r="A32" s="251"/>
      <c r="B32" s="15" t="s">
        <v>4066</v>
      </c>
      <c r="C32" s="451"/>
      <c r="D32" s="435"/>
      <c r="E32" s="446"/>
      <c r="F32" s="447"/>
      <c r="G32" s="432">
        <f t="shared" si="0"/>
        <v>0</v>
      </c>
      <c r="H32" s="215"/>
      <c r="I32" s="301"/>
      <c r="J32" s="756"/>
      <c r="K32" s="757"/>
      <c r="L32" s="757"/>
      <c r="M32" s="757"/>
      <c r="N32" s="757"/>
    </row>
    <row r="33" spans="1:16" s="23" customFormat="1" ht="45" customHeight="1">
      <c r="A33" s="251"/>
      <c r="B33" s="15" t="s">
        <v>4067</v>
      </c>
      <c r="C33" s="451"/>
      <c r="D33" s="435"/>
      <c r="E33" s="446"/>
      <c r="F33" s="447"/>
      <c r="G33" s="432">
        <f t="shared" si="0"/>
        <v>0</v>
      </c>
      <c r="H33" s="215"/>
      <c r="I33" s="301"/>
      <c r="J33" s="756"/>
      <c r="K33" s="757"/>
      <c r="L33" s="757"/>
      <c r="M33" s="757"/>
      <c r="N33" s="757"/>
    </row>
    <row r="34" spans="1:16" s="23" customFormat="1" ht="45" customHeight="1">
      <c r="A34" s="251"/>
      <c r="B34" s="15" t="s">
        <v>4068</v>
      </c>
      <c r="C34" s="451"/>
      <c r="D34" s="435"/>
      <c r="E34" s="446"/>
      <c r="F34" s="447"/>
      <c r="G34" s="432">
        <f t="shared" si="0"/>
        <v>0</v>
      </c>
      <c r="H34" s="215"/>
      <c r="I34" s="301"/>
      <c r="J34" s="756"/>
      <c r="K34" s="757"/>
      <c r="L34" s="757"/>
      <c r="M34" s="757"/>
      <c r="N34" s="757"/>
    </row>
    <row r="35" spans="1:16" s="23" customFormat="1" ht="45" customHeight="1">
      <c r="A35" s="251"/>
      <c r="B35" s="15" t="s">
        <v>4069</v>
      </c>
      <c r="C35" s="451"/>
      <c r="D35" s="435"/>
      <c r="E35" s="446"/>
      <c r="F35" s="447"/>
      <c r="G35" s="432">
        <f t="shared" si="0"/>
        <v>0</v>
      </c>
      <c r="H35" s="215"/>
      <c r="I35" s="301"/>
      <c r="J35" s="756"/>
      <c r="K35" s="757"/>
      <c r="L35" s="757"/>
      <c r="M35" s="757"/>
      <c r="N35" s="757"/>
    </row>
    <row r="36" spans="1:16" s="23" customFormat="1" ht="45" customHeight="1">
      <c r="A36" s="251"/>
      <c r="B36" s="15" t="s">
        <v>4070</v>
      </c>
      <c r="C36" s="452"/>
      <c r="D36" s="438"/>
      <c r="E36" s="446"/>
      <c r="F36" s="447"/>
      <c r="G36" s="432">
        <f t="shared" si="0"/>
        <v>0</v>
      </c>
      <c r="H36" s="215"/>
      <c r="I36" s="302"/>
      <c r="J36" s="756"/>
      <c r="K36" s="757"/>
      <c r="L36" s="757"/>
      <c r="M36" s="757"/>
      <c r="N36" s="757"/>
    </row>
    <row r="37" spans="1:16" s="23" customFormat="1" ht="45" customHeight="1">
      <c r="A37" s="251"/>
      <c r="B37" s="15" t="s">
        <v>4071</v>
      </c>
      <c r="C37" s="452"/>
      <c r="D37" s="438"/>
      <c r="E37" s="446"/>
      <c r="F37" s="447"/>
      <c r="G37" s="432">
        <f t="shared" si="0"/>
        <v>0</v>
      </c>
      <c r="H37" s="215"/>
      <c r="I37" s="302"/>
      <c r="J37" s="756"/>
      <c r="K37" s="757"/>
      <c r="L37" s="757"/>
      <c r="M37" s="757"/>
      <c r="N37" s="757"/>
    </row>
    <row r="38" spans="1:16" s="50" customFormat="1" ht="4.5" customHeight="1" thickBot="1">
      <c r="A38" s="48"/>
      <c r="B38" s="47"/>
      <c r="C38" s="223"/>
      <c r="D38" s="223"/>
      <c r="E38" s="57"/>
      <c r="F38" s="240"/>
      <c r="G38" s="49"/>
      <c r="H38" s="224"/>
      <c r="I38" s="290"/>
      <c r="J38" s="756"/>
      <c r="K38" s="757"/>
      <c r="L38" s="757"/>
      <c r="M38" s="757"/>
      <c r="N38" s="757"/>
    </row>
    <row r="39" spans="1:16" s="1" customFormat="1" ht="45" customHeight="1" thickBot="1">
      <c r="B39" s="758" t="s">
        <v>240</v>
      </c>
      <c r="C39" s="759"/>
      <c r="D39" s="759"/>
      <c r="E39" s="759"/>
      <c r="F39" s="759"/>
      <c r="G39" s="759"/>
      <c r="H39" s="228"/>
      <c r="I39" s="292">
        <f>SUM(I18:I37)</f>
        <v>0</v>
      </c>
      <c r="J39" s="756"/>
      <c r="K39" s="757"/>
      <c r="L39" s="757"/>
      <c r="M39" s="757"/>
      <c r="N39" s="757"/>
    </row>
    <row r="40" spans="1:16" s="23" customFormat="1" ht="45.75" customHeight="1">
      <c r="A40" s="258"/>
      <c r="B40" s="15" t="s">
        <v>4149</v>
      </c>
      <c r="C40" s="451"/>
      <c r="D40" s="435"/>
      <c r="E40" s="444"/>
      <c r="F40" s="445"/>
      <c r="G40" s="432">
        <f>DATEDIF(E40,F40,"YD")</f>
        <v>0</v>
      </c>
      <c r="H40" s="215"/>
      <c r="I40" s="301"/>
      <c r="J40" s="252"/>
      <c r="K40" s="253"/>
      <c r="L40" s="253"/>
      <c r="M40" s="253"/>
      <c r="N40" s="253"/>
      <c r="O40" s="1"/>
      <c r="P40" s="1"/>
    </row>
    <row r="41" spans="1:16" s="23" customFormat="1" ht="45.75" customHeight="1">
      <c r="A41" s="258"/>
      <c r="B41" s="15" t="s">
        <v>4072</v>
      </c>
      <c r="C41" s="451"/>
      <c r="D41" s="435"/>
      <c r="E41" s="446"/>
      <c r="F41" s="447"/>
      <c r="G41" s="432">
        <f t="shared" ref="G41:G59" si="1">DATEDIF(E41,F41,"YD")</f>
        <v>0</v>
      </c>
      <c r="H41" s="215"/>
      <c r="I41" s="301"/>
      <c r="J41" s="756"/>
      <c r="K41" s="757"/>
      <c r="L41" s="757"/>
      <c r="M41" s="757"/>
      <c r="N41" s="757"/>
    </row>
    <row r="42" spans="1:16" s="23" customFormat="1" ht="45.75" customHeight="1">
      <c r="A42" s="258"/>
      <c r="B42" s="15" t="s">
        <v>4073</v>
      </c>
      <c r="C42" s="451"/>
      <c r="D42" s="435"/>
      <c r="E42" s="446"/>
      <c r="F42" s="447"/>
      <c r="G42" s="432">
        <f t="shared" si="1"/>
        <v>0</v>
      </c>
      <c r="H42" s="215"/>
      <c r="I42" s="301"/>
      <c r="J42" s="756"/>
      <c r="K42" s="757"/>
      <c r="L42" s="757"/>
      <c r="M42" s="757"/>
      <c r="N42" s="757"/>
    </row>
    <row r="43" spans="1:16" s="23" customFormat="1" ht="45.75" customHeight="1">
      <c r="A43" s="258"/>
      <c r="B43" s="15" t="s">
        <v>4074</v>
      </c>
      <c r="C43" s="451"/>
      <c r="D43" s="435"/>
      <c r="E43" s="446"/>
      <c r="F43" s="447"/>
      <c r="G43" s="432">
        <f t="shared" si="1"/>
        <v>0</v>
      </c>
      <c r="H43" s="215"/>
      <c r="I43" s="301"/>
      <c r="J43" s="756"/>
      <c r="K43" s="757"/>
      <c r="L43" s="757"/>
      <c r="M43" s="757"/>
      <c r="N43" s="757"/>
    </row>
    <row r="44" spans="1:16" s="23" customFormat="1" ht="45.75" customHeight="1">
      <c r="A44" s="258"/>
      <c r="B44" s="15" t="s">
        <v>4075</v>
      </c>
      <c r="C44" s="451"/>
      <c r="D44" s="435"/>
      <c r="E44" s="446"/>
      <c r="F44" s="447"/>
      <c r="G44" s="432">
        <f t="shared" si="1"/>
        <v>0</v>
      </c>
      <c r="H44" s="215"/>
      <c r="I44" s="301"/>
      <c r="J44" s="756"/>
      <c r="K44" s="757"/>
      <c r="L44" s="757"/>
      <c r="M44" s="757"/>
      <c r="N44" s="757"/>
    </row>
    <row r="45" spans="1:16" s="23" customFormat="1" ht="45.75" customHeight="1">
      <c r="A45" s="258"/>
      <c r="B45" s="15" t="s">
        <v>4076</v>
      </c>
      <c r="C45" s="451"/>
      <c r="D45" s="435"/>
      <c r="E45" s="446"/>
      <c r="F45" s="447"/>
      <c r="G45" s="432">
        <f t="shared" si="1"/>
        <v>0</v>
      </c>
      <c r="H45" s="215"/>
      <c r="I45" s="301"/>
      <c r="J45" s="756"/>
      <c r="K45" s="757"/>
      <c r="L45" s="757"/>
      <c r="M45" s="757"/>
      <c r="N45" s="757"/>
    </row>
    <row r="46" spans="1:16" s="23" customFormat="1" ht="45.75" customHeight="1">
      <c r="A46" s="258"/>
      <c r="B46" s="15" t="s">
        <v>4077</v>
      </c>
      <c r="C46" s="451"/>
      <c r="D46" s="435"/>
      <c r="E46" s="446"/>
      <c r="F46" s="447"/>
      <c r="G46" s="432">
        <f t="shared" si="1"/>
        <v>0</v>
      </c>
      <c r="H46" s="215"/>
      <c r="I46" s="301"/>
      <c r="J46" s="756"/>
      <c r="K46" s="757"/>
      <c r="L46" s="757"/>
      <c r="M46" s="757"/>
      <c r="N46" s="757"/>
    </row>
    <row r="47" spans="1:16" s="23" customFormat="1" ht="45.75" customHeight="1">
      <c r="A47" s="258"/>
      <c r="B47" s="15" t="s">
        <v>4078</v>
      </c>
      <c r="C47" s="451"/>
      <c r="D47" s="435"/>
      <c r="E47" s="446"/>
      <c r="F47" s="447"/>
      <c r="G47" s="432">
        <f t="shared" si="1"/>
        <v>0</v>
      </c>
      <c r="H47" s="215"/>
      <c r="I47" s="301"/>
      <c r="J47" s="756"/>
      <c r="K47" s="757"/>
      <c r="L47" s="757"/>
      <c r="M47" s="757"/>
      <c r="N47" s="757"/>
    </row>
    <row r="48" spans="1:16" s="23" customFormat="1" ht="45.75" customHeight="1">
      <c r="A48" s="258"/>
      <c r="B48" s="15" t="s">
        <v>4079</v>
      </c>
      <c r="C48" s="452"/>
      <c r="D48" s="438"/>
      <c r="E48" s="446"/>
      <c r="F48" s="447"/>
      <c r="G48" s="432">
        <f t="shared" si="1"/>
        <v>0</v>
      </c>
      <c r="H48" s="215"/>
      <c r="I48" s="302"/>
      <c r="J48" s="756"/>
      <c r="K48" s="757"/>
      <c r="L48" s="757"/>
      <c r="M48" s="757"/>
      <c r="N48" s="757"/>
    </row>
    <row r="49" spans="1:16" s="23" customFormat="1" ht="45.75" customHeight="1">
      <c r="A49" s="258"/>
      <c r="B49" s="15" t="s">
        <v>4080</v>
      </c>
      <c r="C49" s="452"/>
      <c r="D49" s="438"/>
      <c r="E49" s="446"/>
      <c r="F49" s="447"/>
      <c r="G49" s="432">
        <f t="shared" si="1"/>
        <v>0</v>
      </c>
      <c r="H49" s="215"/>
      <c r="I49" s="302"/>
      <c r="J49" s="756"/>
      <c r="K49" s="757"/>
      <c r="L49" s="757"/>
      <c r="M49" s="757"/>
      <c r="N49" s="757"/>
    </row>
    <row r="50" spans="1:16" s="50" customFormat="1" ht="45.75" customHeight="1">
      <c r="A50" s="258"/>
      <c r="B50" s="15" t="s">
        <v>4150</v>
      </c>
      <c r="C50" s="451"/>
      <c r="D50" s="435"/>
      <c r="E50" s="444"/>
      <c r="F50" s="445"/>
      <c r="G50" s="432">
        <f t="shared" si="1"/>
        <v>0</v>
      </c>
      <c r="H50" s="215"/>
      <c r="I50" s="301"/>
      <c r="J50" s="756"/>
      <c r="K50" s="757"/>
      <c r="L50" s="757"/>
      <c r="M50" s="757"/>
      <c r="N50" s="757"/>
    </row>
    <row r="51" spans="1:16" s="1" customFormat="1" ht="45.75" customHeight="1">
      <c r="A51" s="258"/>
      <c r="B51" s="15" t="s">
        <v>4151</v>
      </c>
      <c r="C51" s="451"/>
      <c r="D51" s="435"/>
      <c r="E51" s="446"/>
      <c r="F51" s="447"/>
      <c r="G51" s="432">
        <f t="shared" si="1"/>
        <v>0</v>
      </c>
      <c r="H51" s="215"/>
      <c r="I51" s="301"/>
      <c r="J51" s="756"/>
      <c r="K51" s="757"/>
      <c r="L51" s="757"/>
      <c r="M51" s="757"/>
      <c r="N51" s="757"/>
    </row>
    <row r="52" spans="1:16" s="23" customFormat="1" ht="45.75" customHeight="1">
      <c r="A52" s="258"/>
      <c r="B52" s="15" t="s">
        <v>4152</v>
      </c>
      <c r="C52" s="451"/>
      <c r="D52" s="435"/>
      <c r="E52" s="446"/>
      <c r="F52" s="447"/>
      <c r="G52" s="432">
        <f t="shared" si="1"/>
        <v>0</v>
      </c>
      <c r="H52" s="215"/>
      <c r="I52" s="301"/>
      <c r="J52" s="756"/>
      <c r="K52" s="757"/>
      <c r="L52" s="757"/>
      <c r="M52" s="757"/>
      <c r="N52" s="757"/>
    </row>
    <row r="53" spans="1:16" s="23" customFormat="1" ht="45.75" customHeight="1">
      <c r="A53" s="258"/>
      <c r="B53" s="15" t="s">
        <v>4153</v>
      </c>
      <c r="C53" s="451"/>
      <c r="D53" s="435"/>
      <c r="E53" s="446"/>
      <c r="F53" s="447"/>
      <c r="G53" s="432">
        <f t="shared" si="1"/>
        <v>0</v>
      </c>
      <c r="H53" s="215"/>
      <c r="I53" s="301"/>
      <c r="J53" s="756"/>
      <c r="K53" s="757"/>
      <c r="L53" s="757"/>
      <c r="M53" s="757"/>
      <c r="N53" s="757"/>
    </row>
    <row r="54" spans="1:16" s="23" customFormat="1" ht="45.75" customHeight="1">
      <c r="A54" s="258"/>
      <c r="B54" s="15" t="s">
        <v>4154</v>
      </c>
      <c r="C54" s="451"/>
      <c r="D54" s="435"/>
      <c r="E54" s="446"/>
      <c r="F54" s="447"/>
      <c r="G54" s="432">
        <f t="shared" si="1"/>
        <v>0</v>
      </c>
      <c r="H54" s="215"/>
      <c r="I54" s="301"/>
      <c r="J54" s="756"/>
      <c r="K54" s="757"/>
      <c r="L54" s="757"/>
      <c r="M54" s="757"/>
      <c r="N54" s="757"/>
    </row>
    <row r="55" spans="1:16" s="23" customFormat="1" ht="45.75" customHeight="1">
      <c r="A55" s="258"/>
      <c r="B55" s="15" t="s">
        <v>4155</v>
      </c>
      <c r="C55" s="451"/>
      <c r="D55" s="435"/>
      <c r="E55" s="446"/>
      <c r="F55" s="447"/>
      <c r="G55" s="432">
        <f t="shared" si="1"/>
        <v>0</v>
      </c>
      <c r="H55" s="215"/>
      <c r="I55" s="301"/>
      <c r="J55" s="756"/>
      <c r="K55" s="757"/>
      <c r="L55" s="757"/>
      <c r="M55" s="757"/>
      <c r="N55" s="757"/>
    </row>
    <row r="56" spans="1:16" s="23" customFormat="1" ht="45.75" customHeight="1">
      <c r="A56" s="258"/>
      <c r="B56" s="15" t="s">
        <v>4156</v>
      </c>
      <c r="C56" s="451"/>
      <c r="D56" s="435"/>
      <c r="E56" s="446"/>
      <c r="F56" s="447"/>
      <c r="G56" s="432">
        <f t="shared" si="1"/>
        <v>0</v>
      </c>
      <c r="H56" s="215"/>
      <c r="I56" s="301"/>
      <c r="J56" s="756"/>
      <c r="K56" s="757"/>
      <c r="L56" s="757"/>
      <c r="M56" s="757"/>
      <c r="N56" s="757"/>
    </row>
    <row r="57" spans="1:16" s="23" customFormat="1" ht="45.75" customHeight="1">
      <c r="A57" s="258"/>
      <c r="B57" s="15" t="s">
        <v>4157</v>
      </c>
      <c r="C57" s="451"/>
      <c r="D57" s="435"/>
      <c r="E57" s="446"/>
      <c r="F57" s="447"/>
      <c r="G57" s="432">
        <f t="shared" si="1"/>
        <v>0</v>
      </c>
      <c r="H57" s="215"/>
      <c r="I57" s="301"/>
      <c r="J57" s="756"/>
      <c r="K57" s="757"/>
      <c r="L57" s="757"/>
      <c r="M57" s="757"/>
      <c r="N57" s="757"/>
    </row>
    <row r="58" spans="1:16" s="23" customFormat="1" ht="45.75" customHeight="1">
      <c r="A58" s="258"/>
      <c r="B58" s="15" t="s">
        <v>4158</v>
      </c>
      <c r="C58" s="452"/>
      <c r="D58" s="438"/>
      <c r="E58" s="446"/>
      <c r="F58" s="447"/>
      <c r="G58" s="432">
        <f t="shared" si="1"/>
        <v>0</v>
      </c>
      <c r="H58" s="215"/>
      <c r="I58" s="302"/>
      <c r="J58" s="756"/>
      <c r="K58" s="757"/>
      <c r="L58" s="757"/>
      <c r="M58" s="757"/>
      <c r="N58" s="757"/>
    </row>
    <row r="59" spans="1:16" s="23" customFormat="1" ht="45.75" customHeight="1">
      <c r="A59" s="258"/>
      <c r="B59" s="15" t="s">
        <v>4159</v>
      </c>
      <c r="C59" s="452"/>
      <c r="D59" s="438"/>
      <c r="E59" s="446"/>
      <c r="F59" s="447"/>
      <c r="G59" s="432">
        <f t="shared" si="1"/>
        <v>0</v>
      </c>
      <c r="H59" s="215"/>
      <c r="I59" s="302"/>
      <c r="J59" s="756"/>
      <c r="K59" s="757"/>
      <c r="L59" s="757"/>
      <c r="M59" s="757"/>
      <c r="N59" s="757"/>
    </row>
    <row r="60" spans="1:16" s="50" customFormat="1" ht="4.5" customHeight="1" thickBot="1">
      <c r="A60" s="48"/>
      <c r="B60" s="254"/>
      <c r="C60" s="256"/>
      <c r="D60" s="256"/>
      <c r="E60" s="256"/>
      <c r="F60" s="255"/>
      <c r="G60" s="255"/>
      <c r="H60" s="257"/>
      <c r="I60" s="290"/>
      <c r="J60" s="756"/>
      <c r="K60" s="757"/>
      <c r="L60" s="757"/>
      <c r="M60" s="757"/>
      <c r="N60" s="757"/>
    </row>
    <row r="61" spans="1:16" s="23" customFormat="1" ht="60.75" customHeight="1" thickBot="1">
      <c r="A61" s="1"/>
      <c r="B61" s="758" t="s">
        <v>240</v>
      </c>
      <c r="C61" s="759"/>
      <c r="D61" s="759"/>
      <c r="E61" s="759"/>
      <c r="F61" s="759"/>
      <c r="G61" s="759"/>
      <c r="H61" s="228"/>
      <c r="I61" s="292">
        <f>SUM(I40:I59)</f>
        <v>0</v>
      </c>
      <c r="J61" s="756"/>
      <c r="K61" s="757"/>
      <c r="L61" s="757"/>
      <c r="M61" s="757"/>
      <c r="N61" s="757"/>
    </row>
    <row r="62" spans="1:16" s="23" customFormat="1" ht="45.75" customHeight="1">
      <c r="A62" s="258"/>
      <c r="B62" s="15" t="s">
        <v>4160</v>
      </c>
      <c r="C62" s="451"/>
      <c r="D62" s="435"/>
      <c r="E62" s="444"/>
      <c r="F62" s="445"/>
      <c r="G62" s="432">
        <f>DATEDIF(E62,F62,"YD")</f>
        <v>0</v>
      </c>
      <c r="H62" s="215"/>
      <c r="I62" s="301"/>
      <c r="J62" s="252"/>
      <c r="K62" s="253"/>
      <c r="L62" s="253"/>
      <c r="M62" s="253"/>
      <c r="N62" s="253"/>
      <c r="O62" s="1"/>
      <c r="P62" s="1"/>
    </row>
    <row r="63" spans="1:16" s="23" customFormat="1" ht="45.75" customHeight="1">
      <c r="A63" s="258"/>
      <c r="B63" s="15" t="s">
        <v>4161</v>
      </c>
      <c r="C63" s="451"/>
      <c r="D63" s="435"/>
      <c r="E63" s="446"/>
      <c r="F63" s="447"/>
      <c r="G63" s="432">
        <f t="shared" ref="G63:G81" si="2">DATEDIF(E63,F63,"YD")</f>
        <v>0</v>
      </c>
      <c r="H63" s="215"/>
      <c r="I63" s="301"/>
      <c r="J63" s="756"/>
      <c r="K63" s="757"/>
      <c r="L63" s="757"/>
      <c r="M63" s="757"/>
      <c r="N63" s="757"/>
    </row>
    <row r="64" spans="1:16" s="23" customFormat="1" ht="45.75" customHeight="1">
      <c r="A64" s="258"/>
      <c r="B64" s="15" t="s">
        <v>4162</v>
      </c>
      <c r="C64" s="451"/>
      <c r="D64" s="435"/>
      <c r="E64" s="446"/>
      <c r="F64" s="447"/>
      <c r="G64" s="432">
        <f t="shared" si="2"/>
        <v>0</v>
      </c>
      <c r="H64" s="215"/>
      <c r="I64" s="301"/>
      <c r="J64" s="756"/>
      <c r="K64" s="757"/>
      <c r="L64" s="757"/>
      <c r="M64" s="757"/>
      <c r="N64" s="757"/>
    </row>
    <row r="65" spans="1:14" s="23" customFormat="1" ht="45.75" customHeight="1">
      <c r="A65" s="258"/>
      <c r="B65" s="15" t="s">
        <v>4163</v>
      </c>
      <c r="C65" s="451"/>
      <c r="D65" s="435"/>
      <c r="E65" s="446"/>
      <c r="F65" s="447"/>
      <c r="G65" s="432">
        <f t="shared" si="2"/>
        <v>0</v>
      </c>
      <c r="H65" s="215"/>
      <c r="I65" s="301"/>
      <c r="J65" s="756"/>
      <c r="K65" s="757"/>
      <c r="L65" s="757"/>
      <c r="M65" s="757"/>
      <c r="N65" s="757"/>
    </row>
    <row r="66" spans="1:14" s="23" customFormat="1" ht="45.75" customHeight="1">
      <c r="A66" s="258"/>
      <c r="B66" s="15" t="s">
        <v>4164</v>
      </c>
      <c r="C66" s="451"/>
      <c r="D66" s="435"/>
      <c r="E66" s="446"/>
      <c r="F66" s="447"/>
      <c r="G66" s="432">
        <f t="shared" si="2"/>
        <v>0</v>
      </c>
      <c r="H66" s="215"/>
      <c r="I66" s="301"/>
      <c r="J66" s="756"/>
      <c r="K66" s="757"/>
      <c r="L66" s="757"/>
      <c r="M66" s="757"/>
      <c r="N66" s="757"/>
    </row>
    <row r="67" spans="1:14" s="23" customFormat="1" ht="45.75" customHeight="1">
      <c r="A67" s="258"/>
      <c r="B67" s="15" t="s">
        <v>4165</v>
      </c>
      <c r="C67" s="451"/>
      <c r="D67" s="435"/>
      <c r="E67" s="446"/>
      <c r="F67" s="447"/>
      <c r="G67" s="432">
        <f t="shared" si="2"/>
        <v>0</v>
      </c>
      <c r="H67" s="215"/>
      <c r="I67" s="301"/>
      <c r="J67" s="756"/>
      <c r="K67" s="757"/>
      <c r="L67" s="757"/>
      <c r="M67" s="757"/>
      <c r="N67" s="757"/>
    </row>
    <row r="68" spans="1:14" s="23" customFormat="1" ht="45.75" customHeight="1">
      <c r="A68" s="258"/>
      <c r="B68" s="15" t="s">
        <v>4166</v>
      </c>
      <c r="C68" s="451"/>
      <c r="D68" s="435"/>
      <c r="E68" s="446"/>
      <c r="F68" s="447"/>
      <c r="G68" s="432">
        <f t="shared" si="2"/>
        <v>0</v>
      </c>
      <c r="H68" s="215"/>
      <c r="I68" s="301"/>
      <c r="J68" s="756"/>
      <c r="K68" s="757"/>
      <c r="L68" s="757"/>
      <c r="M68" s="757"/>
      <c r="N68" s="757"/>
    </row>
    <row r="69" spans="1:14" s="23" customFormat="1" ht="45.75" customHeight="1">
      <c r="A69" s="258"/>
      <c r="B69" s="15" t="s">
        <v>4167</v>
      </c>
      <c r="C69" s="451"/>
      <c r="D69" s="435"/>
      <c r="E69" s="446"/>
      <c r="F69" s="447"/>
      <c r="G69" s="432">
        <f t="shared" si="2"/>
        <v>0</v>
      </c>
      <c r="H69" s="215"/>
      <c r="I69" s="301"/>
      <c r="J69" s="756"/>
      <c r="K69" s="757"/>
      <c r="L69" s="757"/>
      <c r="M69" s="757"/>
      <c r="N69" s="757"/>
    </row>
    <row r="70" spans="1:14" s="23" customFormat="1" ht="45.75" customHeight="1">
      <c r="A70" s="258"/>
      <c r="B70" s="15" t="s">
        <v>4168</v>
      </c>
      <c r="C70" s="452"/>
      <c r="D70" s="438"/>
      <c r="E70" s="446"/>
      <c r="F70" s="447"/>
      <c r="G70" s="432">
        <f t="shared" si="2"/>
        <v>0</v>
      </c>
      <c r="H70" s="215"/>
      <c r="I70" s="302"/>
      <c r="J70" s="756"/>
      <c r="K70" s="757"/>
      <c r="L70" s="757"/>
      <c r="M70" s="757"/>
      <c r="N70" s="757"/>
    </row>
    <row r="71" spans="1:14" s="23" customFormat="1" ht="45.75" customHeight="1">
      <c r="A71" s="258"/>
      <c r="B71" s="15" t="s">
        <v>4169</v>
      </c>
      <c r="C71" s="452"/>
      <c r="D71" s="438"/>
      <c r="E71" s="446"/>
      <c r="F71" s="447"/>
      <c r="G71" s="432">
        <f t="shared" si="2"/>
        <v>0</v>
      </c>
      <c r="H71" s="215"/>
      <c r="I71" s="302"/>
      <c r="J71" s="756"/>
      <c r="K71" s="757"/>
      <c r="L71" s="757"/>
      <c r="M71" s="757"/>
      <c r="N71" s="757"/>
    </row>
    <row r="72" spans="1:14" s="50" customFormat="1" ht="45.75" customHeight="1">
      <c r="A72" s="258"/>
      <c r="B72" s="15" t="s">
        <v>4170</v>
      </c>
      <c r="C72" s="451"/>
      <c r="D72" s="435"/>
      <c r="E72" s="444"/>
      <c r="F72" s="445"/>
      <c r="G72" s="432">
        <f t="shared" si="2"/>
        <v>0</v>
      </c>
      <c r="H72" s="215"/>
      <c r="I72" s="301"/>
      <c r="J72" s="756"/>
      <c r="K72" s="757"/>
      <c r="L72" s="757"/>
      <c r="M72" s="757"/>
      <c r="N72" s="757"/>
    </row>
    <row r="73" spans="1:14" s="1" customFormat="1" ht="45.75" customHeight="1">
      <c r="A73" s="258"/>
      <c r="B73" s="15" t="s">
        <v>4171</v>
      </c>
      <c r="C73" s="451"/>
      <c r="D73" s="435"/>
      <c r="E73" s="446"/>
      <c r="F73" s="447"/>
      <c r="G73" s="432">
        <f t="shared" si="2"/>
        <v>0</v>
      </c>
      <c r="H73" s="215"/>
      <c r="I73" s="301"/>
      <c r="J73" s="756"/>
      <c r="K73" s="757"/>
      <c r="L73" s="757"/>
      <c r="M73" s="757"/>
      <c r="N73" s="757"/>
    </row>
    <row r="74" spans="1:14" s="23" customFormat="1" ht="45.75" customHeight="1">
      <c r="A74" s="258"/>
      <c r="B74" s="15" t="s">
        <v>4172</v>
      </c>
      <c r="C74" s="451"/>
      <c r="D74" s="435"/>
      <c r="E74" s="446"/>
      <c r="F74" s="447"/>
      <c r="G74" s="432">
        <f t="shared" si="2"/>
        <v>0</v>
      </c>
      <c r="H74" s="215"/>
      <c r="I74" s="301"/>
      <c r="J74" s="756"/>
      <c r="K74" s="757"/>
      <c r="L74" s="757"/>
      <c r="M74" s="757"/>
      <c r="N74" s="757"/>
    </row>
    <row r="75" spans="1:14" s="23" customFormat="1" ht="45.75" customHeight="1">
      <c r="A75" s="258"/>
      <c r="B75" s="15" t="s">
        <v>4173</v>
      </c>
      <c r="C75" s="451"/>
      <c r="D75" s="435"/>
      <c r="E75" s="446"/>
      <c r="F75" s="447"/>
      <c r="G75" s="432">
        <f t="shared" si="2"/>
        <v>0</v>
      </c>
      <c r="H75" s="215"/>
      <c r="I75" s="301"/>
      <c r="J75" s="756"/>
      <c r="K75" s="757"/>
      <c r="L75" s="757"/>
      <c r="M75" s="757"/>
      <c r="N75" s="757"/>
    </row>
    <row r="76" spans="1:14" s="23" customFormat="1" ht="45.75" customHeight="1">
      <c r="A76" s="258"/>
      <c r="B76" s="15" t="s">
        <v>4174</v>
      </c>
      <c r="C76" s="451"/>
      <c r="D76" s="435"/>
      <c r="E76" s="446"/>
      <c r="F76" s="447"/>
      <c r="G76" s="432">
        <f t="shared" si="2"/>
        <v>0</v>
      </c>
      <c r="H76" s="215"/>
      <c r="I76" s="301"/>
      <c r="J76" s="756"/>
      <c r="K76" s="757"/>
      <c r="L76" s="757"/>
      <c r="M76" s="757"/>
      <c r="N76" s="757"/>
    </row>
    <row r="77" spans="1:14" s="23" customFormat="1" ht="45.75" customHeight="1">
      <c r="A77" s="258"/>
      <c r="B77" s="15" t="s">
        <v>4175</v>
      </c>
      <c r="C77" s="451"/>
      <c r="D77" s="435"/>
      <c r="E77" s="446"/>
      <c r="F77" s="447"/>
      <c r="G77" s="432">
        <f t="shared" si="2"/>
        <v>0</v>
      </c>
      <c r="H77" s="215"/>
      <c r="I77" s="301"/>
      <c r="J77" s="756"/>
      <c r="K77" s="757"/>
      <c r="L77" s="757"/>
      <c r="M77" s="757"/>
      <c r="N77" s="757"/>
    </row>
    <row r="78" spans="1:14" s="23" customFormat="1" ht="45.75" customHeight="1">
      <c r="A78" s="258"/>
      <c r="B78" s="15" t="s">
        <v>4176</v>
      </c>
      <c r="C78" s="451"/>
      <c r="D78" s="435"/>
      <c r="E78" s="446"/>
      <c r="F78" s="447"/>
      <c r="G78" s="432">
        <f t="shared" si="2"/>
        <v>0</v>
      </c>
      <c r="H78" s="215"/>
      <c r="I78" s="301"/>
      <c r="J78" s="756"/>
      <c r="K78" s="757"/>
      <c r="L78" s="757"/>
      <c r="M78" s="757"/>
      <c r="N78" s="757"/>
    </row>
    <row r="79" spans="1:14" s="23" customFormat="1" ht="45.75" customHeight="1">
      <c r="A79" s="258"/>
      <c r="B79" s="15" t="s">
        <v>4177</v>
      </c>
      <c r="C79" s="451"/>
      <c r="D79" s="435"/>
      <c r="E79" s="446"/>
      <c r="F79" s="447"/>
      <c r="G79" s="432">
        <f t="shared" si="2"/>
        <v>0</v>
      </c>
      <c r="H79" s="215"/>
      <c r="I79" s="301"/>
      <c r="J79" s="756"/>
      <c r="K79" s="757"/>
      <c r="L79" s="757"/>
      <c r="M79" s="757"/>
      <c r="N79" s="757"/>
    </row>
    <row r="80" spans="1:14" s="23" customFormat="1" ht="45.75" customHeight="1">
      <c r="A80" s="258"/>
      <c r="B80" s="15" t="s">
        <v>4178</v>
      </c>
      <c r="C80" s="452"/>
      <c r="D80" s="438"/>
      <c r="E80" s="446"/>
      <c r="F80" s="447"/>
      <c r="G80" s="432">
        <f t="shared" si="2"/>
        <v>0</v>
      </c>
      <c r="H80" s="215"/>
      <c r="I80" s="302"/>
      <c r="J80" s="756"/>
      <c r="K80" s="757"/>
      <c r="L80" s="757"/>
      <c r="M80" s="757"/>
      <c r="N80" s="757"/>
    </row>
    <row r="81" spans="1:16" s="23" customFormat="1" ht="45.75" customHeight="1">
      <c r="A81" s="258"/>
      <c r="B81" s="15" t="s">
        <v>4179</v>
      </c>
      <c r="C81" s="452"/>
      <c r="D81" s="438"/>
      <c r="E81" s="446"/>
      <c r="F81" s="447"/>
      <c r="G81" s="432">
        <f t="shared" si="2"/>
        <v>0</v>
      </c>
      <c r="H81" s="215"/>
      <c r="I81" s="302"/>
      <c r="J81" s="756"/>
      <c r="K81" s="757"/>
      <c r="L81" s="757"/>
      <c r="M81" s="757"/>
      <c r="N81" s="757"/>
    </row>
    <row r="82" spans="1:16" s="50" customFormat="1" ht="4.5" customHeight="1" thickBot="1">
      <c r="A82" s="48"/>
      <c r="B82" s="254"/>
      <c r="C82" s="256"/>
      <c r="D82" s="256"/>
      <c r="E82" s="256"/>
      <c r="F82" s="255"/>
      <c r="G82" s="255"/>
      <c r="H82" s="257"/>
      <c r="I82" s="290"/>
      <c r="J82" s="756"/>
      <c r="K82" s="757"/>
      <c r="L82" s="757"/>
      <c r="M82" s="757"/>
      <c r="N82" s="757"/>
    </row>
    <row r="83" spans="1:16" s="23" customFormat="1" ht="60.75" customHeight="1" thickBot="1">
      <c r="A83" s="1"/>
      <c r="B83" s="758" t="s">
        <v>240</v>
      </c>
      <c r="C83" s="759"/>
      <c r="D83" s="759"/>
      <c r="E83" s="759"/>
      <c r="F83" s="759"/>
      <c r="G83" s="759"/>
      <c r="H83" s="228"/>
      <c r="I83" s="292">
        <f>SUM(I62:I81)</f>
        <v>0</v>
      </c>
      <c r="J83" s="756"/>
      <c r="K83" s="757"/>
      <c r="L83" s="757"/>
      <c r="M83" s="757"/>
      <c r="N83" s="757"/>
    </row>
    <row r="84" spans="1:16" s="23" customFormat="1" ht="45.75" customHeight="1">
      <c r="A84" s="258"/>
      <c r="B84" s="15" t="s">
        <v>4180</v>
      </c>
      <c r="C84" s="451"/>
      <c r="D84" s="435"/>
      <c r="E84" s="444"/>
      <c r="F84" s="445"/>
      <c r="G84" s="432">
        <f>DATEDIF(E84,F84,"YD")</f>
        <v>0</v>
      </c>
      <c r="H84" s="215"/>
      <c r="I84" s="301"/>
      <c r="J84" s="252"/>
      <c r="K84" s="253"/>
      <c r="L84" s="253"/>
      <c r="M84" s="253"/>
      <c r="N84" s="253"/>
      <c r="O84" s="1"/>
      <c r="P84" s="1"/>
    </row>
    <row r="85" spans="1:16" s="23" customFormat="1" ht="45.75" customHeight="1">
      <c r="A85" s="258"/>
      <c r="B85" s="15" t="s">
        <v>4181</v>
      </c>
      <c r="C85" s="451"/>
      <c r="D85" s="435"/>
      <c r="E85" s="446"/>
      <c r="F85" s="447"/>
      <c r="G85" s="432">
        <f t="shared" ref="G85:G103" si="3">DATEDIF(E85,F85,"YD")</f>
        <v>0</v>
      </c>
      <c r="H85" s="215"/>
      <c r="I85" s="301"/>
      <c r="J85" s="756"/>
      <c r="K85" s="757"/>
      <c r="L85" s="757"/>
      <c r="M85" s="757"/>
      <c r="N85" s="757"/>
    </row>
    <row r="86" spans="1:16" s="23" customFormat="1" ht="45.75" customHeight="1">
      <c r="A86" s="258"/>
      <c r="B86" s="15" t="s">
        <v>4182</v>
      </c>
      <c r="C86" s="451"/>
      <c r="D86" s="435"/>
      <c r="E86" s="446"/>
      <c r="F86" s="447"/>
      <c r="G86" s="432">
        <f t="shared" si="3"/>
        <v>0</v>
      </c>
      <c r="H86" s="215"/>
      <c r="I86" s="301"/>
      <c r="J86" s="756"/>
      <c r="K86" s="757"/>
      <c r="L86" s="757"/>
      <c r="M86" s="757"/>
      <c r="N86" s="757"/>
    </row>
    <row r="87" spans="1:16" s="23" customFormat="1" ht="45.75" customHeight="1">
      <c r="A87" s="258"/>
      <c r="B87" s="15" t="s">
        <v>4183</v>
      </c>
      <c r="C87" s="451"/>
      <c r="D87" s="435"/>
      <c r="E87" s="446"/>
      <c r="F87" s="447"/>
      <c r="G87" s="432">
        <f t="shared" si="3"/>
        <v>0</v>
      </c>
      <c r="H87" s="215"/>
      <c r="I87" s="301"/>
      <c r="J87" s="756"/>
      <c r="K87" s="757"/>
      <c r="L87" s="757"/>
      <c r="M87" s="757"/>
      <c r="N87" s="757"/>
    </row>
    <row r="88" spans="1:16" s="23" customFormat="1" ht="45.75" customHeight="1">
      <c r="A88" s="258"/>
      <c r="B88" s="15" t="s">
        <v>4184</v>
      </c>
      <c r="C88" s="451"/>
      <c r="D88" s="435"/>
      <c r="E88" s="446"/>
      <c r="F88" s="447"/>
      <c r="G88" s="432">
        <f t="shared" si="3"/>
        <v>0</v>
      </c>
      <c r="H88" s="215"/>
      <c r="I88" s="301"/>
      <c r="J88" s="756"/>
      <c r="K88" s="757"/>
      <c r="L88" s="757"/>
      <c r="M88" s="757"/>
      <c r="N88" s="757"/>
    </row>
    <row r="89" spans="1:16" s="23" customFormat="1" ht="45.75" customHeight="1">
      <c r="A89" s="258"/>
      <c r="B89" s="15" t="s">
        <v>4185</v>
      </c>
      <c r="C89" s="451"/>
      <c r="D89" s="435"/>
      <c r="E89" s="446"/>
      <c r="F89" s="447"/>
      <c r="G89" s="432">
        <f t="shared" si="3"/>
        <v>0</v>
      </c>
      <c r="H89" s="215"/>
      <c r="I89" s="301"/>
      <c r="J89" s="756"/>
      <c r="K89" s="757"/>
      <c r="L89" s="757"/>
      <c r="M89" s="757"/>
      <c r="N89" s="757"/>
    </row>
    <row r="90" spans="1:16" s="23" customFormat="1" ht="45.75" customHeight="1">
      <c r="A90" s="258"/>
      <c r="B90" s="15" t="s">
        <v>4186</v>
      </c>
      <c r="C90" s="451"/>
      <c r="D90" s="435"/>
      <c r="E90" s="446"/>
      <c r="F90" s="447"/>
      <c r="G90" s="432">
        <f t="shared" si="3"/>
        <v>0</v>
      </c>
      <c r="H90" s="215"/>
      <c r="I90" s="301"/>
      <c r="J90" s="756"/>
      <c r="K90" s="757"/>
      <c r="L90" s="757"/>
      <c r="M90" s="757"/>
      <c r="N90" s="757"/>
    </row>
    <row r="91" spans="1:16" s="23" customFormat="1" ht="45.75" customHeight="1">
      <c r="A91" s="258"/>
      <c r="B91" s="15" t="s">
        <v>4187</v>
      </c>
      <c r="C91" s="451"/>
      <c r="D91" s="435"/>
      <c r="E91" s="446"/>
      <c r="F91" s="447"/>
      <c r="G91" s="432">
        <f t="shared" si="3"/>
        <v>0</v>
      </c>
      <c r="H91" s="215"/>
      <c r="I91" s="301"/>
      <c r="J91" s="756"/>
      <c r="K91" s="757"/>
      <c r="L91" s="757"/>
      <c r="M91" s="757"/>
      <c r="N91" s="757"/>
    </row>
    <row r="92" spans="1:16" s="23" customFormat="1" ht="45.75" customHeight="1">
      <c r="A92" s="258"/>
      <c r="B92" s="15" t="s">
        <v>4188</v>
      </c>
      <c r="C92" s="452"/>
      <c r="D92" s="438"/>
      <c r="E92" s="446"/>
      <c r="F92" s="447"/>
      <c r="G92" s="432">
        <f t="shared" si="3"/>
        <v>0</v>
      </c>
      <c r="H92" s="215"/>
      <c r="I92" s="302"/>
      <c r="J92" s="756"/>
      <c r="K92" s="757"/>
      <c r="L92" s="757"/>
      <c r="M92" s="757"/>
      <c r="N92" s="757"/>
    </row>
    <row r="93" spans="1:16" s="23" customFormat="1" ht="45.75" customHeight="1">
      <c r="A93" s="258"/>
      <c r="B93" s="15" t="s">
        <v>4189</v>
      </c>
      <c r="C93" s="452"/>
      <c r="D93" s="438"/>
      <c r="E93" s="446"/>
      <c r="F93" s="447"/>
      <c r="G93" s="432">
        <f t="shared" si="3"/>
        <v>0</v>
      </c>
      <c r="H93" s="215"/>
      <c r="I93" s="302"/>
      <c r="J93" s="756"/>
      <c r="K93" s="757"/>
      <c r="L93" s="757"/>
      <c r="M93" s="757"/>
      <c r="N93" s="757"/>
    </row>
    <row r="94" spans="1:16" s="50" customFormat="1" ht="45.75" customHeight="1">
      <c r="A94" s="258"/>
      <c r="B94" s="15" t="s">
        <v>4190</v>
      </c>
      <c r="C94" s="451"/>
      <c r="D94" s="435"/>
      <c r="E94" s="444"/>
      <c r="F94" s="445"/>
      <c r="G94" s="432">
        <f t="shared" si="3"/>
        <v>0</v>
      </c>
      <c r="H94" s="215"/>
      <c r="I94" s="301"/>
      <c r="J94" s="756"/>
      <c r="K94" s="757"/>
      <c r="L94" s="757"/>
      <c r="M94" s="757"/>
      <c r="N94" s="757"/>
    </row>
    <row r="95" spans="1:16" s="1" customFormat="1" ht="45.75" customHeight="1">
      <c r="A95" s="258"/>
      <c r="B95" s="15" t="s">
        <v>4191</v>
      </c>
      <c r="C95" s="451"/>
      <c r="D95" s="435"/>
      <c r="E95" s="446"/>
      <c r="F95" s="447"/>
      <c r="G95" s="432">
        <f t="shared" si="3"/>
        <v>0</v>
      </c>
      <c r="H95" s="215"/>
      <c r="I95" s="301"/>
      <c r="J95" s="756"/>
      <c r="K95" s="757"/>
      <c r="L95" s="757"/>
      <c r="M95" s="757"/>
      <c r="N95" s="757"/>
    </row>
    <row r="96" spans="1:16" s="23" customFormat="1" ht="45.75" customHeight="1">
      <c r="A96" s="258"/>
      <c r="B96" s="15" t="s">
        <v>4192</v>
      </c>
      <c r="C96" s="451"/>
      <c r="D96" s="435"/>
      <c r="E96" s="446"/>
      <c r="F96" s="447"/>
      <c r="G96" s="432">
        <f t="shared" si="3"/>
        <v>0</v>
      </c>
      <c r="H96" s="215"/>
      <c r="I96" s="301"/>
      <c r="J96" s="756"/>
      <c r="K96" s="757"/>
      <c r="L96" s="757"/>
      <c r="M96" s="757"/>
      <c r="N96" s="757"/>
    </row>
    <row r="97" spans="1:16" s="23" customFormat="1" ht="45.75" customHeight="1">
      <c r="A97" s="258"/>
      <c r="B97" s="15" t="s">
        <v>4193</v>
      </c>
      <c r="C97" s="451"/>
      <c r="D97" s="435"/>
      <c r="E97" s="446"/>
      <c r="F97" s="447"/>
      <c r="G97" s="432">
        <f t="shared" si="3"/>
        <v>0</v>
      </c>
      <c r="H97" s="215"/>
      <c r="I97" s="301"/>
      <c r="J97" s="756"/>
      <c r="K97" s="757"/>
      <c r="L97" s="757"/>
      <c r="M97" s="757"/>
      <c r="N97" s="757"/>
    </row>
    <row r="98" spans="1:16" s="23" customFormat="1" ht="45.75" customHeight="1">
      <c r="A98" s="258"/>
      <c r="B98" s="15" t="s">
        <v>4194</v>
      </c>
      <c r="C98" s="451"/>
      <c r="D98" s="435"/>
      <c r="E98" s="446"/>
      <c r="F98" s="447"/>
      <c r="G98" s="432">
        <f t="shared" si="3"/>
        <v>0</v>
      </c>
      <c r="H98" s="215"/>
      <c r="I98" s="301"/>
      <c r="J98" s="756"/>
      <c r="K98" s="757"/>
      <c r="L98" s="757"/>
      <c r="M98" s="757"/>
      <c r="N98" s="757"/>
    </row>
    <row r="99" spans="1:16" s="23" customFormat="1" ht="45.75" customHeight="1">
      <c r="A99" s="258"/>
      <c r="B99" s="15" t="s">
        <v>4195</v>
      </c>
      <c r="C99" s="451"/>
      <c r="D99" s="435"/>
      <c r="E99" s="446"/>
      <c r="F99" s="447"/>
      <c r="G99" s="432">
        <f t="shared" si="3"/>
        <v>0</v>
      </c>
      <c r="H99" s="215"/>
      <c r="I99" s="301"/>
      <c r="J99" s="756"/>
      <c r="K99" s="757"/>
      <c r="L99" s="757"/>
      <c r="M99" s="757"/>
      <c r="N99" s="757"/>
    </row>
    <row r="100" spans="1:16" s="23" customFormat="1" ht="45.75" customHeight="1">
      <c r="A100" s="258"/>
      <c r="B100" s="15" t="s">
        <v>4196</v>
      </c>
      <c r="C100" s="451"/>
      <c r="D100" s="435"/>
      <c r="E100" s="446"/>
      <c r="F100" s="447"/>
      <c r="G100" s="432">
        <f t="shared" si="3"/>
        <v>0</v>
      </c>
      <c r="H100" s="215"/>
      <c r="I100" s="301"/>
      <c r="J100" s="756"/>
      <c r="K100" s="757"/>
      <c r="L100" s="757"/>
      <c r="M100" s="757"/>
      <c r="N100" s="757"/>
    </row>
    <row r="101" spans="1:16" s="23" customFormat="1" ht="45.75" customHeight="1">
      <c r="A101" s="258"/>
      <c r="B101" s="15" t="s">
        <v>4197</v>
      </c>
      <c r="C101" s="451"/>
      <c r="D101" s="435"/>
      <c r="E101" s="446"/>
      <c r="F101" s="447"/>
      <c r="G101" s="432">
        <f t="shared" si="3"/>
        <v>0</v>
      </c>
      <c r="H101" s="215"/>
      <c r="I101" s="301"/>
      <c r="J101" s="756"/>
      <c r="K101" s="757"/>
      <c r="L101" s="757"/>
      <c r="M101" s="757"/>
      <c r="N101" s="757"/>
    </row>
    <row r="102" spans="1:16" s="23" customFormat="1" ht="45.75" customHeight="1">
      <c r="A102" s="258"/>
      <c r="B102" s="15" t="s">
        <v>4198</v>
      </c>
      <c r="C102" s="452"/>
      <c r="D102" s="438"/>
      <c r="E102" s="446"/>
      <c r="F102" s="447"/>
      <c r="G102" s="432">
        <f t="shared" si="3"/>
        <v>0</v>
      </c>
      <c r="H102" s="215"/>
      <c r="I102" s="302"/>
      <c r="J102" s="756"/>
      <c r="K102" s="757"/>
      <c r="L102" s="757"/>
      <c r="M102" s="757"/>
      <c r="N102" s="757"/>
    </row>
    <row r="103" spans="1:16" s="23" customFormat="1" ht="45.75" customHeight="1">
      <c r="A103" s="258"/>
      <c r="B103" s="15" t="s">
        <v>4199</v>
      </c>
      <c r="C103" s="452"/>
      <c r="D103" s="438"/>
      <c r="E103" s="446"/>
      <c r="F103" s="447"/>
      <c r="G103" s="432">
        <f t="shared" si="3"/>
        <v>0</v>
      </c>
      <c r="H103" s="215"/>
      <c r="I103" s="302"/>
      <c r="J103" s="756"/>
      <c r="K103" s="757"/>
      <c r="L103" s="757"/>
      <c r="M103" s="757"/>
      <c r="N103" s="757"/>
    </row>
    <row r="104" spans="1:16" s="50" customFormat="1" ht="4.5" customHeight="1" thickBot="1">
      <c r="A104" s="48"/>
      <c r="B104" s="254"/>
      <c r="C104" s="256"/>
      <c r="D104" s="256"/>
      <c r="E104" s="256"/>
      <c r="F104" s="255"/>
      <c r="G104" s="255"/>
      <c r="H104" s="257"/>
      <c r="I104" s="290"/>
      <c r="J104" s="756"/>
      <c r="K104" s="757"/>
      <c r="L104" s="757"/>
      <c r="M104" s="757"/>
      <c r="N104" s="757"/>
    </row>
    <row r="105" spans="1:16" s="23" customFormat="1" ht="60.75" customHeight="1" thickBot="1">
      <c r="A105" s="1"/>
      <c r="B105" s="758" t="s">
        <v>240</v>
      </c>
      <c r="C105" s="759"/>
      <c r="D105" s="759"/>
      <c r="E105" s="759"/>
      <c r="F105" s="759"/>
      <c r="G105" s="759"/>
      <c r="H105" s="228"/>
      <c r="I105" s="292">
        <f>SUM(I84:I103)</f>
        <v>0</v>
      </c>
      <c r="J105" s="756"/>
      <c r="K105" s="757"/>
      <c r="L105" s="757"/>
      <c r="M105" s="757"/>
      <c r="N105" s="757"/>
    </row>
    <row r="106" spans="1:16" s="23" customFormat="1" ht="45.75" customHeight="1">
      <c r="A106" s="258"/>
      <c r="B106" s="15" t="s">
        <v>4200</v>
      </c>
      <c r="C106" s="451"/>
      <c r="D106" s="435"/>
      <c r="E106" s="444"/>
      <c r="F106" s="445"/>
      <c r="G106" s="432">
        <f>DATEDIF(E106,F106,"YD")</f>
        <v>0</v>
      </c>
      <c r="H106" s="215"/>
      <c r="I106" s="301"/>
      <c r="J106" s="252"/>
      <c r="K106" s="253"/>
      <c r="L106" s="253"/>
      <c r="M106" s="253"/>
      <c r="N106" s="253"/>
      <c r="O106" s="1"/>
      <c r="P106" s="1"/>
    </row>
    <row r="107" spans="1:16" s="23" customFormat="1" ht="45.75" customHeight="1">
      <c r="A107" s="258"/>
      <c r="B107" s="15" t="s">
        <v>4201</v>
      </c>
      <c r="C107" s="451"/>
      <c r="D107" s="435"/>
      <c r="E107" s="446"/>
      <c r="F107" s="447"/>
      <c r="G107" s="432">
        <f t="shared" ref="G107:G125" si="4">DATEDIF(E107,F107,"YD")</f>
        <v>0</v>
      </c>
      <c r="H107" s="215"/>
      <c r="I107" s="301"/>
      <c r="J107" s="756"/>
      <c r="K107" s="757"/>
      <c r="L107" s="757"/>
      <c r="M107" s="757"/>
      <c r="N107" s="757"/>
    </row>
    <row r="108" spans="1:16" s="23" customFormat="1" ht="45.75" customHeight="1">
      <c r="A108" s="258"/>
      <c r="B108" s="15" t="s">
        <v>4202</v>
      </c>
      <c r="C108" s="451"/>
      <c r="D108" s="435"/>
      <c r="E108" s="446"/>
      <c r="F108" s="447"/>
      <c r="G108" s="432">
        <f t="shared" si="4"/>
        <v>0</v>
      </c>
      <c r="H108" s="215"/>
      <c r="I108" s="301"/>
      <c r="J108" s="756"/>
      <c r="K108" s="757"/>
      <c r="L108" s="757"/>
      <c r="M108" s="757"/>
      <c r="N108" s="757"/>
    </row>
    <row r="109" spans="1:16" s="23" customFormat="1" ht="45.75" customHeight="1">
      <c r="A109" s="258"/>
      <c r="B109" s="15" t="s">
        <v>4203</v>
      </c>
      <c r="C109" s="451"/>
      <c r="D109" s="435"/>
      <c r="E109" s="446"/>
      <c r="F109" s="447"/>
      <c r="G109" s="432">
        <f t="shared" si="4"/>
        <v>0</v>
      </c>
      <c r="H109" s="215"/>
      <c r="I109" s="301"/>
      <c r="J109" s="756"/>
      <c r="K109" s="757"/>
      <c r="L109" s="757"/>
      <c r="M109" s="757"/>
      <c r="N109" s="757"/>
    </row>
    <row r="110" spans="1:16" s="23" customFormat="1" ht="45.75" customHeight="1">
      <c r="A110" s="258"/>
      <c r="B110" s="15" t="s">
        <v>4204</v>
      </c>
      <c r="C110" s="451"/>
      <c r="D110" s="435"/>
      <c r="E110" s="446"/>
      <c r="F110" s="447"/>
      <c r="G110" s="432">
        <f t="shared" si="4"/>
        <v>0</v>
      </c>
      <c r="H110" s="215"/>
      <c r="I110" s="301"/>
      <c r="J110" s="756"/>
      <c r="K110" s="757"/>
      <c r="L110" s="757"/>
      <c r="M110" s="757"/>
      <c r="N110" s="757"/>
    </row>
    <row r="111" spans="1:16" s="23" customFormat="1" ht="45.75" customHeight="1">
      <c r="A111" s="258"/>
      <c r="B111" s="15" t="s">
        <v>4205</v>
      </c>
      <c r="C111" s="451"/>
      <c r="D111" s="435"/>
      <c r="E111" s="446"/>
      <c r="F111" s="447"/>
      <c r="G111" s="432">
        <f t="shared" si="4"/>
        <v>0</v>
      </c>
      <c r="H111" s="215"/>
      <c r="I111" s="301"/>
      <c r="J111" s="756"/>
      <c r="K111" s="757"/>
      <c r="L111" s="757"/>
      <c r="M111" s="757"/>
      <c r="N111" s="757"/>
    </row>
    <row r="112" spans="1:16" s="23" customFormat="1" ht="45.75" customHeight="1">
      <c r="A112" s="258"/>
      <c r="B112" s="15" t="s">
        <v>4206</v>
      </c>
      <c r="C112" s="451"/>
      <c r="D112" s="435"/>
      <c r="E112" s="446"/>
      <c r="F112" s="447"/>
      <c r="G112" s="432">
        <f t="shared" si="4"/>
        <v>0</v>
      </c>
      <c r="H112" s="215"/>
      <c r="I112" s="301"/>
      <c r="J112" s="756"/>
      <c r="K112" s="757"/>
      <c r="L112" s="757"/>
      <c r="M112" s="757"/>
      <c r="N112" s="757"/>
    </row>
    <row r="113" spans="1:14" s="23" customFormat="1" ht="45.75" customHeight="1">
      <c r="A113" s="258"/>
      <c r="B113" s="15" t="s">
        <v>4207</v>
      </c>
      <c r="C113" s="451"/>
      <c r="D113" s="435"/>
      <c r="E113" s="446"/>
      <c r="F113" s="447"/>
      <c r="G113" s="432">
        <f t="shared" si="4"/>
        <v>0</v>
      </c>
      <c r="H113" s="215"/>
      <c r="I113" s="301"/>
      <c r="J113" s="756"/>
      <c r="K113" s="757"/>
      <c r="L113" s="757"/>
      <c r="M113" s="757"/>
      <c r="N113" s="757"/>
    </row>
    <row r="114" spans="1:14" s="23" customFormat="1" ht="45.75" customHeight="1">
      <c r="A114" s="258"/>
      <c r="B114" s="15" t="s">
        <v>4208</v>
      </c>
      <c r="C114" s="452"/>
      <c r="D114" s="438"/>
      <c r="E114" s="446"/>
      <c r="F114" s="447"/>
      <c r="G114" s="432">
        <f t="shared" si="4"/>
        <v>0</v>
      </c>
      <c r="H114" s="215"/>
      <c r="I114" s="302"/>
      <c r="J114" s="756"/>
      <c r="K114" s="757"/>
      <c r="L114" s="757"/>
      <c r="M114" s="757"/>
      <c r="N114" s="757"/>
    </row>
    <row r="115" spans="1:14" s="23" customFormat="1" ht="45.75" customHeight="1">
      <c r="A115" s="258"/>
      <c r="B115" s="15" t="s">
        <v>4209</v>
      </c>
      <c r="C115" s="452"/>
      <c r="D115" s="438"/>
      <c r="E115" s="446"/>
      <c r="F115" s="447"/>
      <c r="G115" s="432">
        <f t="shared" si="4"/>
        <v>0</v>
      </c>
      <c r="H115" s="215"/>
      <c r="I115" s="302"/>
      <c r="J115" s="756"/>
      <c r="K115" s="757"/>
      <c r="L115" s="757"/>
      <c r="M115" s="757"/>
      <c r="N115" s="757"/>
    </row>
    <row r="116" spans="1:14" s="50" customFormat="1" ht="45.75" customHeight="1">
      <c r="A116" s="258"/>
      <c r="B116" s="15" t="s">
        <v>4210</v>
      </c>
      <c r="C116" s="451"/>
      <c r="D116" s="435"/>
      <c r="E116" s="444"/>
      <c r="F116" s="445"/>
      <c r="G116" s="432">
        <f t="shared" si="4"/>
        <v>0</v>
      </c>
      <c r="H116" s="215"/>
      <c r="I116" s="301"/>
      <c r="J116" s="756"/>
      <c r="K116" s="757"/>
      <c r="L116" s="757"/>
      <c r="M116" s="757"/>
      <c r="N116" s="757"/>
    </row>
    <row r="117" spans="1:14" s="1" customFormat="1" ht="45.75" customHeight="1">
      <c r="A117" s="258"/>
      <c r="B117" s="15" t="s">
        <v>4211</v>
      </c>
      <c r="C117" s="451"/>
      <c r="D117" s="435"/>
      <c r="E117" s="446"/>
      <c r="F117" s="447"/>
      <c r="G117" s="432">
        <f t="shared" si="4"/>
        <v>0</v>
      </c>
      <c r="H117" s="215"/>
      <c r="I117" s="301"/>
      <c r="J117" s="756"/>
      <c r="K117" s="757"/>
      <c r="L117" s="757"/>
      <c r="M117" s="757"/>
      <c r="N117" s="757"/>
    </row>
    <row r="118" spans="1:14" s="23" customFormat="1" ht="45.75" customHeight="1">
      <c r="A118" s="258"/>
      <c r="B118" s="15" t="s">
        <v>4212</v>
      </c>
      <c r="C118" s="451"/>
      <c r="D118" s="435"/>
      <c r="E118" s="446"/>
      <c r="F118" s="447"/>
      <c r="G118" s="432">
        <f t="shared" si="4"/>
        <v>0</v>
      </c>
      <c r="H118" s="215"/>
      <c r="I118" s="301"/>
      <c r="J118" s="756"/>
      <c r="K118" s="757"/>
      <c r="L118" s="757"/>
      <c r="M118" s="757"/>
      <c r="N118" s="757"/>
    </row>
    <row r="119" spans="1:14" s="23" customFormat="1" ht="45.75" customHeight="1">
      <c r="A119" s="258"/>
      <c r="B119" s="15" t="s">
        <v>4213</v>
      </c>
      <c r="C119" s="451"/>
      <c r="D119" s="435"/>
      <c r="E119" s="446"/>
      <c r="F119" s="447"/>
      <c r="G119" s="432">
        <f t="shared" si="4"/>
        <v>0</v>
      </c>
      <c r="H119" s="215"/>
      <c r="I119" s="301"/>
      <c r="J119" s="756"/>
      <c r="K119" s="757"/>
      <c r="L119" s="757"/>
      <c r="M119" s="757"/>
      <c r="N119" s="757"/>
    </row>
    <row r="120" spans="1:14" s="23" customFormat="1" ht="45.75" customHeight="1">
      <c r="A120" s="258"/>
      <c r="B120" s="15" t="s">
        <v>4214</v>
      </c>
      <c r="C120" s="451"/>
      <c r="D120" s="435"/>
      <c r="E120" s="446"/>
      <c r="F120" s="447"/>
      <c r="G120" s="432">
        <f t="shared" si="4"/>
        <v>0</v>
      </c>
      <c r="H120" s="215"/>
      <c r="I120" s="301"/>
      <c r="J120" s="756"/>
      <c r="K120" s="757"/>
      <c r="L120" s="757"/>
      <c r="M120" s="757"/>
      <c r="N120" s="757"/>
    </row>
    <row r="121" spans="1:14" s="23" customFormat="1" ht="45.75" customHeight="1">
      <c r="A121" s="258"/>
      <c r="B121" s="15" t="s">
        <v>4215</v>
      </c>
      <c r="C121" s="451"/>
      <c r="D121" s="435"/>
      <c r="E121" s="446"/>
      <c r="F121" s="447"/>
      <c r="G121" s="432">
        <f t="shared" si="4"/>
        <v>0</v>
      </c>
      <c r="H121" s="215"/>
      <c r="I121" s="301"/>
      <c r="J121" s="756"/>
      <c r="K121" s="757"/>
      <c r="L121" s="757"/>
      <c r="M121" s="757"/>
      <c r="N121" s="757"/>
    </row>
    <row r="122" spans="1:14" s="23" customFormat="1" ht="45.75" customHeight="1">
      <c r="A122" s="258"/>
      <c r="B122" s="15" t="s">
        <v>4216</v>
      </c>
      <c r="C122" s="451"/>
      <c r="D122" s="435"/>
      <c r="E122" s="446"/>
      <c r="F122" s="447"/>
      <c r="G122" s="432">
        <f t="shared" si="4"/>
        <v>0</v>
      </c>
      <c r="H122" s="215"/>
      <c r="I122" s="301"/>
      <c r="J122" s="756"/>
      <c r="K122" s="757"/>
      <c r="L122" s="757"/>
      <c r="M122" s="757"/>
      <c r="N122" s="757"/>
    </row>
    <row r="123" spans="1:14" s="23" customFormat="1" ht="45.75" customHeight="1">
      <c r="A123" s="258"/>
      <c r="B123" s="15" t="s">
        <v>4217</v>
      </c>
      <c r="C123" s="451"/>
      <c r="D123" s="435"/>
      <c r="E123" s="446"/>
      <c r="F123" s="447"/>
      <c r="G123" s="432">
        <f t="shared" si="4"/>
        <v>0</v>
      </c>
      <c r="H123" s="215"/>
      <c r="I123" s="301"/>
      <c r="J123" s="756"/>
      <c r="K123" s="757"/>
      <c r="L123" s="757"/>
      <c r="M123" s="757"/>
      <c r="N123" s="757"/>
    </row>
    <row r="124" spans="1:14" s="23" customFormat="1" ht="45.75" customHeight="1">
      <c r="A124" s="258"/>
      <c r="B124" s="15" t="s">
        <v>4218</v>
      </c>
      <c r="C124" s="452"/>
      <c r="D124" s="438"/>
      <c r="E124" s="446"/>
      <c r="F124" s="447"/>
      <c r="G124" s="432">
        <f t="shared" si="4"/>
        <v>0</v>
      </c>
      <c r="H124" s="215"/>
      <c r="I124" s="302"/>
      <c r="J124" s="756"/>
      <c r="K124" s="757"/>
      <c r="L124" s="757"/>
      <c r="M124" s="757"/>
      <c r="N124" s="757"/>
    </row>
    <row r="125" spans="1:14" s="23" customFormat="1" ht="45.75" customHeight="1">
      <c r="A125" s="258"/>
      <c r="B125" s="15" t="s">
        <v>4219</v>
      </c>
      <c r="C125" s="452"/>
      <c r="D125" s="438"/>
      <c r="E125" s="448"/>
      <c r="F125" s="449"/>
      <c r="G125" s="432">
        <f t="shared" si="4"/>
        <v>0</v>
      </c>
      <c r="H125" s="215"/>
      <c r="I125" s="302"/>
      <c r="J125" s="756"/>
      <c r="K125" s="757"/>
      <c r="L125" s="757"/>
      <c r="M125" s="757"/>
      <c r="N125" s="757"/>
    </row>
    <row r="126" spans="1:14" s="50" customFormat="1" ht="4.5" customHeight="1" thickBot="1">
      <c r="A126" s="48"/>
      <c r="B126" s="254"/>
      <c r="C126" s="256"/>
      <c r="D126" s="256"/>
      <c r="E126" s="256"/>
      <c r="F126" s="255"/>
      <c r="G126" s="255"/>
      <c r="H126" s="257"/>
      <c r="I126" s="290"/>
      <c r="J126" s="756"/>
      <c r="K126" s="757"/>
      <c r="L126" s="757"/>
      <c r="M126" s="757"/>
      <c r="N126" s="757"/>
    </row>
    <row r="127" spans="1:14" s="23" customFormat="1" ht="60.75" customHeight="1" thickBot="1">
      <c r="A127" s="1"/>
      <c r="B127" s="758" t="s">
        <v>240</v>
      </c>
      <c r="C127" s="759"/>
      <c r="D127" s="759"/>
      <c r="E127" s="759"/>
      <c r="F127" s="759"/>
      <c r="G127" s="759"/>
      <c r="H127" s="228"/>
      <c r="I127" s="292">
        <f>SUM(I106:I125)</f>
        <v>0</v>
      </c>
      <c r="J127" s="756"/>
      <c r="K127" s="757"/>
      <c r="L127" s="757"/>
      <c r="M127" s="757"/>
      <c r="N127" s="757"/>
    </row>
    <row r="128" spans="1:14">
      <c r="A128" s="24"/>
      <c r="B128" s="754" t="s">
        <v>1</v>
      </c>
      <c r="C128" s="754"/>
      <c r="D128" s="754"/>
      <c r="E128" s="754"/>
      <c r="F128" s="754"/>
      <c r="G128" s="755"/>
      <c r="I128" s="24"/>
    </row>
  </sheetData>
  <sheetProtection password="881B" sheet="1" objects="1" scenarios="1" formatCells="0"/>
  <mergeCells count="120">
    <mergeCell ref="J14:P20"/>
    <mergeCell ref="B128:G128"/>
    <mergeCell ref="B1:I4"/>
    <mergeCell ref="B6:G6"/>
    <mergeCell ref="B7:G8"/>
    <mergeCell ref="B9:E11"/>
    <mergeCell ref="E14:G14"/>
    <mergeCell ref="B39:G39"/>
    <mergeCell ref="B14:B15"/>
    <mergeCell ref="C14:C15"/>
    <mergeCell ref="D14:D15"/>
    <mergeCell ref="H14:H15"/>
    <mergeCell ref="I14:I15"/>
    <mergeCell ref="F9:G11"/>
    <mergeCell ref="J36:N36"/>
    <mergeCell ref="J37:N37"/>
    <mergeCell ref="J21:N21"/>
    <mergeCell ref="J22:N22"/>
    <mergeCell ref="J23:N23"/>
    <mergeCell ref="B83:G83"/>
    <mergeCell ref="B127:G127"/>
    <mergeCell ref="B105:G105"/>
    <mergeCell ref="B61:G61"/>
    <mergeCell ref="J31:N31"/>
    <mergeCell ref="J32:N32"/>
    <mergeCell ref="J33:N33"/>
    <mergeCell ref="J34:N34"/>
    <mergeCell ref="J35:N35"/>
    <mergeCell ref="J26:N26"/>
    <mergeCell ref="J29:N29"/>
    <mergeCell ref="J30:N30"/>
    <mergeCell ref="J24:N24"/>
    <mergeCell ref="J25:N25"/>
    <mergeCell ref="J27:N27"/>
    <mergeCell ref="J38:N38"/>
    <mergeCell ref="J39:N39"/>
    <mergeCell ref="J56:N56"/>
    <mergeCell ref="J41:N41"/>
    <mergeCell ref="J42:N42"/>
    <mergeCell ref="J43:N43"/>
    <mergeCell ref="J44:N44"/>
    <mergeCell ref="J45:N45"/>
    <mergeCell ref="J46:N46"/>
    <mergeCell ref="J47:N47"/>
    <mergeCell ref="J48:N48"/>
    <mergeCell ref="J49:N49"/>
    <mergeCell ref="J57:N57"/>
    <mergeCell ref="J58:N58"/>
    <mergeCell ref="J59:N59"/>
    <mergeCell ref="J60:N60"/>
    <mergeCell ref="J61:N61"/>
    <mergeCell ref="J63:N63"/>
    <mergeCell ref="J50:N50"/>
    <mergeCell ref="J51:N51"/>
    <mergeCell ref="J52:N52"/>
    <mergeCell ref="J53:N53"/>
    <mergeCell ref="J54:N54"/>
    <mergeCell ref="J55:N55"/>
    <mergeCell ref="J64:N64"/>
    <mergeCell ref="J65:N65"/>
    <mergeCell ref="J66:N66"/>
    <mergeCell ref="J67:N67"/>
    <mergeCell ref="J68:N68"/>
    <mergeCell ref="J69:N69"/>
    <mergeCell ref="J70:N70"/>
    <mergeCell ref="J71:N71"/>
    <mergeCell ref="J72:N72"/>
    <mergeCell ref="J81:N81"/>
    <mergeCell ref="J82:N82"/>
    <mergeCell ref="J83:N83"/>
    <mergeCell ref="J85:N85"/>
    <mergeCell ref="J86:N86"/>
    <mergeCell ref="J87:N87"/>
    <mergeCell ref="J88:N88"/>
    <mergeCell ref="J73:N73"/>
    <mergeCell ref="J74:N74"/>
    <mergeCell ref="J75:N75"/>
    <mergeCell ref="J76:N76"/>
    <mergeCell ref="J77:N77"/>
    <mergeCell ref="J78:N78"/>
    <mergeCell ref="J79:N79"/>
    <mergeCell ref="J80:N80"/>
    <mergeCell ref="J98:N98"/>
    <mergeCell ref="J99:N99"/>
    <mergeCell ref="J100:N100"/>
    <mergeCell ref="J101:N101"/>
    <mergeCell ref="J102:N102"/>
    <mergeCell ref="J103:N103"/>
    <mergeCell ref="J104:N104"/>
    <mergeCell ref="J105:N105"/>
    <mergeCell ref="J89:N89"/>
    <mergeCell ref="J90:N90"/>
    <mergeCell ref="J91:N91"/>
    <mergeCell ref="J92:N92"/>
    <mergeCell ref="J93:N93"/>
    <mergeCell ref="J94:N94"/>
    <mergeCell ref="J95:N95"/>
    <mergeCell ref="J96:N96"/>
    <mergeCell ref="J97:N97"/>
    <mergeCell ref="J121:N121"/>
    <mergeCell ref="J122:N122"/>
    <mergeCell ref="J123:N123"/>
    <mergeCell ref="J124:N124"/>
    <mergeCell ref="J125:N125"/>
    <mergeCell ref="J126:N126"/>
    <mergeCell ref="J127:N127"/>
    <mergeCell ref="J107:N107"/>
    <mergeCell ref="J108:N108"/>
    <mergeCell ref="J109:N109"/>
    <mergeCell ref="J110:N110"/>
    <mergeCell ref="J111:N111"/>
    <mergeCell ref="J112:N112"/>
    <mergeCell ref="J113:N113"/>
    <mergeCell ref="J114:N114"/>
    <mergeCell ref="J115:N115"/>
    <mergeCell ref="J116:N116"/>
    <mergeCell ref="J117:N117"/>
    <mergeCell ref="J118:N118"/>
    <mergeCell ref="J119:N119"/>
    <mergeCell ref="J120:N120"/>
  </mergeCells>
  <phoneticPr fontId="2"/>
  <conditionalFormatting sqref="C18:E25 H18:I25 H27:I27 C27:E27">
    <cfRule type="containsBlanks" dxfId="60" priority="105">
      <formula>LEN(TRIM(C18))=0</formula>
    </cfRule>
  </conditionalFormatting>
  <conditionalFormatting sqref="F18:F25 F27">
    <cfRule type="containsBlanks" dxfId="59" priority="65">
      <formula>LEN(TRIM(F18))=0</formula>
    </cfRule>
  </conditionalFormatting>
  <conditionalFormatting sqref="F26">
    <cfRule type="containsBlanks" dxfId="58" priority="53">
      <formula>LEN(TRIM(F26))=0</formula>
    </cfRule>
  </conditionalFormatting>
  <conditionalFormatting sqref="C28:E35 H28:I35 H37:I37 C37:E37">
    <cfRule type="containsBlanks" dxfId="57" priority="52">
      <formula>LEN(TRIM(C28))=0</formula>
    </cfRule>
  </conditionalFormatting>
  <conditionalFormatting sqref="F28:F35 F37">
    <cfRule type="containsBlanks" dxfId="56" priority="51">
      <formula>LEN(TRIM(F28))=0</formula>
    </cfRule>
  </conditionalFormatting>
  <conditionalFormatting sqref="H36:I36 C36:E36">
    <cfRule type="containsBlanks" dxfId="55" priority="50">
      <formula>LEN(TRIM(C36))=0</formula>
    </cfRule>
  </conditionalFormatting>
  <conditionalFormatting sqref="H26:I26 C26:E26">
    <cfRule type="containsBlanks" dxfId="54" priority="54">
      <formula>LEN(TRIM(C26))=0</formula>
    </cfRule>
  </conditionalFormatting>
  <conditionalFormatting sqref="F36">
    <cfRule type="containsBlanks" dxfId="53" priority="49">
      <formula>LEN(TRIM(F36))=0</formula>
    </cfRule>
  </conditionalFormatting>
  <conditionalFormatting sqref="F50:F57 F59">
    <cfRule type="containsBlanks" dxfId="52" priority="30">
      <formula>LEN(TRIM(F50))=0</formula>
    </cfRule>
  </conditionalFormatting>
  <conditionalFormatting sqref="H58:I58 C58:E58">
    <cfRule type="containsBlanks" dxfId="51" priority="29">
      <formula>LEN(TRIM(C58))=0</formula>
    </cfRule>
  </conditionalFormatting>
  <conditionalFormatting sqref="F58">
    <cfRule type="containsBlanks" dxfId="50" priority="28">
      <formula>LEN(TRIM(F58))=0</formula>
    </cfRule>
  </conditionalFormatting>
  <conditionalFormatting sqref="C40:E47 H40:I47 H49:I49 C49:E49">
    <cfRule type="containsBlanks" dxfId="49" priority="35">
      <formula>LEN(TRIM(C40))=0</formula>
    </cfRule>
  </conditionalFormatting>
  <conditionalFormatting sqref="F40:F47 F49">
    <cfRule type="containsBlanks" dxfId="48" priority="34">
      <formula>LEN(TRIM(F40))=0</formula>
    </cfRule>
  </conditionalFormatting>
  <conditionalFormatting sqref="H48:I48 C48:E48">
    <cfRule type="containsBlanks" dxfId="47" priority="33">
      <formula>LEN(TRIM(C48))=0</formula>
    </cfRule>
  </conditionalFormatting>
  <conditionalFormatting sqref="F48">
    <cfRule type="containsBlanks" dxfId="46" priority="32">
      <formula>LEN(TRIM(F48))=0</formula>
    </cfRule>
  </conditionalFormatting>
  <conditionalFormatting sqref="C50:E57 H50:I57 H59:I59 C59:E59">
    <cfRule type="containsBlanks" dxfId="45" priority="31">
      <formula>LEN(TRIM(C50))=0</formula>
    </cfRule>
  </conditionalFormatting>
  <conditionalFormatting sqref="F102">
    <cfRule type="containsBlanks" dxfId="44" priority="10">
      <formula>LEN(TRIM(F102))=0</formula>
    </cfRule>
  </conditionalFormatting>
  <conditionalFormatting sqref="C62:E69 H62:I69 H71:I71 C71:E71">
    <cfRule type="containsBlanks" dxfId="43" priority="26">
      <formula>LEN(TRIM(C62))=0</formula>
    </cfRule>
  </conditionalFormatting>
  <conditionalFormatting sqref="F62:F69 F71">
    <cfRule type="containsBlanks" dxfId="42" priority="25">
      <formula>LEN(TRIM(F62))=0</formula>
    </cfRule>
  </conditionalFormatting>
  <conditionalFormatting sqref="H70:I70 C70:E70">
    <cfRule type="containsBlanks" dxfId="41" priority="24">
      <formula>LEN(TRIM(C70))=0</formula>
    </cfRule>
  </conditionalFormatting>
  <conditionalFormatting sqref="F70">
    <cfRule type="containsBlanks" dxfId="40" priority="23">
      <formula>LEN(TRIM(F70))=0</formula>
    </cfRule>
  </conditionalFormatting>
  <conditionalFormatting sqref="C72:E79 H72:I79 H81:I81 C81:E81">
    <cfRule type="containsBlanks" dxfId="39" priority="22">
      <formula>LEN(TRIM(C72))=0</formula>
    </cfRule>
  </conditionalFormatting>
  <conditionalFormatting sqref="F72:F79 F81">
    <cfRule type="containsBlanks" dxfId="38" priority="21">
      <formula>LEN(TRIM(F72))=0</formula>
    </cfRule>
  </conditionalFormatting>
  <conditionalFormatting sqref="H80:I80 C80:E80">
    <cfRule type="containsBlanks" dxfId="37" priority="20">
      <formula>LEN(TRIM(C80))=0</formula>
    </cfRule>
  </conditionalFormatting>
  <conditionalFormatting sqref="F80">
    <cfRule type="containsBlanks" dxfId="36" priority="19">
      <formula>LEN(TRIM(F80))=0</formula>
    </cfRule>
  </conditionalFormatting>
  <conditionalFormatting sqref="C84:E91 H84:I91 H93:I93 C93:E93">
    <cfRule type="containsBlanks" dxfId="35" priority="17">
      <formula>LEN(TRIM(C84))=0</formula>
    </cfRule>
  </conditionalFormatting>
  <conditionalFormatting sqref="F84:F91 F93">
    <cfRule type="containsBlanks" dxfId="34" priority="16">
      <formula>LEN(TRIM(F84))=0</formula>
    </cfRule>
  </conditionalFormatting>
  <conditionalFormatting sqref="H92:I92 C92:E92">
    <cfRule type="containsBlanks" dxfId="33" priority="15">
      <formula>LEN(TRIM(C92))=0</formula>
    </cfRule>
  </conditionalFormatting>
  <conditionalFormatting sqref="F92">
    <cfRule type="containsBlanks" dxfId="32" priority="14">
      <formula>LEN(TRIM(F92))=0</formula>
    </cfRule>
  </conditionalFormatting>
  <conditionalFormatting sqref="C94:E101 H94:I101 H103:I103 C103:E103">
    <cfRule type="containsBlanks" dxfId="31" priority="13">
      <formula>LEN(TRIM(C94))=0</formula>
    </cfRule>
  </conditionalFormatting>
  <conditionalFormatting sqref="F94:F101 F103">
    <cfRule type="containsBlanks" dxfId="30" priority="12">
      <formula>LEN(TRIM(F94))=0</formula>
    </cfRule>
  </conditionalFormatting>
  <conditionalFormatting sqref="H102:I102 C102:E102">
    <cfRule type="containsBlanks" dxfId="29" priority="11">
      <formula>LEN(TRIM(C102))=0</formula>
    </cfRule>
  </conditionalFormatting>
  <conditionalFormatting sqref="F124">
    <cfRule type="containsBlanks" dxfId="28" priority="1">
      <formula>LEN(TRIM(F124))=0</formula>
    </cfRule>
  </conditionalFormatting>
  <conditionalFormatting sqref="C106:E113 H106:I113 H115:I115 C115:E115">
    <cfRule type="containsBlanks" dxfId="27" priority="8">
      <formula>LEN(TRIM(C106))=0</formula>
    </cfRule>
  </conditionalFormatting>
  <conditionalFormatting sqref="F106:F113 F115">
    <cfRule type="containsBlanks" dxfId="26" priority="7">
      <formula>LEN(TRIM(F106))=0</formula>
    </cfRule>
  </conditionalFormatting>
  <conditionalFormatting sqref="H114:I114 C114:E114">
    <cfRule type="containsBlanks" dxfId="25" priority="6">
      <formula>LEN(TRIM(C114))=0</formula>
    </cfRule>
  </conditionalFormatting>
  <conditionalFormatting sqref="F114">
    <cfRule type="containsBlanks" dxfId="24" priority="5">
      <formula>LEN(TRIM(F114))=0</formula>
    </cfRule>
  </conditionalFormatting>
  <conditionalFormatting sqref="C116:E123 H116:I123 H125:I125 C125:E125">
    <cfRule type="containsBlanks" dxfId="23" priority="4">
      <formula>LEN(TRIM(C116))=0</formula>
    </cfRule>
  </conditionalFormatting>
  <conditionalFormatting sqref="F116:F123 F125">
    <cfRule type="containsBlanks" dxfId="22" priority="3">
      <formula>LEN(TRIM(F116))=0</formula>
    </cfRule>
  </conditionalFormatting>
  <conditionalFormatting sqref="H124:I124 C124:E124">
    <cfRule type="containsBlanks" dxfId="21" priority="2">
      <formula>LEN(TRIM(C124))=0</formula>
    </cfRule>
  </conditionalFormatting>
  <dataValidations xWindow="737" yWindow="312" count="1">
    <dataValidation allowBlank="1" showInputMessage="1" showErrorMessage="1" promptTitle="★★★★★★★★★★★★★注意★★★★★★★★★★★★★" prompt="・消毒清掃委託もこちらに入力してください。_x000a_（職員が残業等で消毒清掃作業をした場合は「保育人材確保経費」で申請してください）_x000a_・消毒清掃用物品は以下のものに限ります。_x000a_＜対象物品＞_x000a_石鹸・アルコール消毒液・塩素系漂白剤・洗剤（界面活性剤）・次亜塩素酸水・亜塩素酸水・雑巾・ペーパータオル・ゴミ袋・使い捨て手袋・マスク（大人用のみ）・ガウン・ゴーグル_x000a__x000a_このメッセージはクリックしたままマウスを動かすことで移動させることができます。" sqref="H18:H37 H40:H59 H62:H81 H84:H103 H106:H125"/>
  </dataValidations>
  <pageMargins left="0.23622047244094491" right="0.23622047244094491" top="0.74803149606299213" bottom="0.74803149606299213" header="0.31496062992125984" footer="0.31496062992125984"/>
  <pageSetup paperSize="9" scale="59" fitToHeight="0" orientation="portrait" horizontalDpi="300" verticalDpi="300" r:id="rId1"/>
  <rowBreaks count="3" manualBreakCount="3">
    <brk id="61" max="8" man="1"/>
    <brk id="83" max="6" man="1"/>
    <brk id="105" max="6"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0" operator="containsText" text="【エラー】" id="{9C1FD2D2-ECA2-4C22-A92A-E07628DD05AA}">
            <xm:f>NOT(ISERROR(SEARCH("【エラー】",②保育人材確保経費!H48)))</xm:f>
            <x14:dxf>
              <fill>
                <patternFill>
                  <bgColor rgb="FFFF0000"/>
                </patternFill>
              </fill>
            </x14:dxf>
          </x14:cfRule>
          <xm:sqref>I39 I61 I83 I105 I127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V45"/>
  <sheetViews>
    <sheetView showZeros="0" view="pageBreakPreview" topLeftCell="A7" zoomScale="85" zoomScaleNormal="40" zoomScaleSheetLayoutView="85" zoomScalePageLayoutView="85" workbookViewId="0">
      <selection activeCell="B3" sqref="B3:D3"/>
    </sheetView>
  </sheetViews>
  <sheetFormatPr defaultColWidth="9" defaultRowHeight="17.25"/>
  <cols>
    <col min="1" max="1" width="1.875" style="24" customWidth="1"/>
    <col min="2" max="2" width="7" style="27" customWidth="1"/>
    <col min="3" max="3" width="37.875" style="27" customWidth="1"/>
    <col min="4" max="4" width="26.125" style="27" customWidth="1"/>
    <col min="5" max="5" width="8.375" style="51" customWidth="1"/>
    <col min="6" max="6" width="14.125" style="27" customWidth="1"/>
    <col min="7" max="7" width="10.5" style="42" customWidth="1"/>
    <col min="8" max="8" width="32.375" style="27" customWidth="1"/>
    <col min="9" max="9" width="3.625" style="23" customWidth="1"/>
    <col min="10" max="16384" width="9" style="24"/>
  </cols>
  <sheetData>
    <row r="1" spans="1:16" ht="64.5" customHeight="1">
      <c r="B1" s="766" t="s">
        <v>4256</v>
      </c>
      <c r="C1" s="766"/>
      <c r="D1" s="766"/>
      <c r="E1" s="766"/>
      <c r="F1" s="766"/>
      <c r="G1" s="766"/>
      <c r="H1" s="766"/>
      <c r="J1" s="108"/>
      <c r="K1" s="108"/>
      <c r="L1" s="108"/>
      <c r="M1" s="108"/>
    </row>
    <row r="2" spans="1:16" ht="131.25" customHeight="1">
      <c r="B2" s="766"/>
      <c r="C2" s="766"/>
      <c r="D2" s="766"/>
      <c r="E2" s="766"/>
      <c r="F2" s="766"/>
      <c r="G2" s="766"/>
      <c r="H2" s="766"/>
      <c r="J2" s="23"/>
      <c r="K2" s="109"/>
      <c r="L2" s="109"/>
      <c r="M2" s="108"/>
    </row>
    <row r="3" spans="1:16" ht="108" customHeight="1">
      <c r="B3" s="766" t="s">
        <v>6836</v>
      </c>
      <c r="C3" s="766"/>
      <c r="D3" s="766"/>
      <c r="E3" s="800" t="str">
        <f>IF('①　申請シート'!D4="","",IF(IF('①　申請シート'!S31=0,"改修費は対象外です。",INDEX(一覧!AH:AH,MATCH('①　申請シート'!D4,一覧!A:A,0)))="○","","改修費は対象外です。"))</f>
        <v/>
      </c>
      <c r="F3" s="800"/>
      <c r="G3" s="800"/>
      <c r="H3" s="800"/>
      <c r="I3" s="800"/>
      <c r="J3" s="800"/>
      <c r="K3" s="800"/>
      <c r="L3" s="800"/>
    </row>
    <row r="4" spans="1:16" ht="18" customHeight="1">
      <c r="J4" s="109"/>
      <c r="K4" s="109"/>
      <c r="L4" s="109"/>
    </row>
    <row r="5" spans="1:16" ht="37.5" customHeight="1">
      <c r="B5" s="767" t="s">
        <v>4251</v>
      </c>
      <c r="C5" s="767"/>
      <c r="D5" s="28"/>
      <c r="F5" s="23"/>
      <c r="G5" s="23"/>
      <c r="H5" s="23"/>
      <c r="J5" s="109"/>
      <c r="K5" s="109"/>
      <c r="L5" s="109"/>
      <c r="M5" s="108"/>
    </row>
    <row r="6" spans="1:16" ht="38.25" customHeight="1" thickBot="1">
      <c r="B6" s="801" t="s">
        <v>3228</v>
      </c>
      <c r="C6" s="801"/>
      <c r="D6" s="801"/>
      <c r="E6" s="52"/>
      <c r="F6" s="20" t="s">
        <v>7</v>
      </c>
      <c r="G6" s="816">
        <f>'①　申請シート'!$D$4</f>
        <v>0</v>
      </c>
      <c r="H6" s="817"/>
      <c r="J6" s="109"/>
      <c r="K6" s="109"/>
      <c r="L6" s="109"/>
      <c r="M6" s="108"/>
    </row>
    <row r="7" spans="1:16" ht="38.25" customHeight="1">
      <c r="B7" s="683" t="s">
        <v>258</v>
      </c>
      <c r="C7" s="685"/>
      <c r="D7" s="778">
        <f>D28+D43</f>
        <v>0</v>
      </c>
      <c r="E7" s="52"/>
      <c r="F7" s="20" t="s">
        <v>3</v>
      </c>
      <c r="G7" s="814" t="str">
        <f>'①　申請シート'!$P$69</f>
        <v/>
      </c>
      <c r="H7" s="815"/>
      <c r="J7" s="109"/>
      <c r="K7" s="109"/>
      <c r="L7" s="109"/>
      <c r="M7" s="108"/>
    </row>
    <row r="8" spans="1:16" ht="38.25" customHeight="1" thickBot="1">
      <c r="B8" s="686"/>
      <c r="C8" s="688"/>
      <c r="D8" s="780"/>
      <c r="E8" s="52"/>
      <c r="F8" s="20" t="s">
        <v>4</v>
      </c>
      <c r="G8" s="814" t="str">
        <f>'①　申請シート'!$I$86</f>
        <v/>
      </c>
      <c r="H8" s="815"/>
      <c r="J8" s="109"/>
      <c r="K8" s="109"/>
      <c r="L8" s="109"/>
      <c r="M8" s="108"/>
    </row>
    <row r="9" spans="1:16" ht="15.75" customHeight="1">
      <c r="B9" s="55"/>
      <c r="C9" s="55"/>
      <c r="D9" s="56"/>
      <c r="E9" s="53"/>
      <c r="F9" s="23"/>
      <c r="G9" s="23"/>
      <c r="H9" s="23"/>
      <c r="J9" s="23"/>
      <c r="K9" s="23"/>
      <c r="L9" s="23"/>
      <c r="M9" s="108"/>
    </row>
    <row r="10" spans="1:16" ht="5.25" customHeight="1">
      <c r="B10" s="11"/>
      <c r="C10" s="26"/>
      <c r="D10" s="26"/>
      <c r="E10" s="54"/>
      <c r="F10" s="26"/>
      <c r="G10" s="26"/>
      <c r="H10" s="26"/>
      <c r="J10" s="23"/>
      <c r="K10" s="23"/>
      <c r="L10" s="23"/>
    </row>
    <row r="11" spans="1:16" s="23" customFormat="1" ht="29.25" customHeight="1">
      <c r="A11" s="24"/>
      <c r="B11" s="785" t="s">
        <v>43</v>
      </c>
      <c r="C11" s="818" t="s">
        <v>11</v>
      </c>
      <c r="D11" s="18" t="s">
        <v>3229</v>
      </c>
      <c r="E11" s="820" t="s">
        <v>45</v>
      </c>
      <c r="F11" s="821"/>
      <c r="G11" s="822"/>
      <c r="H11" s="18" t="s">
        <v>3230</v>
      </c>
      <c r="M11" s="24"/>
    </row>
    <row r="12" spans="1:16" s="23" customFormat="1" ht="63.75" customHeight="1">
      <c r="A12" s="24"/>
      <c r="B12" s="785"/>
      <c r="C12" s="819"/>
      <c r="D12" s="110" t="s">
        <v>3231</v>
      </c>
      <c r="E12" s="802" t="s">
        <v>6837</v>
      </c>
      <c r="F12" s="803"/>
      <c r="G12" s="804"/>
      <c r="H12" s="111" t="s">
        <v>3232</v>
      </c>
    </row>
    <row r="13" spans="1:16" s="23" customFormat="1" ht="48.75" customHeight="1">
      <c r="A13" s="24"/>
      <c r="B13" s="115" t="s">
        <v>6</v>
      </c>
      <c r="C13" s="214" t="s">
        <v>12</v>
      </c>
      <c r="D13" s="112">
        <v>1000000</v>
      </c>
      <c r="E13" s="113">
        <v>1</v>
      </c>
      <c r="F13" s="807" t="s">
        <v>241</v>
      </c>
      <c r="G13" s="808"/>
      <c r="H13" s="114" t="s">
        <v>44</v>
      </c>
    </row>
    <row r="14" spans="1:16" s="23" customFormat="1" ht="53.25" customHeight="1">
      <c r="A14" s="24"/>
      <c r="B14" s="30" t="s">
        <v>71</v>
      </c>
      <c r="C14" s="215"/>
      <c r="D14" s="196"/>
      <c r="E14" s="197"/>
      <c r="F14" s="805" t="s">
        <v>241</v>
      </c>
      <c r="G14" s="806"/>
      <c r="H14" s="198"/>
      <c r="I14" s="799" t="str">
        <f>IF(E3="","",IFERROR(IF(AND('①　申請シート'!Q50=0,OR(C14&lt;&gt;"",D14&lt;&gt;"",E14&lt;&gt;"",H14&lt;&gt;"")),"改修費は補助対象ではありません",""),""))</f>
        <v/>
      </c>
      <c r="J14" s="799"/>
      <c r="K14" s="799"/>
      <c r="L14" s="799"/>
      <c r="M14" s="799"/>
      <c r="N14" s="116"/>
      <c r="O14" s="116"/>
      <c r="P14" s="116"/>
    </row>
    <row r="15" spans="1:16" s="23" customFormat="1" ht="53.25" customHeight="1">
      <c r="A15" s="24"/>
      <c r="B15" s="30" t="s">
        <v>72</v>
      </c>
      <c r="C15" s="215"/>
      <c r="D15" s="196"/>
      <c r="E15" s="197"/>
      <c r="F15" s="805" t="s">
        <v>241</v>
      </c>
      <c r="G15" s="806"/>
      <c r="H15" s="198"/>
      <c r="I15" s="799" t="str">
        <f>IF(E4="","",IFERROR(IF(AND('①　申請シート'!Q51=0,OR(C15&lt;&gt;"",D15&lt;&gt;"",E15&lt;&gt;"",H15&lt;&gt;"")),"改修費は補助対象ではありません",""),""))</f>
        <v/>
      </c>
      <c r="J15" s="799"/>
      <c r="K15" s="799"/>
      <c r="L15" s="799"/>
      <c r="M15" s="799"/>
    </row>
    <row r="16" spans="1:16" s="23" customFormat="1" ht="53.25" customHeight="1">
      <c r="A16" s="24"/>
      <c r="B16" s="30" t="s">
        <v>73</v>
      </c>
      <c r="C16" s="215"/>
      <c r="D16" s="196"/>
      <c r="E16" s="197"/>
      <c r="F16" s="805" t="s">
        <v>241</v>
      </c>
      <c r="G16" s="806"/>
      <c r="H16" s="198"/>
      <c r="I16" s="799" t="str">
        <f>IF(E5="","",IFERROR(IF(AND('①　申請シート'!Q52=0,OR(C16&lt;&gt;"",D16&lt;&gt;"",E16&lt;&gt;"",H16&lt;&gt;"")),"改修費は補助対象ではありません",""),""))</f>
        <v/>
      </c>
      <c r="J16" s="799"/>
      <c r="K16" s="799"/>
      <c r="L16" s="799"/>
      <c r="M16" s="799"/>
    </row>
    <row r="17" spans="1:22" s="23" customFormat="1" ht="53.25" customHeight="1">
      <c r="A17" s="24"/>
      <c r="B17" s="30" t="s">
        <v>74</v>
      </c>
      <c r="C17" s="215"/>
      <c r="D17" s="196"/>
      <c r="E17" s="197"/>
      <c r="F17" s="805" t="s">
        <v>241</v>
      </c>
      <c r="G17" s="806"/>
      <c r="H17" s="198"/>
      <c r="I17" s="799" t="str">
        <f>IF(E6="","",IFERROR(IF(AND('①　申請シート'!Q53=0,OR(C17&lt;&gt;"",D17&lt;&gt;"",E17&lt;&gt;"",H17&lt;&gt;"")),"改修費は補助対象ではありません",""),""))</f>
        <v/>
      </c>
      <c r="J17" s="799"/>
      <c r="K17" s="799"/>
      <c r="L17" s="799"/>
      <c r="M17" s="799"/>
    </row>
    <row r="18" spans="1:22" s="23" customFormat="1" ht="53.25" customHeight="1">
      <c r="A18" s="24"/>
      <c r="B18" s="30" t="s">
        <v>75</v>
      </c>
      <c r="C18" s="215"/>
      <c r="D18" s="196"/>
      <c r="E18" s="197"/>
      <c r="F18" s="805" t="s">
        <v>241</v>
      </c>
      <c r="G18" s="806"/>
      <c r="H18" s="198"/>
      <c r="I18" s="799" t="str">
        <f>IF(E7="","",IFERROR(IF(AND('①　申請シート'!Q54=0,OR(C18&lt;&gt;"",D18&lt;&gt;"",E18&lt;&gt;"",H18&lt;&gt;"")),"改修費は補助対象ではありません",""),""))</f>
        <v/>
      </c>
      <c r="J18" s="799"/>
      <c r="K18" s="799"/>
      <c r="L18" s="799"/>
      <c r="M18" s="799"/>
    </row>
    <row r="19" spans="1:22" s="23" customFormat="1" ht="53.25" customHeight="1">
      <c r="A19" s="24"/>
      <c r="B19" s="30" t="s">
        <v>76</v>
      </c>
      <c r="C19" s="215"/>
      <c r="D19" s="196"/>
      <c r="E19" s="197"/>
      <c r="F19" s="805" t="s">
        <v>241</v>
      </c>
      <c r="G19" s="806"/>
      <c r="H19" s="198"/>
      <c r="I19" s="799" t="str">
        <f>IF(E8="","",IFERROR(IF(AND('①　申請シート'!Q55=0,OR(C19&lt;&gt;"",D19&lt;&gt;"",E19&lt;&gt;"",H19&lt;&gt;"")),"改修費は補助対象ではありません",""),""))</f>
        <v/>
      </c>
      <c r="J19" s="799"/>
      <c r="K19" s="799"/>
      <c r="L19" s="799"/>
      <c r="M19" s="799"/>
    </row>
    <row r="20" spans="1:22" s="23" customFormat="1" ht="53.25" customHeight="1">
      <c r="A20" s="24"/>
      <c r="B20" s="30" t="s">
        <v>77</v>
      </c>
      <c r="C20" s="215"/>
      <c r="D20" s="196"/>
      <c r="E20" s="197"/>
      <c r="F20" s="805" t="s">
        <v>241</v>
      </c>
      <c r="G20" s="806"/>
      <c r="H20" s="198"/>
      <c r="I20" s="799" t="str">
        <f>IF(E9="","",IFERROR(IF(AND('①　申請シート'!Q56=0,OR(C20&lt;&gt;"",D20&lt;&gt;"",E20&lt;&gt;"",H20&lt;&gt;"")),"改修費は補助対象ではありません",""),""))</f>
        <v/>
      </c>
      <c r="J20" s="799"/>
      <c r="K20" s="799"/>
      <c r="L20" s="799"/>
      <c r="M20" s="799"/>
    </row>
    <row r="21" spans="1:22" s="23" customFormat="1" ht="53.25" customHeight="1">
      <c r="A21" s="24"/>
      <c r="B21" s="30" t="s">
        <v>78</v>
      </c>
      <c r="C21" s="215"/>
      <c r="D21" s="196"/>
      <c r="E21" s="197"/>
      <c r="F21" s="805" t="s">
        <v>241</v>
      </c>
      <c r="G21" s="806"/>
      <c r="H21" s="198"/>
      <c r="I21" s="799" t="str">
        <f>IF(E10="","",IFERROR(IF(AND('①　申請シート'!Q57=0,OR(C21&lt;&gt;"",D21&lt;&gt;"",E21&lt;&gt;"",H21&lt;&gt;"")),"改修費は補助対象ではありません",""),""))</f>
        <v/>
      </c>
      <c r="J21" s="799"/>
      <c r="K21" s="799"/>
      <c r="L21" s="799"/>
      <c r="M21" s="799"/>
    </row>
    <row r="22" spans="1:22" s="23" customFormat="1" ht="53.25" customHeight="1">
      <c r="A22" s="24"/>
      <c r="B22" s="30" t="s">
        <v>257</v>
      </c>
      <c r="C22" s="215"/>
      <c r="D22" s="196"/>
      <c r="E22" s="197"/>
      <c r="F22" s="805" t="s">
        <v>241</v>
      </c>
      <c r="G22" s="806"/>
      <c r="H22" s="198"/>
      <c r="I22" s="799" t="str">
        <f>IF(E11="","",IFERROR(IF(AND('①　申請シート'!Q58=0,OR(C22&lt;&gt;"",D22&lt;&gt;"",E22&lt;&gt;"",H22&lt;&gt;"")),"改修費は補助対象ではありません",""),""))</f>
        <v/>
      </c>
      <c r="J22" s="799"/>
      <c r="K22" s="799"/>
      <c r="L22" s="799"/>
      <c r="M22" s="799"/>
    </row>
    <row r="23" spans="1:22" s="23" customFormat="1" ht="52.5" customHeight="1">
      <c r="A23" s="24"/>
      <c r="B23" s="30" t="s">
        <v>80</v>
      </c>
      <c r="C23" s="215"/>
      <c r="D23" s="196"/>
      <c r="E23" s="197"/>
      <c r="F23" s="805" t="s">
        <v>241</v>
      </c>
      <c r="G23" s="806"/>
      <c r="H23" s="198"/>
      <c r="I23" s="799" t="str">
        <f>IF(E12="","",IFERROR(IF(AND('①　申請シート'!Q59=0,OR(C23&lt;&gt;"",D23&lt;&gt;"",E23&lt;&gt;"",H23&lt;&gt;"")),"改修費は補助対象ではありません",""),""))</f>
        <v/>
      </c>
      <c r="J23" s="799"/>
      <c r="K23" s="799"/>
      <c r="L23" s="799"/>
      <c r="M23" s="799"/>
    </row>
    <row r="24" spans="1:22" s="23" customFormat="1" ht="52.5" customHeight="1">
      <c r="A24" s="24"/>
      <c r="B24" s="30" t="s">
        <v>242</v>
      </c>
      <c r="C24" s="215"/>
      <c r="D24" s="196"/>
      <c r="E24" s="197"/>
      <c r="F24" s="805" t="s">
        <v>241</v>
      </c>
      <c r="G24" s="806"/>
      <c r="H24" s="198"/>
      <c r="I24" s="799" t="str">
        <f>IF(E13="","",IFERROR(IF(AND('①　申請シート'!Q60=0,OR(C24&lt;&gt;"",D24&lt;&gt;"",E24&lt;&gt;"",H24&lt;&gt;"")),"改修費は補助対象ではありません",""),""))</f>
        <v/>
      </c>
      <c r="J24" s="799"/>
      <c r="K24" s="799"/>
      <c r="L24" s="799"/>
      <c r="M24" s="799"/>
    </row>
    <row r="25" spans="1:22" s="23" customFormat="1" ht="52.5" customHeight="1">
      <c r="A25" s="24"/>
      <c r="B25" s="30" t="s">
        <v>243</v>
      </c>
      <c r="C25" s="215"/>
      <c r="D25" s="196"/>
      <c r="E25" s="197"/>
      <c r="F25" s="805" t="s">
        <v>241</v>
      </c>
      <c r="G25" s="806"/>
      <c r="H25" s="198"/>
      <c r="I25" s="799" t="str">
        <f>IF(E14="","",IFERROR(IF(AND('①　申請シート'!Q61=0,OR(C25&lt;&gt;"",D25&lt;&gt;"",E25&lt;&gt;"",H25&lt;&gt;"")),"改修費は補助対象ではありません",""),""))</f>
        <v/>
      </c>
      <c r="J25" s="799"/>
      <c r="K25" s="799"/>
      <c r="L25" s="799"/>
      <c r="M25" s="799"/>
    </row>
    <row r="26" spans="1:22" s="23" customFormat="1" ht="52.5" customHeight="1">
      <c r="A26" s="24"/>
      <c r="B26" s="30" t="s">
        <v>244</v>
      </c>
      <c r="C26" s="215"/>
      <c r="D26" s="196"/>
      <c r="E26" s="197"/>
      <c r="F26" s="805" t="s">
        <v>241</v>
      </c>
      <c r="G26" s="806"/>
      <c r="H26" s="198"/>
      <c r="I26" s="799" t="str">
        <f>IF(E15="","",IFERROR(IF(AND('①　申請シート'!Q62=0,OR(C26&lt;&gt;"",D26&lt;&gt;"",E26&lt;&gt;"",H26&lt;&gt;"")),"改修費は補助対象ではありません",""),""))</f>
        <v/>
      </c>
      <c r="J26" s="799"/>
      <c r="K26" s="799"/>
      <c r="L26" s="799"/>
      <c r="M26" s="799"/>
    </row>
    <row r="27" spans="1:22" s="50" customFormat="1" ht="4.5" customHeight="1">
      <c r="A27" s="48"/>
      <c r="B27" s="805"/>
      <c r="C27" s="811"/>
      <c r="D27" s="812"/>
      <c r="E27" s="812"/>
      <c r="F27" s="812"/>
      <c r="G27" s="813"/>
      <c r="I27" s="48"/>
      <c r="V27" s="48"/>
    </row>
    <row r="28" spans="1:22" s="1" customFormat="1" ht="45" customHeight="1">
      <c r="B28" s="809" t="s">
        <v>240</v>
      </c>
      <c r="C28" s="810"/>
      <c r="D28" s="691">
        <f>SUM(D14:D26)</f>
        <v>0</v>
      </c>
      <c r="E28" s="691"/>
      <c r="F28" s="691"/>
      <c r="G28" s="691"/>
      <c r="H28" s="691"/>
      <c r="I28" s="46"/>
      <c r="J28" s="46"/>
      <c r="K28" s="46"/>
    </row>
    <row r="29" spans="1:22" s="23" customFormat="1" ht="52.5" customHeight="1">
      <c r="A29" s="24"/>
      <c r="B29" s="30" t="s">
        <v>245</v>
      </c>
      <c r="C29" s="215"/>
      <c r="D29" s="196"/>
      <c r="E29" s="197"/>
      <c r="F29" s="805" t="s">
        <v>241</v>
      </c>
      <c r="G29" s="806"/>
      <c r="H29" s="198"/>
      <c r="I29" s="799" t="str">
        <f>IF(E18="","",IFERROR(IF(AND('①　申請シート'!Q65=0,OR(C29&lt;&gt;"",D29&lt;&gt;"",E29&lt;&gt;"",H29&lt;&gt;"")),"改修費は補助対象ではありません",""),""))</f>
        <v/>
      </c>
      <c r="J29" s="799"/>
      <c r="K29" s="799"/>
      <c r="L29" s="799"/>
      <c r="M29" s="799"/>
    </row>
    <row r="30" spans="1:22" s="23" customFormat="1" ht="52.5" customHeight="1">
      <c r="A30" s="24"/>
      <c r="B30" s="30" t="s">
        <v>246</v>
      </c>
      <c r="C30" s="215"/>
      <c r="D30" s="196"/>
      <c r="E30" s="197"/>
      <c r="F30" s="805" t="s">
        <v>241</v>
      </c>
      <c r="G30" s="806"/>
      <c r="H30" s="198"/>
      <c r="I30" s="799" t="str">
        <f>IF(E19="","",IFERROR(IF(AND('①　申請シート'!Q66=0,OR(C30&lt;&gt;"",D30&lt;&gt;"",E30&lt;&gt;"",H30&lt;&gt;"")),"改修費は補助対象ではありません",""),""))</f>
        <v/>
      </c>
      <c r="J30" s="799"/>
      <c r="K30" s="799"/>
      <c r="L30" s="799"/>
      <c r="M30" s="799"/>
    </row>
    <row r="31" spans="1:22" s="23" customFormat="1" ht="52.5" customHeight="1">
      <c r="A31" s="24"/>
      <c r="B31" s="30" t="s">
        <v>247</v>
      </c>
      <c r="C31" s="215"/>
      <c r="D31" s="196"/>
      <c r="E31" s="197"/>
      <c r="F31" s="805" t="s">
        <v>241</v>
      </c>
      <c r="G31" s="806"/>
      <c r="H31" s="198"/>
      <c r="I31" s="799" t="str">
        <f>IF(E20="","",IFERROR(IF(AND('①　申請シート'!Q67=0,OR(C31&lt;&gt;"",D31&lt;&gt;"",E31&lt;&gt;"",H31&lt;&gt;"")),"改修費は補助対象ではありません",""),""))</f>
        <v/>
      </c>
      <c r="J31" s="799"/>
      <c r="K31" s="799"/>
      <c r="L31" s="799"/>
      <c r="M31" s="799"/>
    </row>
    <row r="32" spans="1:22" s="23" customFormat="1" ht="52.5" customHeight="1">
      <c r="A32" s="24"/>
      <c r="B32" s="30" t="s">
        <v>248</v>
      </c>
      <c r="C32" s="215"/>
      <c r="D32" s="196"/>
      <c r="E32" s="197"/>
      <c r="F32" s="805" t="s">
        <v>241</v>
      </c>
      <c r="G32" s="806"/>
      <c r="H32" s="198"/>
      <c r="I32" s="799" t="str">
        <f>IF(E21="","",IFERROR(IF(AND('①　申請シート'!Q68=0,OR(C32&lt;&gt;"",D32&lt;&gt;"",E32&lt;&gt;"",H32&lt;&gt;"")),"改修費は補助対象ではありません",""),""))</f>
        <v/>
      </c>
      <c r="J32" s="799"/>
      <c r="K32" s="799"/>
      <c r="L32" s="799"/>
      <c r="M32" s="799"/>
    </row>
    <row r="33" spans="1:22" s="23" customFormat="1" ht="52.5" customHeight="1">
      <c r="A33" s="24"/>
      <c r="B33" s="30" t="s">
        <v>79</v>
      </c>
      <c r="C33" s="215"/>
      <c r="D33" s="196"/>
      <c r="E33" s="197"/>
      <c r="F33" s="805" t="s">
        <v>241</v>
      </c>
      <c r="G33" s="806"/>
      <c r="H33" s="198"/>
      <c r="I33" s="799" t="str">
        <f>IF(E22="","",IFERROR(IF(AND('①　申請シート'!Q69=0,OR(C33&lt;&gt;"",D33&lt;&gt;"",E33&lt;&gt;"",H33&lt;&gt;"")),"改修費は補助対象ではありません",""),""))</f>
        <v/>
      </c>
      <c r="J33" s="799"/>
      <c r="K33" s="799"/>
      <c r="L33" s="799"/>
      <c r="M33" s="799"/>
    </row>
    <row r="34" spans="1:22" s="23" customFormat="1" ht="52.5" customHeight="1">
      <c r="A34" s="24"/>
      <c r="B34" s="30" t="s">
        <v>249</v>
      </c>
      <c r="C34" s="215"/>
      <c r="D34" s="196"/>
      <c r="E34" s="197"/>
      <c r="F34" s="805" t="s">
        <v>241</v>
      </c>
      <c r="G34" s="806"/>
      <c r="H34" s="198"/>
      <c r="I34" s="799" t="str">
        <f>IF(E23="","",IFERROR(IF(AND('①　申請シート'!Q70=0,OR(C34&lt;&gt;"",D34&lt;&gt;"",E34&lt;&gt;"",H34&lt;&gt;"")),"改修費は補助対象ではありません",""),""))</f>
        <v/>
      </c>
      <c r="J34" s="799"/>
      <c r="K34" s="799"/>
      <c r="L34" s="799"/>
      <c r="M34" s="799"/>
    </row>
    <row r="35" spans="1:22" s="23" customFormat="1" ht="52.5" customHeight="1">
      <c r="A35" s="24"/>
      <c r="B35" s="30" t="s">
        <v>250</v>
      </c>
      <c r="C35" s="215"/>
      <c r="D35" s="196"/>
      <c r="E35" s="197"/>
      <c r="F35" s="805" t="s">
        <v>241</v>
      </c>
      <c r="G35" s="806"/>
      <c r="H35" s="198"/>
      <c r="I35" s="799" t="str">
        <f>IF(E24="","",IFERROR(IF(AND('①　申請シート'!Q71=0,OR(C35&lt;&gt;"",D35&lt;&gt;"",E35&lt;&gt;"",H35&lt;&gt;"")),"改修費は補助対象ではありません",""),""))</f>
        <v/>
      </c>
      <c r="J35" s="799"/>
      <c r="K35" s="799"/>
      <c r="L35" s="799"/>
      <c r="M35" s="799"/>
    </row>
    <row r="36" spans="1:22" s="23" customFormat="1" ht="52.5" customHeight="1">
      <c r="A36" s="24"/>
      <c r="B36" s="30" t="s">
        <v>251</v>
      </c>
      <c r="C36" s="215"/>
      <c r="D36" s="196"/>
      <c r="E36" s="197"/>
      <c r="F36" s="805" t="s">
        <v>241</v>
      </c>
      <c r="G36" s="806"/>
      <c r="H36" s="198"/>
      <c r="I36" s="799" t="str">
        <f>IF(E25="","",IFERROR(IF(AND('①　申請シート'!Q72=0,OR(C36&lt;&gt;"",D36&lt;&gt;"",E36&lt;&gt;"",H36&lt;&gt;"")),"改修費は補助対象ではありません",""),""))</f>
        <v/>
      </c>
      <c r="J36" s="799"/>
      <c r="K36" s="799"/>
      <c r="L36" s="799"/>
      <c r="M36" s="799"/>
    </row>
    <row r="37" spans="1:22" s="23" customFormat="1" ht="52.5" customHeight="1">
      <c r="A37" s="24"/>
      <c r="B37" s="30" t="s">
        <v>252</v>
      </c>
      <c r="C37" s="215"/>
      <c r="D37" s="196"/>
      <c r="E37" s="197"/>
      <c r="F37" s="805" t="s">
        <v>241</v>
      </c>
      <c r="G37" s="806"/>
      <c r="H37" s="198"/>
      <c r="I37" s="799" t="str">
        <f>IF(E26="","",IFERROR(IF(AND('①　申請シート'!Q73=0,OR(C37&lt;&gt;"",D37&lt;&gt;"",E37&lt;&gt;"",H37&lt;&gt;"")),"改修費は補助対象ではありません",""),""))</f>
        <v/>
      </c>
      <c r="J37" s="799"/>
      <c r="K37" s="799"/>
      <c r="L37" s="799"/>
      <c r="M37" s="799"/>
    </row>
    <row r="38" spans="1:22" s="23" customFormat="1" ht="52.5" customHeight="1">
      <c r="A38" s="24"/>
      <c r="B38" s="30" t="s">
        <v>253</v>
      </c>
      <c r="C38" s="215"/>
      <c r="D38" s="196"/>
      <c r="E38" s="197"/>
      <c r="F38" s="805" t="s">
        <v>241</v>
      </c>
      <c r="G38" s="806"/>
      <c r="H38" s="198"/>
      <c r="I38" s="799" t="str">
        <f>IF(E27="","",IFERROR(IF(AND('①　申請シート'!Q74=0,OR(C38&lt;&gt;"",D38&lt;&gt;"",E38&lt;&gt;"",H38&lt;&gt;"")),"改修費は補助対象ではありません",""),""))</f>
        <v/>
      </c>
      <c r="J38" s="799"/>
      <c r="K38" s="799"/>
      <c r="L38" s="799"/>
      <c r="M38" s="799"/>
    </row>
    <row r="39" spans="1:22" s="23" customFormat="1" ht="52.5" customHeight="1">
      <c r="A39" s="24"/>
      <c r="B39" s="30" t="s">
        <v>254</v>
      </c>
      <c r="C39" s="215"/>
      <c r="D39" s="196"/>
      <c r="E39" s="197"/>
      <c r="F39" s="805" t="s">
        <v>241</v>
      </c>
      <c r="G39" s="806"/>
      <c r="H39" s="198"/>
      <c r="I39" s="799" t="str">
        <f>IF(E28="","",IFERROR(IF(AND('①　申請シート'!Q75=0,OR(C39&lt;&gt;"",D39&lt;&gt;"",E39&lt;&gt;"",H39&lt;&gt;"")),"改修費は補助対象ではありません",""),""))</f>
        <v/>
      </c>
      <c r="J39" s="799"/>
      <c r="K39" s="799"/>
      <c r="L39" s="799"/>
      <c r="M39" s="799"/>
    </row>
    <row r="40" spans="1:22" s="23" customFormat="1" ht="52.5" customHeight="1">
      <c r="A40" s="24"/>
      <c r="B40" s="30" t="s">
        <v>255</v>
      </c>
      <c r="C40" s="215"/>
      <c r="D40" s="196"/>
      <c r="E40" s="197"/>
      <c r="F40" s="805" t="s">
        <v>241</v>
      </c>
      <c r="G40" s="806"/>
      <c r="H40" s="198"/>
      <c r="I40" s="799" t="str">
        <f>IF(E29="","",IFERROR(IF(AND('①　申請シート'!Q76=0,OR(C40&lt;&gt;"",D40&lt;&gt;"",E40&lt;&gt;"",H40&lt;&gt;"")),"改修費は補助対象ではありません",""),""))</f>
        <v/>
      </c>
      <c r="J40" s="799"/>
      <c r="K40" s="799"/>
      <c r="L40" s="799"/>
      <c r="M40" s="799"/>
    </row>
    <row r="41" spans="1:22" s="23" customFormat="1" ht="52.5" customHeight="1">
      <c r="A41" s="24"/>
      <c r="B41" s="30" t="s">
        <v>256</v>
      </c>
      <c r="C41" s="215"/>
      <c r="D41" s="196"/>
      <c r="E41" s="197"/>
      <c r="F41" s="805" t="s">
        <v>241</v>
      </c>
      <c r="G41" s="806"/>
      <c r="H41" s="198"/>
      <c r="I41" s="799" t="str">
        <f>IF(E30="","",IFERROR(IF(AND('①　申請シート'!Q77=0,OR(C41&lt;&gt;"",D41&lt;&gt;"",E41&lt;&gt;"",H41&lt;&gt;"")),"改修費は補助対象ではありません",""),""))</f>
        <v/>
      </c>
      <c r="J41" s="799"/>
      <c r="K41" s="799"/>
      <c r="L41" s="799"/>
      <c r="M41" s="799"/>
    </row>
    <row r="42" spans="1:22" s="50" customFormat="1" ht="4.5" customHeight="1">
      <c r="A42" s="48"/>
      <c r="B42" s="805"/>
      <c r="C42" s="811"/>
      <c r="D42" s="811"/>
      <c r="E42" s="811"/>
      <c r="F42" s="811"/>
      <c r="G42" s="806"/>
      <c r="I42" s="48"/>
      <c r="V42" s="48"/>
    </row>
    <row r="43" spans="1:22" s="1" customFormat="1" ht="39" customHeight="1">
      <c r="B43" s="809" t="s">
        <v>240</v>
      </c>
      <c r="C43" s="810"/>
      <c r="D43" s="691">
        <f>SUM(D29:D41)</f>
        <v>0</v>
      </c>
      <c r="E43" s="691"/>
      <c r="F43" s="691"/>
      <c r="G43" s="691"/>
      <c r="H43" s="691"/>
      <c r="I43" s="46"/>
      <c r="J43" s="46"/>
      <c r="K43" s="46"/>
    </row>
    <row r="44" spans="1:22" s="23" customFormat="1">
      <c r="A44" s="24"/>
      <c r="B44" s="754" t="s">
        <v>1</v>
      </c>
      <c r="C44" s="755"/>
      <c r="D44" s="32"/>
      <c r="E44" s="51"/>
      <c r="F44" s="32"/>
      <c r="G44" s="42"/>
      <c r="H44" s="32"/>
    </row>
    <row r="45" spans="1:22" s="23" customFormat="1" ht="13.5" customHeight="1">
      <c r="A45" s="24"/>
      <c r="B45" s="16"/>
      <c r="C45" s="32"/>
      <c r="D45" s="32"/>
      <c r="E45" s="51"/>
      <c r="F45" s="32"/>
      <c r="G45" s="42"/>
      <c r="H45" s="32"/>
    </row>
  </sheetData>
  <sheetProtection algorithmName="SHA-512" hashValue="Qa4+raPN06yXFq7jz1TRAAK28a3ZsjYyh1nGvIz4OOdUICe/o/SIrc0OqqTgkPENm7Fg0/bMZGD25jOFzp4BKw==" saltValue="ARkzfAtUgXpkxxWIPJL1iw==" spinCount="100000" sheet="1" objects="1" scenarios="1"/>
  <mergeCells count="74">
    <mergeCell ref="G7:H7"/>
    <mergeCell ref="G8:H8"/>
    <mergeCell ref="G6:H6"/>
    <mergeCell ref="C11:C12"/>
    <mergeCell ref="E11:G11"/>
    <mergeCell ref="F21:G21"/>
    <mergeCell ref="F22:G22"/>
    <mergeCell ref="F16:G16"/>
    <mergeCell ref="F17:G17"/>
    <mergeCell ref="F18:G18"/>
    <mergeCell ref="F19:G19"/>
    <mergeCell ref="F20:G20"/>
    <mergeCell ref="F23:G23"/>
    <mergeCell ref="B44:C44"/>
    <mergeCell ref="B42:G42"/>
    <mergeCell ref="F29:G29"/>
    <mergeCell ref="F30:G30"/>
    <mergeCell ref="F31:G31"/>
    <mergeCell ref="B43:C43"/>
    <mergeCell ref="D43:H43"/>
    <mergeCell ref="F24:G24"/>
    <mergeCell ref="F25:G25"/>
    <mergeCell ref="F26:G26"/>
    <mergeCell ref="B27:G27"/>
    <mergeCell ref="F37:G37"/>
    <mergeCell ref="F38:G38"/>
    <mergeCell ref="F39:G39"/>
    <mergeCell ref="F40:G40"/>
    <mergeCell ref="B28:C28"/>
    <mergeCell ref="D28:H28"/>
    <mergeCell ref="F41:G41"/>
    <mergeCell ref="F32:G32"/>
    <mergeCell ref="F33:G33"/>
    <mergeCell ref="F34:G34"/>
    <mergeCell ref="F35:G35"/>
    <mergeCell ref="F36:G36"/>
    <mergeCell ref="I14:M14"/>
    <mergeCell ref="I15:M15"/>
    <mergeCell ref="I16:M16"/>
    <mergeCell ref="I17:M17"/>
    <mergeCell ref="B1:H2"/>
    <mergeCell ref="B3:D3"/>
    <mergeCell ref="E3:L3"/>
    <mergeCell ref="B6:D6"/>
    <mergeCell ref="B11:B12"/>
    <mergeCell ref="E12:G12"/>
    <mergeCell ref="F14:G14"/>
    <mergeCell ref="F15:G15"/>
    <mergeCell ref="F13:G13"/>
    <mergeCell ref="B5:C5"/>
    <mergeCell ref="B7:C8"/>
    <mergeCell ref="D7:D8"/>
    <mergeCell ref="I18:M18"/>
    <mergeCell ref="I19:M19"/>
    <mergeCell ref="I20:M20"/>
    <mergeCell ref="I21:M21"/>
    <mergeCell ref="I22:M22"/>
    <mergeCell ref="I23:M23"/>
    <mergeCell ref="I24:M24"/>
    <mergeCell ref="I25:M25"/>
    <mergeCell ref="I26:M26"/>
    <mergeCell ref="I29:M29"/>
    <mergeCell ref="I30:M30"/>
    <mergeCell ref="I31:M31"/>
    <mergeCell ref="I32:M32"/>
    <mergeCell ref="I33:M33"/>
    <mergeCell ref="I34:M34"/>
    <mergeCell ref="I40:M40"/>
    <mergeCell ref="I41:M41"/>
    <mergeCell ref="I35:M35"/>
    <mergeCell ref="I36:M36"/>
    <mergeCell ref="I37:M37"/>
    <mergeCell ref="I38:M38"/>
    <mergeCell ref="I39:M39"/>
  </mergeCells>
  <phoneticPr fontId="2"/>
  <conditionalFormatting sqref="F30:F41">
    <cfRule type="expression" dxfId="19" priority="15">
      <formula>D30="４　その他(【！】右欄に具体的な理由を記載)→"</formula>
    </cfRule>
  </conditionalFormatting>
  <conditionalFormatting sqref="C14:E26 H14:H26">
    <cfRule type="containsBlanks" dxfId="18" priority="14">
      <formula>LEN(TRIM(C14))=0</formula>
    </cfRule>
  </conditionalFormatting>
  <conditionalFormatting sqref="E3">
    <cfRule type="containsBlanks" dxfId="17" priority="12">
      <formula>LEN(TRIM(E3))=0</formula>
    </cfRule>
  </conditionalFormatting>
  <conditionalFormatting sqref="F13:F26">
    <cfRule type="expression" dxfId="16" priority="112">
      <formula>H13="４　その他(【！】右欄に具体的な理由を記載)→"</formula>
    </cfRule>
  </conditionalFormatting>
  <conditionalFormatting sqref="D29:E41">
    <cfRule type="containsBlanks" dxfId="15" priority="8">
      <formula>LEN(TRIM(D29))=0</formula>
    </cfRule>
  </conditionalFormatting>
  <conditionalFormatting sqref="F29">
    <cfRule type="expression" dxfId="14" priority="9">
      <formula>H29="４　その他(【！】右欄に具体的な理由を記載)→"</formula>
    </cfRule>
  </conditionalFormatting>
  <conditionalFormatting sqref="I14:I26">
    <cfRule type="containsBlanks" dxfId="13" priority="7">
      <formula>LEN(TRIM(I14))=0</formula>
    </cfRule>
  </conditionalFormatting>
  <conditionalFormatting sqref="I29:I41">
    <cfRule type="containsBlanks" dxfId="12" priority="3">
      <formula>LEN(TRIM(I29))=0</formula>
    </cfRule>
  </conditionalFormatting>
  <conditionalFormatting sqref="H29:H41">
    <cfRule type="containsBlanks" dxfId="11" priority="2">
      <formula>LEN(TRIM(H29))=0</formula>
    </cfRule>
  </conditionalFormatting>
  <conditionalFormatting sqref="C29:C41">
    <cfRule type="containsBlanks" dxfId="10" priority="1">
      <formula>LEN(TRIM(C29))=0</formula>
    </cfRule>
  </conditionalFormatting>
  <dataValidations count="4">
    <dataValidation type="list" allowBlank="1" showInputMessage="1" showErrorMessage="1" sqref="H13">
      <formula1>"⼀時保育事業の専用の部屋,年度限定保育の専用の部屋,⼀時預かり保育の専用の部屋,２歳児受⼊れ推進事業専用の部屋,乳幼児⼀時預かり事業の専用の部屋,それ以外の部屋"</formula1>
    </dataValidation>
    <dataValidation type="list" allowBlank="1" showInputMessage="1" showErrorMessage="1" sqref="E14:E26 E29:E41">
      <formula1>"1,2"</formula1>
    </dataValidation>
    <dataValidation type="list" allowBlank="1" showInputMessage="1" showErrorMessage="1" sqref="C14:C26 C29:C41">
      <formula1>"トイレの乾式化,非接触型の便器・蛇口設置,壁・床の抗菌,換気扇・エアコン・網戸等の設置"</formula1>
    </dataValidation>
    <dataValidation type="list" allowBlank="1" showInputMessage="1" showErrorMessage="1" sqref="H14:H26 H29:H41">
      <formula1>"⼀時保育・一時預かり事業の専用の部屋,年度限定保育事業の専用の部屋,病児・病後児保育事業専用の部屋,それ以外の部屋・共用の部屋"</formula1>
    </dataValidation>
  </dataValidations>
  <pageMargins left="0.23622047244094491" right="0.23622047244094491" top="0.74803149606299213" bottom="0.74803149606299213" header="0.31496062992125984" footer="0.31496062992125984"/>
  <pageSetup paperSize="9" scale="73" fitToHeight="0" orientation="portrait" horizontalDpi="300" verticalDpi="300" r:id="rId1"/>
  <rowBreaks count="1" manualBreakCount="1">
    <brk id="2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5"/>
  <sheetViews>
    <sheetView showZeros="0" view="pageBreakPreview" zoomScale="85" zoomScaleNormal="40" zoomScaleSheetLayoutView="85" zoomScalePageLayoutView="85" workbookViewId="0">
      <selection activeCell="B3" sqref="B3:D3"/>
    </sheetView>
  </sheetViews>
  <sheetFormatPr defaultColWidth="9" defaultRowHeight="17.25"/>
  <cols>
    <col min="1" max="1" width="1.875" style="283" customWidth="1"/>
    <col min="2" max="2" width="7" style="282" customWidth="1"/>
    <col min="3" max="3" width="37.875" style="282" customWidth="1"/>
    <col min="4" max="4" width="26.125" style="282" customWidth="1"/>
    <col min="5" max="5" width="8.375" style="284" customWidth="1"/>
    <col min="6" max="6" width="14.125" style="282" customWidth="1"/>
    <col min="7" max="7" width="10.5" style="282" customWidth="1"/>
    <col min="8" max="8" width="32.375" style="282" customWidth="1"/>
    <col min="9" max="9" width="3.625" style="23" customWidth="1"/>
    <col min="10" max="16384" width="9" style="283"/>
  </cols>
  <sheetData>
    <row r="1" spans="1:16" ht="51" customHeight="1">
      <c r="B1" s="766" t="s">
        <v>4262</v>
      </c>
      <c r="C1" s="766"/>
      <c r="D1" s="766"/>
      <c r="E1" s="766"/>
      <c r="F1" s="766"/>
      <c r="G1" s="766"/>
      <c r="H1" s="766"/>
    </row>
    <row r="2" spans="1:16" ht="45" customHeight="1">
      <c r="B2" s="766"/>
      <c r="C2" s="766"/>
      <c r="D2" s="766"/>
      <c r="E2" s="766"/>
      <c r="F2" s="766"/>
      <c r="G2" s="766"/>
      <c r="H2" s="766"/>
      <c r="J2" s="23"/>
      <c r="K2" s="109"/>
      <c r="L2" s="109"/>
    </row>
    <row r="3" spans="1:16" ht="98.25" customHeight="1">
      <c r="B3" s="766" t="s">
        <v>4261</v>
      </c>
      <c r="C3" s="766"/>
      <c r="D3" s="766"/>
      <c r="E3" s="800" t="str">
        <f>IF('①　申請シート'!D4="","",IF(IF('①　申請シート'!S31=0,"紙おむつ保管用ごみ箱購入経費は対象外です。",INDEX(一覧!AI:AI,MATCH('①　申請シート'!D4,一覧!A:A,0)))="○","","紙おむつ保管用ごみ箱購入経費は対象外です。"))</f>
        <v/>
      </c>
      <c r="F3" s="800"/>
      <c r="G3" s="800"/>
      <c r="H3" s="800"/>
      <c r="I3" s="800"/>
      <c r="J3" s="800"/>
      <c r="K3" s="800"/>
      <c r="L3" s="800"/>
    </row>
    <row r="4" spans="1:16" ht="18" customHeight="1">
      <c r="J4" s="109"/>
      <c r="K4" s="109"/>
      <c r="L4" s="109"/>
    </row>
    <row r="5" spans="1:16" ht="37.5" customHeight="1">
      <c r="B5" s="767" t="s">
        <v>4259</v>
      </c>
      <c r="C5" s="767"/>
      <c r="D5" s="28"/>
      <c r="F5" s="23"/>
      <c r="G5" s="23"/>
      <c r="H5" s="23"/>
      <c r="J5" s="109"/>
      <c r="K5" s="109"/>
      <c r="L5" s="109"/>
    </row>
    <row r="6" spans="1:16" ht="38.25" customHeight="1" thickBot="1">
      <c r="B6" s="801" t="s">
        <v>4263</v>
      </c>
      <c r="C6" s="801"/>
      <c r="D6" s="801"/>
      <c r="E6" s="52"/>
      <c r="F6" s="20" t="s">
        <v>7</v>
      </c>
      <c r="G6" s="816">
        <f>'①　申請シート'!$D$4</f>
        <v>0</v>
      </c>
      <c r="H6" s="817"/>
      <c r="J6" s="109"/>
      <c r="K6" s="109"/>
      <c r="L6" s="109"/>
    </row>
    <row r="7" spans="1:16" ht="38.25" customHeight="1">
      <c r="B7" s="683" t="s">
        <v>4264</v>
      </c>
      <c r="C7" s="685"/>
      <c r="D7" s="778">
        <f>D28+D43</f>
        <v>0</v>
      </c>
      <c r="E7" s="52"/>
      <c r="F7" s="20" t="s">
        <v>3</v>
      </c>
      <c r="G7" s="814" t="str">
        <f>'①　申請シート'!$P$69</f>
        <v/>
      </c>
      <c r="H7" s="815"/>
      <c r="J7" s="109"/>
      <c r="K7" s="109"/>
      <c r="L7" s="109"/>
    </row>
    <row r="8" spans="1:16" ht="38.25" customHeight="1" thickBot="1">
      <c r="B8" s="686"/>
      <c r="C8" s="688"/>
      <c r="D8" s="780"/>
      <c r="E8" s="52"/>
      <c r="F8" s="20" t="s">
        <v>4</v>
      </c>
      <c r="G8" s="814" t="str">
        <f>'①　申請シート'!$I$86</f>
        <v/>
      </c>
      <c r="H8" s="815"/>
      <c r="J8" s="109"/>
      <c r="K8" s="109"/>
      <c r="L8" s="109"/>
    </row>
    <row r="9" spans="1:16" ht="15.75" customHeight="1">
      <c r="B9" s="55"/>
      <c r="C9" s="55"/>
      <c r="D9" s="56"/>
      <c r="E9" s="53"/>
      <c r="F9" s="23"/>
      <c r="G9" s="23"/>
      <c r="H9" s="23"/>
      <c r="J9" s="23"/>
      <c r="K9" s="23"/>
      <c r="L9" s="23"/>
    </row>
    <row r="10" spans="1:16" ht="5.25" customHeight="1">
      <c r="B10" s="11"/>
      <c r="C10" s="26"/>
      <c r="D10" s="26"/>
      <c r="E10" s="54"/>
      <c r="F10" s="26"/>
      <c r="G10" s="26"/>
      <c r="H10" s="26"/>
      <c r="J10" s="23"/>
      <c r="K10" s="23"/>
      <c r="L10" s="23"/>
    </row>
    <row r="11" spans="1:16" s="23" customFormat="1" ht="29.25" customHeight="1">
      <c r="A11" s="283"/>
      <c r="B11" s="785" t="s">
        <v>43</v>
      </c>
      <c r="C11" s="820" t="s">
        <v>4266</v>
      </c>
      <c r="D11" s="822"/>
      <c r="E11" s="820" t="s">
        <v>4265</v>
      </c>
      <c r="F11" s="821"/>
      <c r="G11" s="821"/>
      <c r="H11" s="822"/>
      <c r="M11" s="283"/>
    </row>
    <row r="12" spans="1:16" s="23" customFormat="1" ht="63.75" customHeight="1">
      <c r="A12" s="283"/>
      <c r="B12" s="785"/>
      <c r="C12" s="825"/>
      <c r="D12" s="826"/>
      <c r="E12" s="825"/>
      <c r="F12" s="827"/>
      <c r="G12" s="827"/>
      <c r="H12" s="826"/>
    </row>
    <row r="13" spans="1:16" s="23" customFormat="1" ht="48.75" customHeight="1">
      <c r="A13" s="283"/>
      <c r="B13" s="115" t="s">
        <v>6</v>
      </c>
      <c r="C13" s="828" t="s">
        <v>4280</v>
      </c>
      <c r="D13" s="829"/>
      <c r="E13" s="830">
        <v>10000</v>
      </c>
      <c r="F13" s="831"/>
      <c r="G13" s="831"/>
      <c r="H13" s="831"/>
    </row>
    <row r="14" spans="1:16" s="23" customFormat="1" ht="53.25" customHeight="1">
      <c r="A14" s="283"/>
      <c r="B14" s="288" t="s">
        <v>4267</v>
      </c>
      <c r="C14" s="761"/>
      <c r="D14" s="763"/>
      <c r="E14" s="823"/>
      <c r="F14" s="824"/>
      <c r="G14" s="824"/>
      <c r="H14" s="824"/>
      <c r="I14" s="799" t="str">
        <f>IF(E3="","",IFERROR(IF(AND('①　申請シート'!Q50=0,OR(C14&lt;&gt;"",D14&lt;&gt;"",E14&lt;&gt;"",H14&lt;&gt;"")),"補助対象ではありません",""),""))</f>
        <v/>
      </c>
      <c r="J14" s="799"/>
      <c r="K14" s="799"/>
      <c r="L14" s="799"/>
      <c r="M14" s="799"/>
      <c r="N14" s="116"/>
      <c r="O14" s="116"/>
      <c r="P14" s="116"/>
    </row>
    <row r="15" spans="1:16" s="23" customFormat="1" ht="53.25" customHeight="1">
      <c r="A15" s="283"/>
      <c r="B15" s="288" t="s">
        <v>4268</v>
      </c>
      <c r="C15" s="761"/>
      <c r="D15" s="763"/>
      <c r="E15" s="823"/>
      <c r="F15" s="824"/>
      <c r="G15" s="824"/>
      <c r="H15" s="824"/>
      <c r="I15" s="799" t="str">
        <f>IF(E4="","",IFERROR(IF(AND('①　申請シート'!Q51=0,OR(C15&lt;&gt;"",D15&lt;&gt;"",E15&lt;&gt;"",H15&lt;&gt;"")),"補助対象ではありません",""),""))</f>
        <v/>
      </c>
      <c r="J15" s="799"/>
      <c r="K15" s="799"/>
      <c r="L15" s="799"/>
      <c r="M15" s="799"/>
    </row>
    <row r="16" spans="1:16" s="23" customFormat="1" ht="53.25" customHeight="1">
      <c r="A16" s="283"/>
      <c r="B16" s="288" t="s">
        <v>4269</v>
      </c>
      <c r="C16" s="761"/>
      <c r="D16" s="763"/>
      <c r="E16" s="823"/>
      <c r="F16" s="824"/>
      <c r="G16" s="824"/>
      <c r="H16" s="824"/>
      <c r="I16" s="799" t="str">
        <f>IF(E5="","",IFERROR(IF(AND('①　申請シート'!Q52=0,OR(C16&lt;&gt;"",D16&lt;&gt;"",E16&lt;&gt;"",H16&lt;&gt;"")),"補助対象ではありません",""),""))</f>
        <v/>
      </c>
      <c r="J16" s="799"/>
      <c r="K16" s="799"/>
      <c r="L16" s="799"/>
      <c r="M16" s="799"/>
    </row>
    <row r="17" spans="1:22" s="23" customFormat="1" ht="53.25" customHeight="1">
      <c r="A17" s="283"/>
      <c r="B17" s="288" t="s">
        <v>4270</v>
      </c>
      <c r="C17" s="761"/>
      <c r="D17" s="763"/>
      <c r="E17" s="823"/>
      <c r="F17" s="824"/>
      <c r="G17" s="824"/>
      <c r="H17" s="824"/>
      <c r="I17" s="799" t="str">
        <f>IF(E6="","",IFERROR(IF(AND('①　申請シート'!Q53=0,OR(C17&lt;&gt;"",D17&lt;&gt;"",E17&lt;&gt;"",H17&lt;&gt;"")),"補助対象ではありません",""),""))</f>
        <v/>
      </c>
      <c r="J17" s="799"/>
      <c r="K17" s="799"/>
      <c r="L17" s="799"/>
      <c r="M17" s="799"/>
    </row>
    <row r="18" spans="1:22" s="23" customFormat="1" ht="53.25" customHeight="1">
      <c r="A18" s="283"/>
      <c r="B18" s="288" t="s">
        <v>4271</v>
      </c>
      <c r="C18" s="761"/>
      <c r="D18" s="763"/>
      <c r="E18" s="823"/>
      <c r="F18" s="824"/>
      <c r="G18" s="824"/>
      <c r="H18" s="824"/>
      <c r="I18" s="799" t="str">
        <f>IF(E7="","",IFERROR(IF(AND('①　申請シート'!Q54=0,OR(C18&lt;&gt;"",D18&lt;&gt;"",E18&lt;&gt;"",H18&lt;&gt;"")),"補助対象ではありません",""),""))</f>
        <v/>
      </c>
      <c r="J18" s="799"/>
      <c r="K18" s="799"/>
      <c r="L18" s="799"/>
      <c r="M18" s="799"/>
    </row>
    <row r="19" spans="1:22" s="23" customFormat="1" ht="53.25" customHeight="1">
      <c r="A19" s="283"/>
      <c r="B19" s="288" t="s">
        <v>4272</v>
      </c>
      <c r="C19" s="761"/>
      <c r="D19" s="763"/>
      <c r="E19" s="823"/>
      <c r="F19" s="824"/>
      <c r="G19" s="824"/>
      <c r="H19" s="824"/>
      <c r="I19" s="799" t="str">
        <f>IF(E8="","",IFERROR(IF(AND('①　申請シート'!Q55=0,OR(C19&lt;&gt;"",D19&lt;&gt;"",E19&lt;&gt;"",H19&lt;&gt;"")),"補助対象ではありません",""),""))</f>
        <v/>
      </c>
      <c r="J19" s="799"/>
      <c r="K19" s="799"/>
      <c r="L19" s="799"/>
      <c r="M19" s="799"/>
    </row>
    <row r="20" spans="1:22" s="23" customFormat="1" ht="53.25" customHeight="1">
      <c r="A20" s="283"/>
      <c r="B20" s="288" t="s">
        <v>4273</v>
      </c>
      <c r="C20" s="761"/>
      <c r="D20" s="763"/>
      <c r="E20" s="823"/>
      <c r="F20" s="824"/>
      <c r="G20" s="824"/>
      <c r="H20" s="824"/>
      <c r="I20" s="799" t="str">
        <f>IF(E9="","",IFERROR(IF(AND('①　申請シート'!Q56=0,OR(C20&lt;&gt;"",D20&lt;&gt;"",E20&lt;&gt;"",H20&lt;&gt;"")),"補助対象ではありません",""),""))</f>
        <v/>
      </c>
      <c r="J20" s="799"/>
      <c r="K20" s="799"/>
      <c r="L20" s="799"/>
      <c r="M20" s="799"/>
    </row>
    <row r="21" spans="1:22" s="23" customFormat="1" ht="53.25" customHeight="1">
      <c r="A21" s="283"/>
      <c r="B21" s="288" t="s">
        <v>4274</v>
      </c>
      <c r="C21" s="761"/>
      <c r="D21" s="763"/>
      <c r="E21" s="823"/>
      <c r="F21" s="824"/>
      <c r="G21" s="824"/>
      <c r="H21" s="824"/>
      <c r="I21" s="799" t="str">
        <f>IF(E10="","",IFERROR(IF(AND('①　申請シート'!Q57=0,OR(C21&lt;&gt;"",D21&lt;&gt;"",E21&lt;&gt;"",H21&lt;&gt;"")),"補助対象ではありません",""),""))</f>
        <v/>
      </c>
      <c r="J21" s="799"/>
      <c r="K21" s="799"/>
      <c r="L21" s="799"/>
      <c r="M21" s="799"/>
    </row>
    <row r="22" spans="1:22" s="23" customFormat="1" ht="53.25" customHeight="1">
      <c r="A22" s="283"/>
      <c r="B22" s="288" t="s">
        <v>4275</v>
      </c>
      <c r="C22" s="761"/>
      <c r="D22" s="763"/>
      <c r="E22" s="823"/>
      <c r="F22" s="824"/>
      <c r="G22" s="824"/>
      <c r="H22" s="824"/>
      <c r="I22" s="799" t="str">
        <f>IF(E11="","",IFERROR(IF(AND('①　申請シート'!Q58=0,OR(C22&lt;&gt;"",D22&lt;&gt;"",E22&lt;&gt;"",H22&lt;&gt;"")),"補助対象ではありません",""),""))</f>
        <v/>
      </c>
      <c r="J22" s="799"/>
      <c r="K22" s="799"/>
      <c r="L22" s="799"/>
      <c r="M22" s="799"/>
    </row>
    <row r="23" spans="1:22" s="23" customFormat="1" ht="52.5" customHeight="1">
      <c r="A23" s="283"/>
      <c r="B23" s="288" t="s">
        <v>4276</v>
      </c>
      <c r="C23" s="761"/>
      <c r="D23" s="763"/>
      <c r="E23" s="823"/>
      <c r="F23" s="824"/>
      <c r="G23" s="824"/>
      <c r="H23" s="824"/>
      <c r="I23" s="799" t="str">
        <f>IF(E12="","",IFERROR(IF(AND('①　申請シート'!Q59=0,OR(C23&lt;&gt;"",D23&lt;&gt;"",E23&lt;&gt;"",H23&lt;&gt;"")),"補助対象ではありません",""),""))</f>
        <v/>
      </c>
      <c r="J23" s="799"/>
      <c r="K23" s="799"/>
      <c r="L23" s="799"/>
      <c r="M23" s="799"/>
    </row>
    <row r="24" spans="1:22" s="23" customFormat="1" ht="52.5" customHeight="1">
      <c r="A24" s="283"/>
      <c r="B24" s="288" t="s">
        <v>4277</v>
      </c>
      <c r="C24" s="761"/>
      <c r="D24" s="763"/>
      <c r="E24" s="823"/>
      <c r="F24" s="824"/>
      <c r="G24" s="824"/>
      <c r="H24" s="824"/>
      <c r="I24" s="799" t="str">
        <f>IF(E13="","",IFERROR(IF(AND('①　申請シート'!Q60=0,OR(C24&lt;&gt;"",D24&lt;&gt;"",E24&lt;&gt;"",H24&lt;&gt;"")),"補助対象ではありません",""),""))</f>
        <v/>
      </c>
      <c r="J24" s="799"/>
      <c r="K24" s="799"/>
      <c r="L24" s="799"/>
      <c r="M24" s="799"/>
    </row>
    <row r="25" spans="1:22" s="23" customFormat="1" ht="52.5" customHeight="1">
      <c r="A25" s="283"/>
      <c r="B25" s="288" t="s">
        <v>4278</v>
      </c>
      <c r="C25" s="761"/>
      <c r="D25" s="763"/>
      <c r="E25" s="823"/>
      <c r="F25" s="824"/>
      <c r="G25" s="824"/>
      <c r="H25" s="824"/>
      <c r="I25" s="799" t="str">
        <f>IF(E14="","",IFERROR(IF(AND('①　申請シート'!Q61=0,OR(C25&lt;&gt;"",D25&lt;&gt;"",E25&lt;&gt;"",H25&lt;&gt;"")),"補助対象ではありません",""),""))</f>
        <v/>
      </c>
      <c r="J25" s="799"/>
      <c r="K25" s="799"/>
      <c r="L25" s="799"/>
      <c r="M25" s="799"/>
    </row>
    <row r="26" spans="1:22" s="23" customFormat="1" ht="52.5" customHeight="1">
      <c r="A26" s="283"/>
      <c r="B26" s="288" t="s">
        <v>4279</v>
      </c>
      <c r="C26" s="761"/>
      <c r="D26" s="763"/>
      <c r="E26" s="823"/>
      <c r="F26" s="824"/>
      <c r="G26" s="824"/>
      <c r="H26" s="824"/>
      <c r="I26" s="799" t="str">
        <f>IF(E15="","",IFERROR(IF(AND('①　申請シート'!Q62=0,OR(C26&lt;&gt;"",D26&lt;&gt;"",E26&lt;&gt;"",H26&lt;&gt;"")),"補助対象ではありません",""),""))</f>
        <v/>
      </c>
      <c r="J26" s="799"/>
      <c r="K26" s="799"/>
      <c r="L26" s="799"/>
      <c r="M26" s="799"/>
    </row>
    <row r="27" spans="1:22" s="50" customFormat="1" ht="4.5" customHeight="1">
      <c r="A27" s="48"/>
      <c r="B27" s="805"/>
      <c r="C27" s="811"/>
      <c r="D27" s="812"/>
      <c r="E27" s="812"/>
      <c r="F27" s="812"/>
      <c r="G27" s="813"/>
      <c r="I27" s="48"/>
      <c r="V27" s="48"/>
    </row>
    <row r="28" spans="1:22" s="1" customFormat="1" ht="45" customHeight="1">
      <c r="B28" s="809" t="s">
        <v>240</v>
      </c>
      <c r="C28" s="810"/>
      <c r="D28" s="691">
        <f>SUM(E14:E26)</f>
        <v>0</v>
      </c>
      <c r="E28" s="691"/>
      <c r="F28" s="691"/>
      <c r="G28" s="691"/>
      <c r="H28" s="691"/>
      <c r="I28" s="46"/>
      <c r="J28" s="46"/>
      <c r="K28" s="46"/>
    </row>
    <row r="29" spans="1:22" s="23" customFormat="1" ht="53.25" customHeight="1">
      <c r="A29" s="287"/>
      <c r="B29" s="288" t="s">
        <v>4281</v>
      </c>
      <c r="C29" s="761"/>
      <c r="D29" s="763"/>
      <c r="E29" s="823"/>
      <c r="F29" s="824"/>
      <c r="G29" s="824"/>
      <c r="H29" s="824"/>
      <c r="I29" s="799" t="str">
        <f>IF(E18="","",IFERROR(IF(AND('①　申請シート'!Q65=0,OR(C29&lt;&gt;"",D29&lt;&gt;"",E29&lt;&gt;"",H29&lt;&gt;"")),"補助対象ではありません",""),""))</f>
        <v/>
      </c>
      <c r="J29" s="799"/>
      <c r="K29" s="799"/>
      <c r="L29" s="799"/>
      <c r="M29" s="799"/>
      <c r="N29" s="116"/>
      <c r="O29" s="116"/>
      <c r="P29" s="116"/>
    </row>
    <row r="30" spans="1:22" s="23" customFormat="1" ht="53.25" customHeight="1">
      <c r="A30" s="287"/>
      <c r="B30" s="288" t="s">
        <v>4282</v>
      </c>
      <c r="C30" s="761"/>
      <c r="D30" s="763"/>
      <c r="E30" s="823"/>
      <c r="F30" s="824"/>
      <c r="G30" s="824"/>
      <c r="H30" s="824"/>
      <c r="I30" s="799" t="str">
        <f>IF(E19="","",IFERROR(IF(AND('①　申請シート'!Q66=0,OR(C30&lt;&gt;"",D30&lt;&gt;"",E30&lt;&gt;"",H30&lt;&gt;"")),"補助対象ではありません",""),""))</f>
        <v/>
      </c>
      <c r="J30" s="799"/>
      <c r="K30" s="799"/>
      <c r="L30" s="799"/>
      <c r="M30" s="799"/>
    </row>
    <row r="31" spans="1:22" s="23" customFormat="1" ht="53.25" customHeight="1">
      <c r="A31" s="287"/>
      <c r="B31" s="288" t="s">
        <v>4283</v>
      </c>
      <c r="C31" s="761"/>
      <c r="D31" s="763"/>
      <c r="E31" s="823"/>
      <c r="F31" s="824"/>
      <c r="G31" s="824"/>
      <c r="H31" s="824"/>
      <c r="I31" s="799" t="str">
        <f>IF(E20="","",IFERROR(IF(AND('①　申請シート'!Q67=0,OR(C31&lt;&gt;"",D31&lt;&gt;"",E31&lt;&gt;"",H31&lt;&gt;"")),"補助対象ではありません",""),""))</f>
        <v/>
      </c>
      <c r="J31" s="799"/>
      <c r="K31" s="799"/>
      <c r="L31" s="799"/>
      <c r="M31" s="799"/>
    </row>
    <row r="32" spans="1:22" s="23" customFormat="1" ht="53.25" customHeight="1">
      <c r="A32" s="287"/>
      <c r="B32" s="288" t="s">
        <v>4284</v>
      </c>
      <c r="C32" s="761"/>
      <c r="D32" s="763"/>
      <c r="E32" s="823"/>
      <c r="F32" s="824"/>
      <c r="G32" s="824"/>
      <c r="H32" s="824"/>
      <c r="I32" s="799" t="str">
        <f>IF(E21="","",IFERROR(IF(AND('①　申請シート'!Q68=0,OR(C32&lt;&gt;"",D32&lt;&gt;"",E32&lt;&gt;"",H32&lt;&gt;"")),"補助対象ではありません",""),""))</f>
        <v/>
      </c>
      <c r="J32" s="799"/>
      <c r="K32" s="799"/>
      <c r="L32" s="799"/>
      <c r="M32" s="799"/>
    </row>
    <row r="33" spans="1:22" s="23" customFormat="1" ht="53.25" customHeight="1">
      <c r="A33" s="287"/>
      <c r="B33" s="288" t="s">
        <v>4285</v>
      </c>
      <c r="C33" s="761"/>
      <c r="D33" s="763"/>
      <c r="E33" s="823"/>
      <c r="F33" s="824"/>
      <c r="G33" s="824"/>
      <c r="H33" s="824"/>
      <c r="I33" s="799" t="str">
        <f>IF(E22="","",IFERROR(IF(AND('①　申請シート'!Q69=0,OR(C33&lt;&gt;"",D33&lt;&gt;"",E33&lt;&gt;"",H33&lt;&gt;"")),"補助対象ではありません",""),""))</f>
        <v/>
      </c>
      <c r="J33" s="799"/>
      <c r="K33" s="799"/>
      <c r="L33" s="799"/>
      <c r="M33" s="799"/>
    </row>
    <row r="34" spans="1:22" s="23" customFormat="1" ht="53.25" customHeight="1">
      <c r="A34" s="287"/>
      <c r="B34" s="288" t="s">
        <v>4286</v>
      </c>
      <c r="C34" s="761"/>
      <c r="D34" s="763"/>
      <c r="E34" s="823"/>
      <c r="F34" s="824"/>
      <c r="G34" s="824"/>
      <c r="H34" s="824"/>
      <c r="I34" s="799" t="str">
        <f>IF(E23="","",IFERROR(IF(AND('①　申請シート'!Q70=0,OR(C34&lt;&gt;"",D34&lt;&gt;"",E34&lt;&gt;"",H34&lt;&gt;"")),"補助対象ではありません",""),""))</f>
        <v/>
      </c>
      <c r="J34" s="799"/>
      <c r="K34" s="799"/>
      <c r="L34" s="799"/>
      <c r="M34" s="799"/>
    </row>
    <row r="35" spans="1:22" s="23" customFormat="1" ht="53.25" customHeight="1">
      <c r="A35" s="287"/>
      <c r="B35" s="288" t="s">
        <v>4287</v>
      </c>
      <c r="C35" s="761"/>
      <c r="D35" s="763"/>
      <c r="E35" s="823"/>
      <c r="F35" s="824"/>
      <c r="G35" s="824"/>
      <c r="H35" s="824"/>
      <c r="I35" s="799" t="str">
        <f>IF(E24="","",IFERROR(IF(AND('①　申請シート'!Q71=0,OR(C35&lt;&gt;"",D35&lt;&gt;"",E35&lt;&gt;"",H35&lt;&gt;"")),"補助対象ではありません",""),""))</f>
        <v/>
      </c>
      <c r="J35" s="799"/>
      <c r="K35" s="799"/>
      <c r="L35" s="799"/>
      <c r="M35" s="799"/>
    </row>
    <row r="36" spans="1:22" s="23" customFormat="1" ht="53.25" customHeight="1">
      <c r="A36" s="287"/>
      <c r="B36" s="288" t="s">
        <v>4288</v>
      </c>
      <c r="C36" s="761"/>
      <c r="D36" s="763"/>
      <c r="E36" s="823"/>
      <c r="F36" s="824"/>
      <c r="G36" s="824"/>
      <c r="H36" s="824"/>
      <c r="I36" s="799" t="str">
        <f>IF(E25="","",IFERROR(IF(AND('①　申請シート'!Q72=0,OR(C36&lt;&gt;"",D36&lt;&gt;"",E36&lt;&gt;"",H36&lt;&gt;"")),"補助対象ではありません",""),""))</f>
        <v/>
      </c>
      <c r="J36" s="799"/>
      <c r="K36" s="799"/>
      <c r="L36" s="799"/>
      <c r="M36" s="799"/>
    </row>
    <row r="37" spans="1:22" s="23" customFormat="1" ht="53.25" customHeight="1">
      <c r="A37" s="287"/>
      <c r="B37" s="288" t="s">
        <v>4289</v>
      </c>
      <c r="C37" s="761"/>
      <c r="D37" s="763"/>
      <c r="E37" s="823"/>
      <c r="F37" s="824"/>
      <c r="G37" s="824"/>
      <c r="H37" s="824"/>
      <c r="I37" s="799" t="str">
        <f>IF(E26="","",IFERROR(IF(AND('①　申請シート'!Q73=0,OR(C37&lt;&gt;"",D37&lt;&gt;"",E37&lt;&gt;"",H37&lt;&gt;"")),"補助対象ではありません",""),""))</f>
        <v/>
      </c>
      <c r="J37" s="799"/>
      <c r="K37" s="799"/>
      <c r="L37" s="799"/>
      <c r="M37" s="799"/>
    </row>
    <row r="38" spans="1:22" s="23" customFormat="1" ht="52.5" customHeight="1">
      <c r="A38" s="287"/>
      <c r="B38" s="288" t="s">
        <v>4290</v>
      </c>
      <c r="C38" s="761"/>
      <c r="D38" s="763"/>
      <c r="E38" s="823"/>
      <c r="F38" s="824"/>
      <c r="G38" s="824"/>
      <c r="H38" s="824"/>
      <c r="I38" s="799" t="str">
        <f>IF(E27="","",IFERROR(IF(AND('①　申請シート'!Q74=0,OR(C38&lt;&gt;"",D38&lt;&gt;"",E38&lt;&gt;"",H38&lt;&gt;"")),"補助対象ではありません",""),""))</f>
        <v/>
      </c>
      <c r="J38" s="799"/>
      <c r="K38" s="799"/>
      <c r="L38" s="799"/>
      <c r="M38" s="799"/>
    </row>
    <row r="39" spans="1:22" s="23" customFormat="1" ht="52.5" customHeight="1">
      <c r="A39" s="287"/>
      <c r="B39" s="288" t="s">
        <v>4291</v>
      </c>
      <c r="C39" s="761"/>
      <c r="D39" s="763"/>
      <c r="E39" s="823"/>
      <c r="F39" s="824"/>
      <c r="G39" s="824"/>
      <c r="H39" s="824"/>
      <c r="I39" s="799" t="str">
        <f>IF(E28="","",IFERROR(IF(AND('①　申請シート'!Q75=0,OR(C39&lt;&gt;"",D39&lt;&gt;"",E39&lt;&gt;"",H39&lt;&gt;"")),"補助対象ではありません",""),""))</f>
        <v/>
      </c>
      <c r="J39" s="799"/>
      <c r="K39" s="799"/>
      <c r="L39" s="799"/>
      <c r="M39" s="799"/>
    </row>
    <row r="40" spans="1:22" s="23" customFormat="1" ht="52.5" customHeight="1">
      <c r="A40" s="287"/>
      <c r="B40" s="288" t="s">
        <v>4292</v>
      </c>
      <c r="C40" s="761"/>
      <c r="D40" s="763"/>
      <c r="E40" s="823"/>
      <c r="F40" s="824"/>
      <c r="G40" s="824"/>
      <c r="H40" s="824"/>
      <c r="I40" s="799" t="str">
        <f>IF(E29="","",IFERROR(IF(AND('①　申請シート'!Q76=0,OR(C40&lt;&gt;"",D40&lt;&gt;"",E40&lt;&gt;"",H40&lt;&gt;"")),"補助対象ではありません",""),""))</f>
        <v/>
      </c>
      <c r="J40" s="799"/>
      <c r="K40" s="799"/>
      <c r="L40" s="799"/>
      <c r="M40" s="799"/>
    </row>
    <row r="41" spans="1:22" s="23" customFormat="1" ht="52.5" customHeight="1">
      <c r="A41" s="287"/>
      <c r="B41" s="288" t="s">
        <v>4293</v>
      </c>
      <c r="C41" s="761"/>
      <c r="D41" s="763"/>
      <c r="E41" s="823"/>
      <c r="F41" s="824"/>
      <c r="G41" s="824"/>
      <c r="H41" s="824"/>
      <c r="I41" s="799" t="str">
        <f>IF(E30="","",IFERROR(IF(AND('①　申請シート'!Q77=0,OR(C41&lt;&gt;"",D41&lt;&gt;"",E41&lt;&gt;"",H41&lt;&gt;"")),"補助対象ではありません",""),""))</f>
        <v/>
      </c>
      <c r="J41" s="799"/>
      <c r="K41" s="799"/>
      <c r="L41" s="799"/>
      <c r="M41" s="799"/>
    </row>
    <row r="42" spans="1:22" s="50" customFormat="1" ht="4.5" customHeight="1">
      <c r="A42" s="48"/>
      <c r="B42" s="805"/>
      <c r="C42" s="811"/>
      <c r="D42" s="811"/>
      <c r="E42" s="811"/>
      <c r="F42" s="811"/>
      <c r="G42" s="806"/>
      <c r="I42" s="48"/>
      <c r="V42" s="48"/>
    </row>
    <row r="43" spans="1:22" s="1" customFormat="1" ht="39" customHeight="1">
      <c r="B43" s="809" t="s">
        <v>240</v>
      </c>
      <c r="C43" s="810"/>
      <c r="D43" s="691">
        <f>SUM(E29:E41)</f>
        <v>0</v>
      </c>
      <c r="E43" s="691"/>
      <c r="F43" s="691"/>
      <c r="G43" s="691"/>
      <c r="H43" s="691"/>
      <c r="I43" s="46"/>
      <c r="J43" s="46"/>
      <c r="K43" s="46"/>
    </row>
    <row r="44" spans="1:22" s="23" customFormat="1">
      <c r="A44" s="283"/>
      <c r="B44" s="754" t="s">
        <v>1</v>
      </c>
      <c r="C44" s="755"/>
      <c r="D44" s="282"/>
      <c r="E44" s="284"/>
      <c r="F44" s="282"/>
      <c r="G44" s="282"/>
      <c r="H44" s="282"/>
    </row>
    <row r="45" spans="1:22" s="23" customFormat="1" ht="13.5" customHeight="1">
      <c r="A45" s="283"/>
      <c r="B45" s="16"/>
      <c r="C45" s="282"/>
      <c r="D45" s="282"/>
      <c r="E45" s="284"/>
      <c r="F45" s="282"/>
      <c r="G45" s="282"/>
      <c r="H45" s="282"/>
    </row>
  </sheetData>
  <sheetProtection algorithmName="SHA-512" hashValue="JUpqOzW1z2STJ7CZYYxabbgaBhBHHeY65lXAwMSl+JBE3PBkPNSdP+7VI8Rfri26ECuSelA6Ngs2PGgfP+inMA==" saltValue="2W1qjvWFM6y2Nn/C5lhwLg==" spinCount="100000" sheet="1" objects="1" scenarios="1"/>
  <mergeCells count="100">
    <mergeCell ref="B1:H2"/>
    <mergeCell ref="B3:D3"/>
    <mergeCell ref="E3:L3"/>
    <mergeCell ref="B5:C5"/>
    <mergeCell ref="B6:D6"/>
    <mergeCell ref="G6:H6"/>
    <mergeCell ref="B7:C8"/>
    <mergeCell ref="D7:D8"/>
    <mergeCell ref="G7:H7"/>
    <mergeCell ref="G8:H8"/>
    <mergeCell ref="B11:B12"/>
    <mergeCell ref="I14:M14"/>
    <mergeCell ref="I15:M15"/>
    <mergeCell ref="I16:M16"/>
    <mergeCell ref="E15:H15"/>
    <mergeCell ref="E16:H16"/>
    <mergeCell ref="I17:M17"/>
    <mergeCell ref="I18:M18"/>
    <mergeCell ref="I19:M19"/>
    <mergeCell ref="E17:H17"/>
    <mergeCell ref="E18:H18"/>
    <mergeCell ref="E19:H19"/>
    <mergeCell ref="I20:M20"/>
    <mergeCell ref="I21:M21"/>
    <mergeCell ref="I22:M22"/>
    <mergeCell ref="E20:H20"/>
    <mergeCell ref="E21:H21"/>
    <mergeCell ref="E22:H22"/>
    <mergeCell ref="I23:M23"/>
    <mergeCell ref="I24:M24"/>
    <mergeCell ref="I25:M25"/>
    <mergeCell ref="E23:H23"/>
    <mergeCell ref="E24:H24"/>
    <mergeCell ref="E25:H25"/>
    <mergeCell ref="I26:M26"/>
    <mergeCell ref="B27:G27"/>
    <mergeCell ref="B28:C28"/>
    <mergeCell ref="D28:H28"/>
    <mergeCell ref="I29:M29"/>
    <mergeCell ref="E26:H26"/>
    <mergeCell ref="C29:D29"/>
    <mergeCell ref="E29:H29"/>
    <mergeCell ref="I33:M33"/>
    <mergeCell ref="I34:M34"/>
    <mergeCell ref="I35:M35"/>
    <mergeCell ref="I30:M30"/>
    <mergeCell ref="I31:M31"/>
    <mergeCell ref="I32:M32"/>
    <mergeCell ref="I39:M39"/>
    <mergeCell ref="I40:M40"/>
    <mergeCell ref="I41:M41"/>
    <mergeCell ref="I36:M36"/>
    <mergeCell ref="I37:M37"/>
    <mergeCell ref="I38:M38"/>
    <mergeCell ref="B42:G42"/>
    <mergeCell ref="B43:C43"/>
    <mergeCell ref="D43:H43"/>
    <mergeCell ref="B44:C44"/>
    <mergeCell ref="C11:D12"/>
    <mergeCell ref="E11:H12"/>
    <mergeCell ref="C13:D13"/>
    <mergeCell ref="E13:H13"/>
    <mergeCell ref="E14:H14"/>
    <mergeCell ref="C14:D14"/>
    <mergeCell ref="C26:D26"/>
    <mergeCell ref="C15:D15"/>
    <mergeCell ref="C16:D16"/>
    <mergeCell ref="C17:D17"/>
    <mergeCell ref="C18:D18"/>
    <mergeCell ref="C19:D19"/>
    <mergeCell ref="C20:D20"/>
    <mergeCell ref="C21:D21"/>
    <mergeCell ref="C22:D22"/>
    <mergeCell ref="C23:D23"/>
    <mergeCell ref="C24:D24"/>
    <mergeCell ref="C25:D25"/>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41:D41"/>
    <mergeCell ref="E41:H41"/>
    <mergeCell ref="C38:D38"/>
    <mergeCell ref="E38:H38"/>
    <mergeCell ref="C39:D39"/>
    <mergeCell ref="E39:H39"/>
    <mergeCell ref="C40:D40"/>
    <mergeCell ref="E40:H40"/>
  </mergeCells>
  <phoneticPr fontId="2"/>
  <conditionalFormatting sqref="E3">
    <cfRule type="containsBlanks" dxfId="9" priority="11">
      <formula>LEN(TRIM(E3))=0</formula>
    </cfRule>
  </conditionalFormatting>
  <conditionalFormatting sqref="I14:I26">
    <cfRule type="containsBlanks" dxfId="8" priority="8">
      <formula>LEN(TRIM(I14))=0</formula>
    </cfRule>
  </conditionalFormatting>
  <conditionalFormatting sqref="E14:E26">
    <cfRule type="containsBlanks" dxfId="7" priority="265">
      <formula>LEN(TRIM(E14))=0</formula>
    </cfRule>
  </conditionalFormatting>
  <conditionalFormatting sqref="I29:I41">
    <cfRule type="containsBlanks" dxfId="6" priority="3">
      <formula>LEN(TRIM(I29))=0</formula>
    </cfRule>
  </conditionalFormatting>
  <conditionalFormatting sqref="E29:E41">
    <cfRule type="containsBlanks" dxfId="5" priority="266">
      <formula>LEN(TRIM(E29))=0</formula>
    </cfRule>
  </conditionalFormatting>
  <conditionalFormatting sqref="C14:D26">
    <cfRule type="containsBlanks" dxfId="4" priority="2">
      <formula>LEN(TRIM(C14))=0</formula>
    </cfRule>
  </conditionalFormatting>
  <conditionalFormatting sqref="C29:D41">
    <cfRule type="containsBlanks" dxfId="3" priority="1">
      <formula>LEN(TRIM(C29))=0</formula>
    </cfRule>
  </conditionalFormatting>
  <pageMargins left="0.23622047244094491" right="0.23622047244094491" top="0.74803149606299213" bottom="0.74803149606299213" header="0.31496062992125984" footer="0.31496062992125984"/>
  <pageSetup paperSize="9" scale="73" fitToHeight="0" orientation="portrait" horizontalDpi="300" verticalDpi="300" r:id="rId1"/>
  <rowBreaks count="1" manualBreakCount="1">
    <brk id="2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80"/>
  <sheetViews>
    <sheetView showZeros="0" view="pageBreakPreview" zoomScale="115" zoomScaleNormal="100" zoomScaleSheetLayoutView="115" workbookViewId="0">
      <selection sqref="A1:I3"/>
    </sheetView>
  </sheetViews>
  <sheetFormatPr defaultRowHeight="13.5"/>
  <cols>
    <col min="1" max="1" width="3.5" style="24" customWidth="1"/>
    <col min="2" max="2" width="11.625" style="24" customWidth="1"/>
    <col min="3" max="3" width="6.25" style="24" customWidth="1"/>
    <col min="4" max="6" width="11.625" style="24" customWidth="1"/>
    <col min="7" max="7" width="5.625" style="24" customWidth="1"/>
    <col min="8" max="8" width="26.125" style="24" customWidth="1"/>
    <col min="9" max="9" width="3.875" style="23" customWidth="1"/>
    <col min="10" max="10" width="28.625" style="23" customWidth="1"/>
    <col min="11" max="11" width="3.625" style="23" customWidth="1"/>
    <col min="12" max="16384" width="9" style="24"/>
  </cols>
  <sheetData>
    <row r="1" spans="1:10" ht="26.25" customHeight="1">
      <c r="A1" s="766" t="s">
        <v>4294</v>
      </c>
      <c r="B1" s="766"/>
      <c r="C1" s="766"/>
      <c r="D1" s="766"/>
      <c r="E1" s="766"/>
      <c r="F1" s="766"/>
      <c r="G1" s="766"/>
      <c r="H1" s="766"/>
      <c r="I1" s="766"/>
    </row>
    <row r="2" spans="1:10" ht="26.25" customHeight="1">
      <c r="A2" s="766"/>
      <c r="B2" s="766"/>
      <c r="C2" s="766"/>
      <c r="D2" s="766"/>
      <c r="E2" s="766"/>
      <c r="F2" s="766"/>
      <c r="G2" s="766"/>
      <c r="H2" s="766"/>
      <c r="I2" s="766"/>
    </row>
    <row r="3" spans="1:10" ht="26.25" customHeight="1">
      <c r="A3" s="766"/>
      <c r="B3" s="766"/>
      <c r="C3" s="766"/>
      <c r="D3" s="766"/>
      <c r="E3" s="766"/>
      <c r="F3" s="766"/>
      <c r="G3" s="766"/>
      <c r="H3" s="766"/>
      <c r="I3" s="766"/>
    </row>
    <row r="4" spans="1:10" ht="26.25" customHeight="1"/>
    <row r="5" spans="1:10" ht="21" customHeight="1">
      <c r="B5" s="24" t="s">
        <v>7151</v>
      </c>
      <c r="F5" s="21" t="s">
        <v>7</v>
      </c>
      <c r="G5" s="850">
        <f>'①　申請シート'!$D$4</f>
        <v>0</v>
      </c>
      <c r="H5" s="851"/>
    </row>
    <row r="6" spans="1:10" ht="23.25" customHeight="1">
      <c r="F6" s="22" t="s">
        <v>3</v>
      </c>
      <c r="G6" s="852" t="str">
        <f>'①　申請シート'!$P$69</f>
        <v/>
      </c>
      <c r="H6" s="853"/>
    </row>
    <row r="7" spans="1:10" ht="39" customHeight="1">
      <c r="B7" s="60"/>
      <c r="C7" s="61"/>
      <c r="F7" s="22" t="s">
        <v>4</v>
      </c>
      <c r="G7" s="852" t="str">
        <f>'①　申請シート'!$I$86</f>
        <v/>
      </c>
      <c r="H7" s="853"/>
    </row>
    <row r="8" spans="1:10" ht="12" customHeight="1">
      <c r="B8" s="62" t="s">
        <v>262</v>
      </c>
    </row>
    <row r="9" spans="1:10" ht="13.5" customHeight="1">
      <c r="B9" s="854" t="s">
        <v>263</v>
      </c>
      <c r="C9" s="854"/>
      <c r="D9" s="854"/>
      <c r="E9" s="854"/>
      <c r="F9" s="854"/>
      <c r="G9" s="854"/>
      <c r="H9" s="854"/>
      <c r="I9" s="63"/>
      <c r="J9" s="64"/>
    </row>
    <row r="10" spans="1:10" ht="22.5" customHeight="1">
      <c r="B10" s="854"/>
      <c r="C10" s="854"/>
      <c r="D10" s="854"/>
      <c r="E10" s="854"/>
      <c r="F10" s="854"/>
      <c r="G10" s="854"/>
      <c r="H10" s="854"/>
      <c r="I10" s="63"/>
      <c r="J10" s="64"/>
    </row>
    <row r="11" spans="1:10" ht="13.5" customHeight="1">
      <c r="B11" s="854" t="s">
        <v>264</v>
      </c>
      <c r="C11" s="854"/>
      <c r="D11" s="854"/>
      <c r="E11" s="854"/>
      <c r="F11" s="854"/>
      <c r="G11" s="854"/>
      <c r="H11" s="854"/>
    </row>
    <row r="12" spans="1:10">
      <c r="B12" s="854"/>
      <c r="C12" s="854"/>
      <c r="D12" s="854"/>
      <c r="E12" s="854"/>
      <c r="F12" s="854"/>
      <c r="G12" s="854"/>
      <c r="H12" s="854"/>
    </row>
    <row r="13" spans="1:10">
      <c r="B13" s="854"/>
      <c r="C13" s="854"/>
      <c r="D13" s="854"/>
      <c r="E13" s="854"/>
      <c r="F13" s="854"/>
      <c r="G13" s="854"/>
      <c r="H13" s="854"/>
    </row>
    <row r="14" spans="1:10" ht="8.25" customHeight="1">
      <c r="B14" s="854"/>
      <c r="C14" s="854"/>
      <c r="D14" s="854"/>
      <c r="E14" s="854"/>
      <c r="F14" s="854"/>
      <c r="G14" s="854"/>
      <c r="H14" s="854"/>
    </row>
    <row r="15" spans="1:10">
      <c r="D15" s="24" t="s">
        <v>265</v>
      </c>
    </row>
    <row r="16" spans="1:10" ht="17.25" customHeight="1">
      <c r="E16" s="849" t="str">
        <f>'①　申請シート'!P69</f>
        <v/>
      </c>
      <c r="F16" s="849"/>
      <c r="G16" s="849"/>
      <c r="H16" s="849"/>
      <c r="I16" s="849"/>
      <c r="J16" s="65"/>
    </row>
    <row r="17" spans="2:12" ht="2.25" customHeight="1">
      <c r="E17" s="66"/>
      <c r="F17" s="66"/>
      <c r="G17" s="66"/>
      <c r="H17" s="66"/>
      <c r="I17" s="66"/>
      <c r="J17" s="66"/>
    </row>
    <row r="18" spans="2:12">
      <c r="D18" s="24" t="s">
        <v>266</v>
      </c>
      <c r="E18" s="67"/>
      <c r="F18" s="67"/>
      <c r="G18" s="67"/>
      <c r="H18" s="67"/>
      <c r="I18" s="68"/>
      <c r="J18" s="68"/>
    </row>
    <row r="19" spans="2:12" ht="17.25" customHeight="1">
      <c r="E19" s="212" t="str">
        <f>'①　申請シート'!R74</f>
        <v/>
      </c>
      <c r="F19" s="849" t="str">
        <f>'①　申請シート'!R75</f>
        <v/>
      </c>
      <c r="G19" s="849"/>
      <c r="H19" s="849"/>
      <c r="I19" s="212"/>
      <c r="J19" s="65"/>
    </row>
    <row r="20" spans="2:12" ht="4.5" customHeight="1">
      <c r="E20" s="69"/>
      <c r="F20" s="69"/>
      <c r="G20" s="69"/>
      <c r="H20" s="69"/>
      <c r="I20" s="69"/>
      <c r="J20" s="69"/>
    </row>
    <row r="21" spans="2:12" ht="23.25" customHeight="1">
      <c r="B21" s="832" t="s">
        <v>267</v>
      </c>
      <c r="C21" s="832"/>
      <c r="D21" s="833" t="s">
        <v>7152</v>
      </c>
      <c r="E21" s="832"/>
      <c r="F21" s="70" t="s">
        <v>268</v>
      </c>
      <c r="G21" s="70" t="s">
        <v>269</v>
      </c>
      <c r="H21" s="832" t="s">
        <v>40</v>
      </c>
      <c r="I21" s="832"/>
      <c r="J21" s="71"/>
      <c r="L21" s="23"/>
    </row>
    <row r="22" spans="2:12" ht="15" customHeight="1">
      <c r="B22" s="841"/>
      <c r="C22" s="842"/>
      <c r="D22" s="834"/>
      <c r="E22" s="834"/>
      <c r="F22" s="837"/>
      <c r="G22" s="839"/>
      <c r="H22" s="835"/>
      <c r="I22" s="835"/>
      <c r="J22" s="72"/>
      <c r="L22" s="23"/>
    </row>
    <row r="23" spans="2:12" ht="26.25" customHeight="1">
      <c r="B23" s="843"/>
      <c r="C23" s="844"/>
      <c r="D23" s="836"/>
      <c r="E23" s="836"/>
      <c r="F23" s="838"/>
      <c r="G23" s="840"/>
      <c r="H23" s="835"/>
      <c r="I23" s="835"/>
      <c r="J23" s="72"/>
      <c r="L23" s="23"/>
    </row>
    <row r="24" spans="2:12" ht="15" customHeight="1">
      <c r="B24" s="845"/>
      <c r="C24" s="845"/>
      <c r="D24" s="834"/>
      <c r="E24" s="834"/>
      <c r="F24" s="837"/>
      <c r="G24" s="839"/>
      <c r="H24" s="835"/>
      <c r="I24" s="835"/>
      <c r="J24" s="72"/>
      <c r="L24" s="23"/>
    </row>
    <row r="25" spans="2:12" ht="25.5" customHeight="1">
      <c r="B25" s="845"/>
      <c r="C25" s="845"/>
      <c r="D25" s="836"/>
      <c r="E25" s="836"/>
      <c r="F25" s="838"/>
      <c r="G25" s="840"/>
      <c r="H25" s="835"/>
      <c r="I25" s="835"/>
      <c r="J25" s="72"/>
      <c r="L25" s="23"/>
    </row>
    <row r="26" spans="2:12" ht="15" customHeight="1">
      <c r="B26" s="845"/>
      <c r="C26" s="845"/>
      <c r="D26" s="834"/>
      <c r="E26" s="834"/>
      <c r="F26" s="837"/>
      <c r="G26" s="839"/>
      <c r="H26" s="835"/>
      <c r="I26" s="835"/>
      <c r="J26" s="72"/>
      <c r="L26" s="23"/>
    </row>
    <row r="27" spans="2:12" ht="26.25" customHeight="1">
      <c r="B27" s="845"/>
      <c r="C27" s="845"/>
      <c r="D27" s="836"/>
      <c r="E27" s="836"/>
      <c r="F27" s="838"/>
      <c r="G27" s="840"/>
      <c r="H27" s="835"/>
      <c r="I27" s="835"/>
      <c r="J27" s="72"/>
      <c r="L27" s="23"/>
    </row>
    <row r="28" spans="2:12" ht="15" customHeight="1">
      <c r="B28" s="845"/>
      <c r="C28" s="845"/>
      <c r="D28" s="834"/>
      <c r="E28" s="834"/>
      <c r="F28" s="837"/>
      <c r="G28" s="839"/>
      <c r="H28" s="835"/>
      <c r="I28" s="835"/>
      <c r="J28" s="72"/>
      <c r="L28" s="23"/>
    </row>
    <row r="29" spans="2:12" ht="26.25" customHeight="1">
      <c r="B29" s="845"/>
      <c r="C29" s="845"/>
      <c r="D29" s="836"/>
      <c r="E29" s="836"/>
      <c r="F29" s="838"/>
      <c r="G29" s="840"/>
      <c r="H29" s="835"/>
      <c r="I29" s="835"/>
      <c r="J29" s="72"/>
      <c r="L29" s="23"/>
    </row>
    <row r="30" spans="2:12" ht="15" customHeight="1">
      <c r="B30" s="845"/>
      <c r="C30" s="845"/>
      <c r="D30" s="834"/>
      <c r="E30" s="834"/>
      <c r="F30" s="837"/>
      <c r="G30" s="839"/>
      <c r="H30" s="835"/>
      <c r="I30" s="835"/>
      <c r="J30" s="72"/>
      <c r="L30" s="23"/>
    </row>
    <row r="31" spans="2:12" ht="26.25" customHeight="1">
      <c r="B31" s="845"/>
      <c r="C31" s="845"/>
      <c r="D31" s="836"/>
      <c r="E31" s="836"/>
      <c r="F31" s="838"/>
      <c r="G31" s="840"/>
      <c r="H31" s="835"/>
      <c r="I31" s="835"/>
      <c r="J31" s="72"/>
      <c r="L31" s="23"/>
    </row>
    <row r="32" spans="2:12" ht="15" customHeight="1">
      <c r="B32" s="845"/>
      <c r="C32" s="845"/>
      <c r="D32" s="834"/>
      <c r="E32" s="834"/>
      <c r="F32" s="837"/>
      <c r="G32" s="839"/>
      <c r="H32" s="835"/>
      <c r="I32" s="835"/>
      <c r="J32" s="72"/>
      <c r="L32" s="23"/>
    </row>
    <row r="33" spans="2:12" ht="26.25" customHeight="1">
      <c r="B33" s="845"/>
      <c r="C33" s="845"/>
      <c r="D33" s="836"/>
      <c r="E33" s="836"/>
      <c r="F33" s="838"/>
      <c r="G33" s="840"/>
      <c r="H33" s="835"/>
      <c r="I33" s="835"/>
      <c r="J33" s="72"/>
      <c r="L33" s="23"/>
    </row>
    <row r="34" spans="2:12" ht="15" customHeight="1">
      <c r="B34" s="845"/>
      <c r="C34" s="845"/>
      <c r="D34" s="834"/>
      <c r="E34" s="834"/>
      <c r="F34" s="837"/>
      <c r="G34" s="839"/>
      <c r="H34" s="835"/>
      <c r="I34" s="835"/>
      <c r="J34" s="72"/>
      <c r="L34" s="23"/>
    </row>
    <row r="35" spans="2:12" ht="26.25" customHeight="1">
      <c r="B35" s="845"/>
      <c r="C35" s="845"/>
      <c r="D35" s="836"/>
      <c r="E35" s="836"/>
      <c r="F35" s="838"/>
      <c r="G35" s="840"/>
      <c r="H35" s="835"/>
      <c r="I35" s="835"/>
      <c r="J35" s="72"/>
      <c r="L35" s="23"/>
    </row>
    <row r="36" spans="2:12" ht="15" customHeight="1">
      <c r="B36" s="845"/>
      <c r="C36" s="845"/>
      <c r="D36" s="834"/>
      <c r="E36" s="834"/>
      <c r="F36" s="837"/>
      <c r="G36" s="839"/>
      <c r="H36" s="835"/>
      <c r="I36" s="835"/>
      <c r="J36" s="72"/>
      <c r="L36" s="23"/>
    </row>
    <row r="37" spans="2:12" ht="26.25" customHeight="1">
      <c r="B37" s="845"/>
      <c r="C37" s="845"/>
      <c r="D37" s="836"/>
      <c r="E37" s="836"/>
      <c r="F37" s="838"/>
      <c r="G37" s="840"/>
      <c r="H37" s="835"/>
      <c r="I37" s="835"/>
      <c r="J37" s="72"/>
      <c r="L37" s="23"/>
    </row>
    <row r="38" spans="2:12" ht="15" customHeight="1">
      <c r="B38" s="845"/>
      <c r="C38" s="845"/>
      <c r="D38" s="834"/>
      <c r="E38" s="834"/>
      <c r="F38" s="837"/>
      <c r="G38" s="839"/>
      <c r="H38" s="835"/>
      <c r="I38" s="835"/>
      <c r="J38" s="72"/>
      <c r="L38" s="23"/>
    </row>
    <row r="39" spans="2:12" ht="26.25" customHeight="1">
      <c r="B39" s="845"/>
      <c r="C39" s="845"/>
      <c r="D39" s="836"/>
      <c r="E39" s="836"/>
      <c r="F39" s="838"/>
      <c r="G39" s="840"/>
      <c r="H39" s="835"/>
      <c r="I39" s="835"/>
      <c r="J39" s="72"/>
      <c r="L39" s="23"/>
    </row>
    <row r="40" spans="2:12" ht="15.75" customHeight="1">
      <c r="B40" s="845"/>
      <c r="C40" s="845"/>
      <c r="D40" s="834"/>
      <c r="E40" s="834"/>
      <c r="F40" s="837"/>
      <c r="G40" s="839"/>
      <c r="H40" s="835"/>
      <c r="I40" s="835"/>
      <c r="J40" s="72"/>
      <c r="L40" s="23"/>
    </row>
    <row r="41" spans="2:12" ht="26.25" customHeight="1">
      <c r="B41" s="845"/>
      <c r="C41" s="845"/>
      <c r="D41" s="836"/>
      <c r="E41" s="836"/>
      <c r="F41" s="838"/>
      <c r="G41" s="840"/>
      <c r="H41" s="835"/>
      <c r="I41" s="835"/>
      <c r="J41" s="72"/>
      <c r="L41" s="23"/>
    </row>
    <row r="42" spans="2:12" ht="15" customHeight="1">
      <c r="B42" s="845"/>
      <c r="C42" s="845"/>
      <c r="D42" s="834"/>
      <c r="E42" s="834"/>
      <c r="F42" s="837"/>
      <c r="G42" s="839"/>
      <c r="H42" s="835"/>
      <c r="I42" s="835"/>
      <c r="J42" s="72"/>
      <c r="L42" s="23"/>
    </row>
    <row r="43" spans="2:12" ht="26.25" customHeight="1">
      <c r="B43" s="845"/>
      <c r="C43" s="845"/>
      <c r="D43" s="836"/>
      <c r="E43" s="836"/>
      <c r="F43" s="838"/>
      <c r="G43" s="840"/>
      <c r="H43" s="835"/>
      <c r="I43" s="835"/>
      <c r="J43" s="72"/>
      <c r="L43" s="23"/>
    </row>
    <row r="44" spans="2:12" ht="15" customHeight="1">
      <c r="B44" s="845"/>
      <c r="C44" s="845"/>
      <c r="D44" s="834"/>
      <c r="E44" s="834"/>
      <c r="F44" s="837"/>
      <c r="G44" s="839"/>
      <c r="H44" s="835"/>
      <c r="I44" s="835"/>
      <c r="J44" s="72"/>
      <c r="L44" s="23"/>
    </row>
    <row r="45" spans="2:12" ht="26.25" customHeight="1">
      <c r="B45" s="845"/>
      <c r="C45" s="845"/>
      <c r="D45" s="836"/>
      <c r="E45" s="836"/>
      <c r="F45" s="838"/>
      <c r="G45" s="840"/>
      <c r="H45" s="835"/>
      <c r="I45" s="835"/>
      <c r="J45" s="72"/>
      <c r="L45" s="23"/>
    </row>
    <row r="46" spans="2:12">
      <c r="B46" s="73"/>
      <c r="H46" s="200"/>
      <c r="I46" s="205"/>
    </row>
    <row r="47" spans="2:12">
      <c r="B47" s="73"/>
    </row>
    <row r="48" spans="2:12">
      <c r="B48" s="73"/>
    </row>
    <row r="49" spans="2:2">
      <c r="B49" s="73"/>
    </row>
    <row r="50" spans="2:2">
      <c r="B50" s="73"/>
    </row>
    <row r="51" spans="2:2">
      <c r="B51" s="73"/>
    </row>
    <row r="52" spans="2:2">
      <c r="B52" s="73"/>
    </row>
    <row r="53" spans="2:2">
      <c r="B53" s="73"/>
    </row>
    <row r="54" spans="2:2">
      <c r="B54" s="73"/>
    </row>
    <row r="55" spans="2:2">
      <c r="B55" s="73"/>
    </row>
    <row r="56" spans="2:2">
      <c r="B56" s="73"/>
    </row>
    <row r="57" spans="2:2">
      <c r="B57" s="73"/>
    </row>
    <row r="58" spans="2:2">
      <c r="B58" s="73"/>
    </row>
    <row r="59" spans="2:2">
      <c r="B59" s="73"/>
    </row>
    <row r="60" spans="2:2">
      <c r="B60" s="73"/>
    </row>
    <row r="61" spans="2:2">
      <c r="B61" s="73"/>
    </row>
    <row r="62" spans="2:2">
      <c r="B62" s="73"/>
    </row>
    <row r="63" spans="2:2">
      <c r="B63" s="73"/>
    </row>
    <row r="64" spans="2:2">
      <c r="B64" s="73"/>
    </row>
    <row r="65" spans="2:6">
      <c r="B65" s="73"/>
    </row>
    <row r="66" spans="2:6">
      <c r="B66" s="73"/>
    </row>
    <row r="67" spans="2:6">
      <c r="B67" s="73"/>
    </row>
    <row r="68" spans="2:6">
      <c r="B68" s="73"/>
    </row>
    <row r="69" spans="2:6">
      <c r="B69" s="73"/>
    </row>
    <row r="70" spans="2:6">
      <c r="B70" s="73"/>
    </row>
    <row r="71" spans="2:6">
      <c r="B71" s="73"/>
    </row>
    <row r="72" spans="2:6">
      <c r="B72" s="73"/>
    </row>
    <row r="73" spans="2:6">
      <c r="B73" s="73"/>
    </row>
    <row r="74" spans="2:6">
      <c r="B74" s="73"/>
    </row>
    <row r="75" spans="2:6">
      <c r="B75" s="73"/>
    </row>
    <row r="76" spans="2:6">
      <c r="B76" s="73"/>
    </row>
    <row r="77" spans="2:6">
      <c r="B77" s="74"/>
    </row>
    <row r="79" spans="2:6">
      <c r="B79" s="846"/>
      <c r="C79" s="847"/>
      <c r="D79" s="847"/>
      <c r="E79" s="847"/>
      <c r="F79" s="847"/>
    </row>
    <row r="80" spans="2:6">
      <c r="B80" s="848"/>
      <c r="C80" s="847"/>
      <c r="D80" s="847"/>
      <c r="E80" s="847"/>
      <c r="F80" s="847"/>
    </row>
  </sheetData>
  <sheetProtection algorithmName="SHA-512" hashValue="Jom6LuF/ZfJZSsGBdPlHTbFcuMRtlAZk1nSpNjE/IVBUOxaskTmO//Dn9iD1PFcT5Hvm2PJ8nNfrUsCwNNs/VA==" saltValue="m6kToxCKHPiEjm99OkoTPA==" spinCount="100000" sheet="1" objects="1" scenarios="1"/>
  <mergeCells count="85">
    <mergeCell ref="G5:H5"/>
    <mergeCell ref="G6:H6"/>
    <mergeCell ref="G7:H7"/>
    <mergeCell ref="F44:F45"/>
    <mergeCell ref="E16:I16"/>
    <mergeCell ref="B9:H10"/>
    <mergeCell ref="B11:H14"/>
    <mergeCell ref="G36:G37"/>
    <mergeCell ref="G38:G39"/>
    <mergeCell ref="G40:G41"/>
    <mergeCell ref="G42:G43"/>
    <mergeCell ref="G44:G45"/>
    <mergeCell ref="B42:C43"/>
    <mergeCell ref="H42:I43"/>
    <mergeCell ref="B38:C39"/>
    <mergeCell ref="H38:I39"/>
    <mergeCell ref="B80:F80"/>
    <mergeCell ref="A1:I3"/>
    <mergeCell ref="B44:C45"/>
    <mergeCell ref="D44:E44"/>
    <mergeCell ref="H44:I45"/>
    <mergeCell ref="D45:E45"/>
    <mergeCell ref="B40:C41"/>
    <mergeCell ref="D40:E40"/>
    <mergeCell ref="H40:I41"/>
    <mergeCell ref="D41:E41"/>
    <mergeCell ref="D43:E43"/>
    <mergeCell ref="B36:C37"/>
    <mergeCell ref="D36:E36"/>
    <mergeCell ref="H36:I37"/>
    <mergeCell ref="D37:E37"/>
    <mergeCell ref="F19:H19"/>
    <mergeCell ref="D39:E39"/>
    <mergeCell ref="F36:F37"/>
    <mergeCell ref="F38:F39"/>
    <mergeCell ref="B79:F79"/>
    <mergeCell ref="F40:F41"/>
    <mergeCell ref="F42:F43"/>
    <mergeCell ref="D42:E42"/>
    <mergeCell ref="B32:C33"/>
    <mergeCell ref="D32:E32"/>
    <mergeCell ref="D38:E38"/>
    <mergeCell ref="H32:I33"/>
    <mergeCell ref="D33:E33"/>
    <mergeCell ref="B34:C35"/>
    <mergeCell ref="D34:E34"/>
    <mergeCell ref="H34:I35"/>
    <mergeCell ref="D35:E35"/>
    <mergeCell ref="F32:F33"/>
    <mergeCell ref="F34:F35"/>
    <mergeCell ref="G32:G33"/>
    <mergeCell ref="G34:G35"/>
    <mergeCell ref="B28:C29"/>
    <mergeCell ref="D28:E28"/>
    <mergeCell ref="H28:I29"/>
    <mergeCell ref="D29:E29"/>
    <mergeCell ref="B30:C31"/>
    <mergeCell ref="D30:E30"/>
    <mergeCell ref="H30:I31"/>
    <mergeCell ref="D31:E31"/>
    <mergeCell ref="F28:F29"/>
    <mergeCell ref="F30:F31"/>
    <mergeCell ref="G28:G29"/>
    <mergeCell ref="G30:G31"/>
    <mergeCell ref="B24:C25"/>
    <mergeCell ref="D24:E24"/>
    <mergeCell ref="H24:I25"/>
    <mergeCell ref="D25:E25"/>
    <mergeCell ref="B26:C27"/>
    <mergeCell ref="D26:E26"/>
    <mergeCell ref="H26:I27"/>
    <mergeCell ref="D27:E27"/>
    <mergeCell ref="F24:F25"/>
    <mergeCell ref="F26:F27"/>
    <mergeCell ref="G24:G25"/>
    <mergeCell ref="G26:G27"/>
    <mergeCell ref="B21:C21"/>
    <mergeCell ref="D21:E21"/>
    <mergeCell ref="H21:I21"/>
    <mergeCell ref="D22:E22"/>
    <mergeCell ref="H22:I23"/>
    <mergeCell ref="D23:E23"/>
    <mergeCell ref="F22:F23"/>
    <mergeCell ref="G22:G23"/>
    <mergeCell ref="B22:C23"/>
  </mergeCells>
  <phoneticPr fontId="2"/>
  <conditionalFormatting sqref="D22:I22 B24:E45 H23:I45 F24:G24 F26:G26 F28:G28 F30:G30 F32:G32 F34:G34 F36:G36 F38:G38 F40:G40 F42:G42 F44:G44 D23:E23">
    <cfRule type="containsBlanks" dxfId="2" priority="2">
      <formula>LEN(TRIM(B22))=0</formula>
    </cfRule>
  </conditionalFormatting>
  <conditionalFormatting sqref="B22">
    <cfRule type="containsBlanks" dxfId="1" priority="1">
      <formula>LEN(TRIM(B22))=0</formula>
    </cfRule>
  </conditionalFormatting>
  <pageMargins left="0.25" right="0.25" top="0.75" bottom="0.75" header="0.3" footer="0.3"/>
  <pageSetup paperSize="9"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24</vt:i4>
      </vt:variant>
    </vt:vector>
  </HeadingPairs>
  <TitlesOfParts>
    <vt:vector size="39" baseType="lpstr">
      <vt:lpstr>プルダウンリスト</vt:lpstr>
      <vt:lpstr>一覧</vt:lpstr>
      <vt:lpstr>①　申請シート</vt:lpstr>
      <vt:lpstr>②保育人材確保経費</vt:lpstr>
      <vt:lpstr>③医療用抗原検査経費</vt:lpstr>
      <vt:lpstr>④消毒清掃経費</vt:lpstr>
      <vt:lpstr>⑤　改修費</vt:lpstr>
      <vt:lpstr>⑥　紙おむつ保管用ごみ箱</vt:lpstr>
      <vt:lpstr>⑦　役員氏名一覧表</vt:lpstr>
      <vt:lpstr>理由書</vt:lpstr>
      <vt:lpstr>委任状</vt:lpstr>
      <vt:lpstr>経費申請用台紙</vt:lpstr>
      <vt:lpstr>送付先シート</vt:lpstr>
      <vt:lpstr>仕入控除報告書</vt:lpstr>
      <vt:lpstr>仕入控除別紙１</vt:lpstr>
      <vt:lpstr>'①　申請シート'!Print_Area</vt:lpstr>
      <vt:lpstr>②保育人材確保経費!Print_Area</vt:lpstr>
      <vt:lpstr>③医療用抗原検査経費!Print_Area</vt:lpstr>
      <vt:lpstr>④消毒清掃経費!Print_Area</vt:lpstr>
      <vt:lpstr>'⑤　改修費'!Print_Area</vt:lpstr>
      <vt:lpstr>'⑥　紙おむつ保管用ごみ箱'!Print_Area</vt:lpstr>
      <vt:lpstr>'⑦　役員氏名一覧表'!Print_Area</vt:lpstr>
      <vt:lpstr>経費申請用台紙!Print_Area</vt:lpstr>
      <vt:lpstr>仕入控除別紙１!Print_Area</vt:lpstr>
      <vt:lpstr>仕入控除報告書!Print_Area</vt:lpstr>
      <vt:lpstr>送付先シート!Print_Area</vt:lpstr>
      <vt:lpstr>理由書!Print_Area</vt:lpstr>
      <vt:lpstr>②保育人材確保経費!Print_Titles</vt:lpstr>
      <vt:lpstr>③医療用抗原検査経費!Print_Titles</vt:lpstr>
      <vt:lpstr>④消毒清掃経費!Print_Titles</vt:lpstr>
      <vt:lpstr>'⑤　改修費'!Print_Titles</vt:lpstr>
      <vt:lpstr>'⑥　紙おむつ保管用ごみ箱'!Print_Titles</vt:lpstr>
      <vt:lpstr>一覧!まめっこひろば</vt:lpstr>
      <vt:lpstr>一覧!全施設</vt:lpstr>
      <vt:lpstr>全施設_0802</vt:lpstr>
      <vt:lpstr>一覧!全施設_0809</vt:lpstr>
      <vt:lpstr>一覧!全施設_0909</vt:lpstr>
      <vt:lpstr>一覧!全施設_1018</vt:lpstr>
      <vt:lpstr>一覧!全施設_データ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2023-10-25T01:58:39Z</cp:lastPrinted>
  <dcterms:created xsi:type="dcterms:W3CDTF">2022-04-18T10:41:39Z</dcterms:created>
  <dcterms:modified xsi:type="dcterms:W3CDTF">2023-10-25T02:41:18Z</dcterms:modified>
</cp:coreProperties>
</file>