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記載例・記載要領" sheetId="6" r:id="rId1"/>
    <sheet name="令和６年監査様式(〇月〇日）" sheetId="10" r:id="rId2"/>
    <sheet name="令和５年運営状況調査様式(〇月〇日）" sheetId="9" r:id="rId3"/>
    <sheet name="Sheet1" sheetId="7" state="hidden" r:id="rId4"/>
  </sheets>
  <definedNames>
    <definedName name="_xlnm._FilterDatabase" localSheetId="0" hidden="1">記載例・記載要領!$AF$38:$AG$57</definedName>
    <definedName name="_xlnm._FilterDatabase" localSheetId="2" hidden="1">'令和５年運営状況調査様式(〇月〇日）'!$AF$38:$AG$57</definedName>
    <definedName name="_xlnm._FilterDatabase" localSheetId="1" hidden="1">'令和６年監査様式(〇月〇日）'!$AF$38:$AG$57</definedName>
    <definedName name="_xlnm.Print_Area" localSheetId="0">記載例・記載要領!$A$1:$CD$80</definedName>
    <definedName name="_xlnm.Print_Area" localSheetId="2">'令和５年運営状況調査様式(〇月〇日）'!$A$1:$AG$80</definedName>
    <definedName name="_xlnm.Print_Area" localSheetId="1">'令和６年監査様式(〇月〇日）'!$A$1:$AG$80</definedName>
  </definedNames>
  <calcPr calcId="162913"/>
</workbook>
</file>

<file path=xl/calcChain.xml><?xml version="1.0" encoding="utf-8"?>
<calcChain xmlns="http://schemas.openxmlformats.org/spreadsheetml/2006/main">
  <c r="AE61" i="10" l="1"/>
  <c r="AE63" i="10" s="1"/>
  <c r="AD61" i="10"/>
  <c r="AD63" i="10" s="1"/>
  <c r="AC61" i="10"/>
  <c r="AC63" i="10" s="1"/>
  <c r="AB61" i="10"/>
  <c r="AB63" i="10" s="1"/>
  <c r="AA61" i="10"/>
  <c r="AA63" i="10" s="1"/>
  <c r="Z61" i="10"/>
  <c r="Z63" i="10" s="1"/>
  <c r="Y61" i="10"/>
  <c r="Y63" i="10" s="1"/>
  <c r="X61" i="10"/>
  <c r="X63" i="10" s="1"/>
  <c r="W61" i="10"/>
  <c r="W63" i="10" s="1"/>
  <c r="V61" i="10"/>
  <c r="V63" i="10" s="1"/>
  <c r="U61" i="10"/>
  <c r="U63" i="10" s="1"/>
  <c r="T61" i="10"/>
  <c r="T63" i="10" s="1"/>
  <c r="S61" i="10"/>
  <c r="S63" i="10" s="1"/>
  <c r="R61" i="10"/>
  <c r="R63" i="10" s="1"/>
  <c r="Q61" i="10"/>
  <c r="Q63" i="10" s="1"/>
  <c r="P61" i="10"/>
  <c r="P63" i="10" s="1"/>
  <c r="O61" i="10"/>
  <c r="O63" i="10" s="1"/>
  <c r="N61" i="10"/>
  <c r="N63" i="10" s="1"/>
  <c r="M61" i="10"/>
  <c r="M63" i="10" s="1"/>
  <c r="L61" i="10"/>
  <c r="L63" i="10" s="1"/>
  <c r="K61" i="10"/>
  <c r="K63" i="10" s="1"/>
  <c r="J61" i="10"/>
  <c r="J63" i="10" s="1"/>
  <c r="AE60" i="10"/>
  <c r="AE62" i="10" s="1"/>
  <c r="AD60" i="10"/>
  <c r="AD62" i="10" s="1"/>
  <c r="AC60" i="10"/>
  <c r="AC62" i="10" s="1"/>
  <c r="AB60" i="10"/>
  <c r="AB62" i="10" s="1"/>
  <c r="AA60" i="10"/>
  <c r="AA62" i="10" s="1"/>
  <c r="Z60" i="10"/>
  <c r="Z62" i="10" s="1"/>
  <c r="Y60" i="10"/>
  <c r="Y62" i="10" s="1"/>
  <c r="X60" i="10"/>
  <c r="X62" i="10" s="1"/>
  <c r="W60" i="10"/>
  <c r="W62" i="10" s="1"/>
  <c r="V60" i="10"/>
  <c r="V62" i="10" s="1"/>
  <c r="U60" i="10"/>
  <c r="U62" i="10" s="1"/>
  <c r="T60" i="10"/>
  <c r="T62" i="10" s="1"/>
  <c r="S60" i="10"/>
  <c r="S62" i="10" s="1"/>
  <c r="R60" i="10"/>
  <c r="R62" i="10" s="1"/>
  <c r="Q60" i="10"/>
  <c r="Q62" i="10" s="1"/>
  <c r="P60" i="10"/>
  <c r="P62" i="10" s="1"/>
  <c r="O60" i="10"/>
  <c r="O62" i="10" s="1"/>
  <c r="N60" i="10"/>
  <c r="N62" i="10" s="1"/>
  <c r="M60" i="10"/>
  <c r="M62" i="10" s="1"/>
  <c r="L60" i="10"/>
  <c r="L62" i="10" s="1"/>
  <c r="K60" i="10"/>
  <c r="K62" i="10" s="1"/>
  <c r="J60" i="10"/>
  <c r="J62" i="10" s="1"/>
  <c r="AE33" i="10"/>
  <c r="AD33" i="10"/>
  <c r="AC33" i="10"/>
  <c r="AB33" i="10"/>
  <c r="AA33" i="10"/>
  <c r="Z33" i="10"/>
  <c r="Y33" i="10"/>
  <c r="X33" i="10"/>
  <c r="W33" i="10"/>
  <c r="V33" i="10"/>
  <c r="U33" i="10"/>
  <c r="T33" i="10"/>
  <c r="S33" i="10"/>
  <c r="R33" i="10"/>
  <c r="Q33" i="10"/>
  <c r="P33" i="10"/>
  <c r="O33" i="10"/>
  <c r="N33" i="10"/>
  <c r="M33" i="10"/>
  <c r="L33" i="10"/>
  <c r="K33" i="10"/>
  <c r="J33" i="10"/>
  <c r="AE32" i="10"/>
  <c r="AD32" i="10"/>
  <c r="AC32" i="10"/>
  <c r="AB32" i="10"/>
  <c r="AA32" i="10"/>
  <c r="Z32" i="10"/>
  <c r="Y32" i="10"/>
  <c r="X32" i="10"/>
  <c r="W32" i="10"/>
  <c r="V32" i="10"/>
  <c r="U32" i="10"/>
  <c r="T32" i="10"/>
  <c r="S32" i="10"/>
  <c r="R32" i="10"/>
  <c r="Q32" i="10"/>
  <c r="P32" i="10"/>
  <c r="O32" i="10"/>
  <c r="N32" i="10"/>
  <c r="M32" i="10"/>
  <c r="L32" i="10"/>
  <c r="K32" i="10"/>
  <c r="J32" i="10"/>
  <c r="AE31" i="10"/>
  <c r="AD31" i="10"/>
  <c r="AC31" i="10"/>
  <c r="AB31" i="10"/>
  <c r="AA31" i="10"/>
  <c r="Z31" i="10"/>
  <c r="Y31" i="10"/>
  <c r="X31" i="10"/>
  <c r="W31" i="10"/>
  <c r="V31" i="10"/>
  <c r="U31" i="10"/>
  <c r="T31" i="10"/>
  <c r="S31" i="10"/>
  <c r="R31" i="10"/>
  <c r="Q31" i="10"/>
  <c r="P31" i="10"/>
  <c r="O31" i="10"/>
  <c r="N31" i="10"/>
  <c r="M31" i="10"/>
  <c r="L31" i="10"/>
  <c r="K31" i="10"/>
  <c r="J31" i="10"/>
  <c r="AE26" i="10"/>
  <c r="AE34" i="10" s="1"/>
  <c r="AD26" i="10"/>
  <c r="AD34" i="10" s="1"/>
  <c r="AC26" i="10"/>
  <c r="AC34" i="10" s="1"/>
  <c r="AB26" i="10"/>
  <c r="AB34" i="10" s="1"/>
  <c r="AA26" i="10"/>
  <c r="AA34" i="10" s="1"/>
  <c r="Z26" i="10"/>
  <c r="Z34" i="10" s="1"/>
  <c r="Y26" i="10"/>
  <c r="Y34" i="10" s="1"/>
  <c r="X26" i="10"/>
  <c r="X34" i="10" s="1"/>
  <c r="W26" i="10"/>
  <c r="W34" i="10" s="1"/>
  <c r="V26" i="10"/>
  <c r="V34" i="10" s="1"/>
  <c r="U26" i="10"/>
  <c r="U34" i="10" s="1"/>
  <c r="T26" i="10"/>
  <c r="T34" i="10" s="1"/>
  <c r="S26" i="10"/>
  <c r="S34" i="10" s="1"/>
  <c r="R26" i="10"/>
  <c r="R34" i="10" s="1"/>
  <c r="Q26" i="10"/>
  <c r="Q34" i="10" s="1"/>
  <c r="P26" i="10"/>
  <c r="P34" i="10" s="1"/>
  <c r="O26" i="10"/>
  <c r="O34" i="10" s="1"/>
  <c r="N26" i="10"/>
  <c r="N34" i="10" s="1"/>
  <c r="M26" i="10"/>
  <c r="M34" i="10" s="1"/>
  <c r="L26" i="10"/>
  <c r="L34" i="10" s="1"/>
  <c r="K26" i="10"/>
  <c r="K34" i="10" s="1"/>
  <c r="J26" i="10"/>
  <c r="J34" i="10" s="1"/>
  <c r="Q23" i="10"/>
  <c r="L23" i="10"/>
  <c r="Q22" i="10"/>
  <c r="L22" i="10"/>
  <c r="Q21" i="10"/>
  <c r="L21" i="10"/>
  <c r="Q20" i="10"/>
  <c r="L20" i="10"/>
  <c r="Q19" i="10"/>
  <c r="L19" i="10"/>
  <c r="AN18" i="10"/>
  <c r="AS18" i="10" s="1"/>
  <c r="Q18" i="10"/>
  <c r="L18" i="10"/>
  <c r="AR17" i="10"/>
  <c r="AN17" i="10"/>
  <c r="AS17" i="10" s="1"/>
  <c r="Q17" i="10"/>
  <c r="L17" i="10"/>
  <c r="AS16" i="10"/>
  <c r="AR16" i="10"/>
  <c r="AN16" i="10"/>
  <c r="Q16" i="10"/>
  <c r="L16" i="10"/>
  <c r="AS19" i="10" l="1"/>
  <c r="AR18" i="10"/>
  <c r="AR19" i="10" s="1"/>
  <c r="AN18" i="6"/>
  <c r="AN18" i="9"/>
  <c r="AR18" i="9" l="1"/>
  <c r="J61" i="9"/>
  <c r="L19" i="9"/>
  <c r="L18" i="9"/>
  <c r="L17" i="9"/>
  <c r="L16" i="9"/>
  <c r="AS18" i="9" l="1"/>
  <c r="AE61" i="9"/>
  <c r="AD61" i="9"/>
  <c r="AC61" i="9"/>
  <c r="AB61" i="9"/>
  <c r="AA61" i="9"/>
  <c r="Z61" i="9"/>
  <c r="Y61" i="9"/>
  <c r="X61" i="9"/>
  <c r="W61" i="9"/>
  <c r="V61" i="9"/>
  <c r="U61" i="9"/>
  <c r="T61" i="9"/>
  <c r="S61" i="9"/>
  <c r="R61" i="9"/>
  <c r="Q61" i="9"/>
  <c r="P61" i="9"/>
  <c r="O61" i="9"/>
  <c r="N61" i="9"/>
  <c r="M61" i="9"/>
  <c r="L61" i="9"/>
  <c r="K61" i="9"/>
  <c r="AE60" i="9"/>
  <c r="AD60" i="9"/>
  <c r="AC60" i="9"/>
  <c r="AC62" i="9" s="1"/>
  <c r="AB60" i="9"/>
  <c r="AA60" i="9"/>
  <c r="Z60" i="9"/>
  <c r="Y60" i="9"/>
  <c r="X60" i="9"/>
  <c r="W60" i="9"/>
  <c r="V60" i="9"/>
  <c r="U60" i="9"/>
  <c r="T60" i="9"/>
  <c r="S60" i="9"/>
  <c r="R60" i="9"/>
  <c r="Q60" i="9"/>
  <c r="P60" i="9"/>
  <c r="O60" i="9"/>
  <c r="N60" i="9"/>
  <c r="M60" i="9"/>
  <c r="M62" i="9" s="1"/>
  <c r="L60" i="9"/>
  <c r="K60" i="9"/>
  <c r="J60" i="9"/>
  <c r="J62" i="9" s="1"/>
  <c r="AE33" i="9"/>
  <c r="AD33" i="9"/>
  <c r="AC33" i="9"/>
  <c r="AB33" i="9"/>
  <c r="AA33" i="9"/>
  <c r="Z33" i="9"/>
  <c r="Y33" i="9"/>
  <c r="X33" i="9"/>
  <c r="W33" i="9"/>
  <c r="V33" i="9"/>
  <c r="U33" i="9"/>
  <c r="T33" i="9"/>
  <c r="S33" i="9"/>
  <c r="R33" i="9"/>
  <c r="Q33" i="9"/>
  <c r="P33" i="9"/>
  <c r="O33" i="9"/>
  <c r="N33" i="9"/>
  <c r="M33" i="9"/>
  <c r="L33" i="9"/>
  <c r="K33" i="9"/>
  <c r="J33" i="9"/>
  <c r="AE32" i="9"/>
  <c r="AD32" i="9"/>
  <c r="AC32" i="9"/>
  <c r="AB32" i="9"/>
  <c r="AA32" i="9"/>
  <c r="Z32" i="9"/>
  <c r="Y32" i="9"/>
  <c r="X32" i="9"/>
  <c r="W32" i="9"/>
  <c r="V32" i="9"/>
  <c r="U32" i="9"/>
  <c r="T32" i="9"/>
  <c r="S32" i="9"/>
  <c r="R32" i="9"/>
  <c r="Q32" i="9"/>
  <c r="P32" i="9"/>
  <c r="O32" i="9"/>
  <c r="N32" i="9"/>
  <c r="M32" i="9"/>
  <c r="L32" i="9"/>
  <c r="K32" i="9"/>
  <c r="J32" i="9"/>
  <c r="J63" i="9" s="1"/>
  <c r="AE31" i="9"/>
  <c r="AD31" i="9"/>
  <c r="AC31" i="9"/>
  <c r="AB31" i="9"/>
  <c r="AA31" i="9"/>
  <c r="Z31" i="9"/>
  <c r="Y31" i="9"/>
  <c r="X31" i="9"/>
  <c r="W31" i="9"/>
  <c r="V31" i="9"/>
  <c r="U31" i="9"/>
  <c r="T31" i="9"/>
  <c r="S31" i="9"/>
  <c r="R31" i="9"/>
  <c r="Q31" i="9"/>
  <c r="P31" i="9"/>
  <c r="O31" i="9"/>
  <c r="N31" i="9"/>
  <c r="M31" i="9"/>
  <c r="L31" i="9"/>
  <c r="K31" i="9"/>
  <c r="J31" i="9"/>
  <c r="AE26" i="9"/>
  <c r="AE34" i="9" s="1"/>
  <c r="AD26" i="9"/>
  <c r="AD34" i="9" s="1"/>
  <c r="AC26" i="9"/>
  <c r="AC34" i="9" s="1"/>
  <c r="AB26" i="9"/>
  <c r="AB34" i="9" s="1"/>
  <c r="AA26" i="9"/>
  <c r="AA34" i="9" s="1"/>
  <c r="Z26" i="9"/>
  <c r="Z34" i="9" s="1"/>
  <c r="Y26" i="9"/>
  <c r="Y34" i="9" s="1"/>
  <c r="X26" i="9"/>
  <c r="X34" i="9" s="1"/>
  <c r="W26" i="9"/>
  <c r="W34" i="9" s="1"/>
  <c r="V26" i="9"/>
  <c r="V34" i="9" s="1"/>
  <c r="U26" i="9"/>
  <c r="U34" i="9" s="1"/>
  <c r="T26" i="9"/>
  <c r="T34" i="9" s="1"/>
  <c r="S26" i="9"/>
  <c r="S34" i="9" s="1"/>
  <c r="R26" i="9"/>
  <c r="R34" i="9" s="1"/>
  <c r="Q26" i="9"/>
  <c r="Q34" i="9" s="1"/>
  <c r="P26" i="9"/>
  <c r="P34" i="9" s="1"/>
  <c r="O26" i="9"/>
  <c r="O34" i="9" s="1"/>
  <c r="N26" i="9"/>
  <c r="N34" i="9" s="1"/>
  <c r="M26" i="9"/>
  <c r="M34" i="9" s="1"/>
  <c r="L26" i="9"/>
  <c r="L34" i="9" s="1"/>
  <c r="K26" i="9"/>
  <c r="K34" i="9" s="1"/>
  <c r="J26" i="9"/>
  <c r="J34" i="9" s="1"/>
  <c r="Q23" i="9"/>
  <c r="L23" i="9"/>
  <c r="Q22" i="9"/>
  <c r="L22" i="9"/>
  <c r="Q21" i="9"/>
  <c r="L21" i="9"/>
  <c r="Q20" i="9"/>
  <c r="L20" i="9"/>
  <c r="Q19" i="9"/>
  <c r="Q18" i="9"/>
  <c r="AN17" i="9"/>
  <c r="Q17" i="9"/>
  <c r="AN16" i="9"/>
  <c r="AS16" i="9" l="1"/>
  <c r="AR16" i="9"/>
  <c r="AR17" i="9"/>
  <c r="AS17" i="9"/>
  <c r="K63" i="9"/>
  <c r="O63" i="9"/>
  <c r="S63" i="9"/>
  <c r="W63" i="9"/>
  <c r="AA63" i="9"/>
  <c r="AE63" i="9"/>
  <c r="L63" i="9"/>
  <c r="P63" i="9"/>
  <c r="T63" i="9"/>
  <c r="X63" i="9"/>
  <c r="AB63" i="9"/>
  <c r="Q62" i="9"/>
  <c r="U62" i="9"/>
  <c r="Y62" i="9"/>
  <c r="N62" i="9"/>
  <c r="R62" i="9"/>
  <c r="V62" i="9"/>
  <c r="Z62" i="9"/>
  <c r="AD62" i="9"/>
  <c r="K62" i="9"/>
  <c r="O62" i="9"/>
  <c r="S62" i="9"/>
  <c r="W62" i="9"/>
  <c r="AA62" i="9"/>
  <c r="AE62" i="9"/>
  <c r="M63" i="9"/>
  <c r="Q63" i="9"/>
  <c r="U63" i="9"/>
  <c r="Y63" i="9"/>
  <c r="AC63" i="9"/>
  <c r="L62" i="9"/>
  <c r="P62" i="9"/>
  <c r="T62" i="9"/>
  <c r="X62" i="9"/>
  <c r="AB62" i="9"/>
  <c r="N63" i="9"/>
  <c r="R63" i="9"/>
  <c r="V63" i="9"/>
  <c r="Z63" i="9"/>
  <c r="AD63" i="9"/>
  <c r="AR19" i="9" l="1"/>
  <c r="AS19" i="9"/>
  <c r="AE33" i="6"/>
  <c r="AD33" i="6"/>
  <c r="AC33" i="6"/>
  <c r="AB33" i="6"/>
  <c r="AA33" i="6"/>
  <c r="Z33" i="6"/>
  <c r="Y33" i="6"/>
  <c r="X33" i="6"/>
  <c r="W33" i="6"/>
  <c r="V33" i="6"/>
  <c r="U33" i="6"/>
  <c r="T33" i="6"/>
  <c r="S33" i="6"/>
  <c r="R33" i="6"/>
  <c r="Q33" i="6"/>
  <c r="P33" i="6"/>
  <c r="O33" i="6"/>
  <c r="N33" i="6"/>
  <c r="M33" i="6"/>
  <c r="L33" i="6"/>
  <c r="K33" i="6"/>
  <c r="J33" i="6"/>
  <c r="L31" i="6"/>
  <c r="Q16" i="9" l="1"/>
  <c r="J61" i="6"/>
  <c r="J60" i="6"/>
  <c r="K60" i="6" l="1"/>
  <c r="K61" i="6"/>
  <c r="AE61" i="6" l="1"/>
  <c r="AD61" i="6"/>
  <c r="AC61" i="6"/>
  <c r="AB61" i="6"/>
  <c r="AA61" i="6"/>
  <c r="Z61" i="6"/>
  <c r="Y61" i="6"/>
  <c r="X61" i="6"/>
  <c r="W61" i="6"/>
  <c r="V61" i="6"/>
  <c r="U61" i="6"/>
  <c r="T61" i="6"/>
  <c r="S61" i="6"/>
  <c r="R61" i="6"/>
  <c r="Q61" i="6"/>
  <c r="P61" i="6"/>
  <c r="O61" i="6"/>
  <c r="N61" i="6"/>
  <c r="M61" i="6"/>
  <c r="L61" i="6"/>
  <c r="L60" i="6"/>
  <c r="AE60" i="6"/>
  <c r="AD60" i="6"/>
  <c r="AC60" i="6"/>
  <c r="AB60" i="6"/>
  <c r="AA60" i="6"/>
  <c r="Z60" i="6"/>
  <c r="Y60" i="6"/>
  <c r="X60" i="6"/>
  <c r="W60" i="6"/>
  <c r="V60" i="6"/>
  <c r="U60" i="6"/>
  <c r="T60" i="6"/>
  <c r="S60" i="6"/>
  <c r="R60" i="6"/>
  <c r="Q60" i="6"/>
  <c r="P60" i="6"/>
  <c r="O60" i="6"/>
  <c r="N60" i="6"/>
  <c r="M60" i="6"/>
  <c r="AS18" i="6" l="1"/>
  <c r="AN17" i="6"/>
  <c r="AS17" i="6" s="1"/>
  <c r="AN16" i="6"/>
  <c r="AR16" i="6" s="1"/>
  <c r="AS16" i="6" l="1"/>
  <c r="AS20" i="6" s="1"/>
  <c r="AR17" i="6"/>
  <c r="AR18" i="6"/>
  <c r="AR20" i="6" l="1"/>
  <c r="Q16" i="6" s="1"/>
  <c r="J31" i="6"/>
  <c r="J32" i="6"/>
  <c r="J63" i="6" s="1"/>
  <c r="L23" i="6"/>
  <c r="Q23" i="6" s="1"/>
  <c r="L22" i="6"/>
  <c r="Q22" i="6" s="1"/>
  <c r="L21" i="6"/>
  <c r="Q21" i="6" s="1"/>
  <c r="L20" i="6"/>
  <c r="Q20" i="6" s="1"/>
  <c r="L19" i="6"/>
  <c r="Q19" i="6" s="1"/>
  <c r="L18" i="6"/>
  <c r="Q18" i="6" s="1"/>
  <c r="L17" i="6"/>
  <c r="Q17" i="6" s="1"/>
  <c r="L16" i="6"/>
  <c r="J26" i="6" l="1"/>
  <c r="J34" i="6" s="1"/>
  <c r="AD26" i="6" l="1"/>
  <c r="AD34" i="6" s="1"/>
  <c r="M31" i="6"/>
  <c r="K31" i="6"/>
  <c r="L32" i="6"/>
  <c r="K32" i="6"/>
  <c r="L62" i="6" l="1"/>
  <c r="M62" i="6" l="1"/>
  <c r="AE26" i="6" l="1"/>
  <c r="AE34" i="6" s="1"/>
  <c r="AC26" i="6"/>
  <c r="AC34" i="6" s="1"/>
  <c r="AB26" i="6"/>
  <c r="AB34" i="6" s="1"/>
  <c r="AA26" i="6"/>
  <c r="AA34" i="6" s="1"/>
  <c r="Z26" i="6"/>
  <c r="Z34" i="6" s="1"/>
  <c r="Y26" i="6"/>
  <c r="Y34" i="6" s="1"/>
  <c r="X26" i="6"/>
  <c r="X34" i="6" s="1"/>
  <c r="W26" i="6"/>
  <c r="W34" i="6" s="1"/>
  <c r="V26" i="6"/>
  <c r="V34" i="6" s="1"/>
  <c r="U26" i="6"/>
  <c r="U34" i="6" s="1"/>
  <c r="T26" i="6"/>
  <c r="T34" i="6" s="1"/>
  <c r="S26" i="6"/>
  <c r="S34" i="6" s="1"/>
  <c r="R26" i="6"/>
  <c r="R34" i="6" s="1"/>
  <c r="Q26" i="6"/>
  <c r="Q34" i="6" s="1"/>
  <c r="P26" i="6"/>
  <c r="P34" i="6" s="1"/>
  <c r="O26" i="6"/>
  <c r="O34" i="6" s="1"/>
  <c r="N26" i="6"/>
  <c r="N34" i="6" s="1"/>
  <c r="M26" i="6"/>
  <c r="M34" i="6" s="1"/>
  <c r="L26" i="6"/>
  <c r="L34" i="6" s="1"/>
  <c r="K26" i="6"/>
  <c r="K34" i="6" s="1"/>
  <c r="N31" i="6" l="1"/>
  <c r="L63" i="6"/>
  <c r="O31" i="6" l="1"/>
  <c r="P31" i="6"/>
  <c r="Q31" i="6"/>
  <c r="R31" i="6"/>
  <c r="S31" i="6"/>
  <c r="T31" i="6"/>
  <c r="U31" i="6"/>
  <c r="V31" i="6"/>
  <c r="W31" i="6"/>
  <c r="X31" i="6"/>
  <c r="Y31" i="6"/>
  <c r="Z31" i="6"/>
  <c r="AA31" i="6"/>
  <c r="AB31" i="6"/>
  <c r="AC31" i="6"/>
  <c r="AD31" i="6"/>
  <c r="AE31" i="6"/>
  <c r="M32" i="6"/>
  <c r="M63" i="6" s="1"/>
  <c r="N32" i="6"/>
  <c r="N63" i="6" s="1"/>
  <c r="O32" i="6"/>
  <c r="O63" i="6" s="1"/>
  <c r="P32" i="6"/>
  <c r="P63" i="6" s="1"/>
  <c r="Q32" i="6"/>
  <c r="Q63" i="6" s="1"/>
  <c r="R32" i="6"/>
  <c r="R63" i="6" s="1"/>
  <c r="S32" i="6"/>
  <c r="S63" i="6" s="1"/>
  <c r="T32" i="6"/>
  <c r="T63" i="6" s="1"/>
  <c r="U32" i="6"/>
  <c r="U63" i="6" s="1"/>
  <c r="V32" i="6"/>
  <c r="V63" i="6" s="1"/>
  <c r="W32" i="6"/>
  <c r="W63" i="6" s="1"/>
  <c r="X32" i="6"/>
  <c r="X63" i="6" s="1"/>
  <c r="Y32" i="6"/>
  <c r="Y63" i="6" s="1"/>
  <c r="Z32" i="6"/>
  <c r="Z63" i="6" s="1"/>
  <c r="AA32" i="6"/>
  <c r="AA63" i="6" s="1"/>
  <c r="AB32" i="6"/>
  <c r="AB63" i="6" s="1"/>
  <c r="AC32" i="6"/>
  <c r="AC63" i="6" s="1"/>
  <c r="AD32" i="6"/>
  <c r="AD63" i="6" s="1"/>
  <c r="AE32" i="6"/>
  <c r="AE63" i="6" s="1"/>
  <c r="K63" i="6"/>
  <c r="K62" i="6"/>
  <c r="N62" i="6" l="1"/>
  <c r="O62" i="6"/>
  <c r="P62" i="6"/>
  <c r="Q62" i="6"/>
  <c r="R62" i="6"/>
  <c r="S62" i="6"/>
  <c r="T62" i="6"/>
  <c r="U62" i="6"/>
  <c r="V62" i="6"/>
  <c r="W62" i="6"/>
  <c r="X62" i="6"/>
  <c r="Y62" i="6"/>
  <c r="Z62" i="6"/>
  <c r="AA62" i="6"/>
  <c r="AB62" i="6"/>
  <c r="AC62" i="6"/>
  <c r="AD62" i="6"/>
  <c r="AE62" i="6"/>
  <c r="J62" i="6"/>
</calcChain>
</file>

<file path=xl/comments1.xml><?xml version="1.0" encoding="utf-8"?>
<comments xmlns="http://schemas.openxmlformats.org/spreadsheetml/2006/main">
  <authors>
    <author>作成者</author>
  </authors>
  <commentList>
    <comment ref="F16" authorId="0" shapeId="0">
      <text>
        <r>
          <rPr>
            <b/>
            <sz val="9"/>
            <color indexed="81"/>
            <rFont val="MS P ゴシック"/>
            <family val="3"/>
            <charset val="128"/>
          </rPr>
          <t>作成者:</t>
        </r>
        <r>
          <rPr>
            <sz val="9"/>
            <color indexed="81"/>
            <rFont val="MS P ゴシック"/>
            <family val="3"/>
            <charset val="128"/>
          </rPr>
          <t xml:space="preserve">
◎支援の単位１は、キッズクラブの開所時間を満たしている必要があります。満たしていない場合は、セルがオレンジ色になります。
【平　日】放課後～19:00
【土曜日】8:30～19：00（児童いない場合は16:30も可）
【学校休業日】8:00～19:00
◎２単位目以降は、平日３時間以上、土曜日・学校休業日は８時間以上で開所となります。
</t>
        </r>
      </text>
    </comment>
    <comment ref="F37" authorId="0" shapeId="0">
      <text>
        <r>
          <rPr>
            <b/>
            <sz val="9"/>
            <color indexed="81"/>
            <rFont val="MS P ゴシック"/>
            <family val="3"/>
            <charset val="128"/>
          </rPr>
          <t>作成者:</t>
        </r>
        <r>
          <rPr>
            <sz val="9"/>
            <color indexed="81"/>
            <rFont val="MS P ゴシック"/>
            <family val="3"/>
            <charset val="128"/>
          </rPr>
          <t xml:space="preserve">
放課後児童支援員資格の有無をプルダウンで選びます。
</t>
        </r>
      </text>
    </comment>
    <comment ref="J60" authorId="0" shapeId="0">
      <text>
        <r>
          <rPr>
            <b/>
            <sz val="9"/>
            <color indexed="81"/>
            <rFont val="MS P ゴシック"/>
            <family val="3"/>
            <charset val="128"/>
          </rPr>
          <t>作成者:</t>
        </r>
        <r>
          <rPr>
            <sz val="9"/>
            <color indexed="81"/>
            <rFont val="MS P ゴシック"/>
            <family val="3"/>
            <charset val="128"/>
          </rPr>
          <t xml:space="preserve">
◎職員配置が足りていない場合は、オレンジ色になります。
◎ただし、「当日の運営単位数のチェック」に「×」が出ている時間帯は、正しくチェックができません。その場合は、目視でチェックをしてください。</t>
        </r>
      </text>
    </comment>
    <comment ref="J61" authorId="0" shapeId="0">
      <text>
        <r>
          <rPr>
            <b/>
            <sz val="9"/>
            <color indexed="81"/>
            <rFont val="MS P ゴシック"/>
            <family val="3"/>
            <charset val="128"/>
          </rPr>
          <t>作成者:</t>
        </r>
        <r>
          <rPr>
            <sz val="9"/>
            <color indexed="81"/>
            <rFont val="MS P ゴシック"/>
            <family val="3"/>
            <charset val="128"/>
          </rPr>
          <t xml:space="preserve">
◎支援員が足りていない場合は、オレンジ色になります。
◎ただし、「当日の運営単位数のチェック」に「×」が出ている時間帯は、正しくチェックができません。その場合は、目視でチェックをしてください。</t>
        </r>
      </text>
    </comment>
    <comment ref="A66" authorId="0" shapeId="0">
      <text>
        <r>
          <rPr>
            <b/>
            <sz val="9"/>
            <color indexed="81"/>
            <rFont val="MS P ゴシック"/>
            <family val="3"/>
            <charset val="128"/>
          </rPr>
          <t>作成者:</t>
        </r>
        <r>
          <rPr>
            <sz val="9"/>
            <color indexed="81"/>
            <rFont val="MS P ゴシック"/>
            <family val="3"/>
            <charset val="128"/>
          </rPr>
          <t xml:space="preserve">
◎当該チェックシートの作成にあたって、確認した資料にチェックを入れてください。</t>
        </r>
      </text>
    </comment>
    <comment ref="A68" authorId="0" shapeId="0">
      <text>
        <r>
          <rPr>
            <b/>
            <sz val="9"/>
            <color indexed="81"/>
            <rFont val="MS P ゴシック"/>
            <family val="3"/>
            <charset val="128"/>
          </rPr>
          <t>作成者:</t>
        </r>
        <r>
          <rPr>
            <sz val="9"/>
            <color indexed="81"/>
            <rFont val="MS P ゴシック"/>
            <family val="3"/>
            <charset val="128"/>
          </rPr>
          <t xml:space="preserve">
◎チェックシート全体を確認のうえ、支援の単位数と最低職員配置を満たしているかどうか判断して、チェックボックスにチェックを入れてください。</t>
        </r>
      </text>
    </comment>
  </commentList>
</comments>
</file>

<file path=xl/comments2.xml><?xml version="1.0" encoding="utf-8"?>
<comments xmlns="http://schemas.openxmlformats.org/spreadsheetml/2006/main">
  <authors>
    <author>作成者</author>
  </authors>
  <commentList>
    <comment ref="P12" authorId="0" shapeId="0">
      <text>
        <r>
          <rPr>
            <b/>
            <sz val="9"/>
            <color indexed="81"/>
            <rFont val="MS P ゴシック"/>
            <family val="3"/>
            <charset val="128"/>
          </rPr>
          <t>作成者:</t>
        </r>
        <r>
          <rPr>
            <sz val="9"/>
            <color indexed="81"/>
            <rFont val="MS P ゴシック"/>
            <family val="3"/>
            <charset val="128"/>
          </rPr>
          <t xml:space="preserve">
「平日」「土曜日」「休業日」の中からプルダウン</t>
        </r>
      </text>
    </comment>
    <comment ref="F37" authorId="0" shapeId="0">
      <text>
        <r>
          <rPr>
            <b/>
            <sz val="9"/>
            <color indexed="81"/>
            <rFont val="MS P ゴシック"/>
            <family val="3"/>
            <charset val="128"/>
          </rPr>
          <t>作成者:</t>
        </r>
        <r>
          <rPr>
            <sz val="9"/>
            <color indexed="81"/>
            <rFont val="MS P ゴシック"/>
            <family val="3"/>
            <charset val="128"/>
          </rPr>
          <t xml:space="preserve">
放課後児童支援員資格の有無をプルダウンで選びます。
</t>
        </r>
      </text>
    </comment>
    <comment ref="A66" authorId="0" shapeId="0">
      <text>
        <r>
          <rPr>
            <b/>
            <sz val="9"/>
            <color indexed="81"/>
            <rFont val="MS P ゴシック"/>
            <family val="3"/>
            <charset val="128"/>
          </rPr>
          <t>作成者:</t>
        </r>
        <r>
          <rPr>
            <sz val="9"/>
            <color indexed="81"/>
            <rFont val="MS P ゴシック"/>
            <family val="3"/>
            <charset val="128"/>
          </rPr>
          <t xml:space="preserve">
◎当該チェックシートの作成にあたって、確認した資料にチェックを入れてください。</t>
        </r>
      </text>
    </comment>
    <comment ref="A68" authorId="0" shapeId="0">
      <text>
        <r>
          <rPr>
            <b/>
            <sz val="9"/>
            <color indexed="81"/>
            <rFont val="MS P ゴシック"/>
            <family val="3"/>
            <charset val="128"/>
          </rPr>
          <t>作成者:</t>
        </r>
        <r>
          <rPr>
            <sz val="9"/>
            <color indexed="81"/>
            <rFont val="MS P ゴシック"/>
            <family val="3"/>
            <charset val="128"/>
          </rPr>
          <t xml:space="preserve">
◎チェックシート全体を確認のうえ、支援の単位数と最低職員配置を満たしているかどうか判断して、チェックボックスにチェックを入れてください。</t>
        </r>
      </text>
    </comment>
  </commentList>
</comments>
</file>

<file path=xl/comments3.xml><?xml version="1.0" encoding="utf-8"?>
<comments xmlns="http://schemas.openxmlformats.org/spreadsheetml/2006/main">
  <authors>
    <author>作成者</author>
  </authors>
  <commentList>
    <comment ref="P12" authorId="0" shapeId="0">
      <text>
        <r>
          <rPr>
            <b/>
            <sz val="9"/>
            <color indexed="81"/>
            <rFont val="MS P ゴシック"/>
            <family val="3"/>
            <charset val="128"/>
          </rPr>
          <t>作成者:</t>
        </r>
        <r>
          <rPr>
            <sz val="9"/>
            <color indexed="81"/>
            <rFont val="MS P ゴシック"/>
            <family val="3"/>
            <charset val="128"/>
          </rPr>
          <t xml:space="preserve">
「平日」「土曜日」「休業日」の中からプルダウン</t>
        </r>
      </text>
    </comment>
    <comment ref="F37" authorId="0" shapeId="0">
      <text>
        <r>
          <rPr>
            <b/>
            <sz val="9"/>
            <color indexed="81"/>
            <rFont val="MS P ゴシック"/>
            <family val="3"/>
            <charset val="128"/>
          </rPr>
          <t>作成者:</t>
        </r>
        <r>
          <rPr>
            <sz val="9"/>
            <color indexed="81"/>
            <rFont val="MS P ゴシック"/>
            <family val="3"/>
            <charset val="128"/>
          </rPr>
          <t xml:space="preserve">
放課後児童支援員資格の有無をプルダウンで選びます。
</t>
        </r>
      </text>
    </comment>
    <comment ref="A66" authorId="0" shapeId="0">
      <text>
        <r>
          <rPr>
            <b/>
            <sz val="9"/>
            <color indexed="81"/>
            <rFont val="MS P ゴシック"/>
            <family val="3"/>
            <charset val="128"/>
          </rPr>
          <t>作成者:</t>
        </r>
        <r>
          <rPr>
            <sz val="9"/>
            <color indexed="81"/>
            <rFont val="MS P ゴシック"/>
            <family val="3"/>
            <charset val="128"/>
          </rPr>
          <t xml:space="preserve">
◎当該チェックシートの作成にあたって、確認した資料にチェックを入れてください。</t>
        </r>
      </text>
    </comment>
    <comment ref="A68" authorId="0" shapeId="0">
      <text>
        <r>
          <rPr>
            <b/>
            <sz val="9"/>
            <color indexed="81"/>
            <rFont val="MS P ゴシック"/>
            <family val="3"/>
            <charset val="128"/>
          </rPr>
          <t>作成者:</t>
        </r>
        <r>
          <rPr>
            <sz val="9"/>
            <color indexed="81"/>
            <rFont val="MS P ゴシック"/>
            <family val="3"/>
            <charset val="128"/>
          </rPr>
          <t xml:space="preserve">
◎チェックシート全体を確認のうえ、支援の単位数と最低職員配置を満たしているかどうか判断して、チェックボックスにチェックを入れてください。</t>
        </r>
      </text>
    </comment>
  </commentList>
</comments>
</file>

<file path=xl/sharedStrings.xml><?xml version="1.0" encoding="utf-8"?>
<sst xmlns="http://schemas.openxmlformats.org/spreadsheetml/2006/main" count="403" uniqueCount="137">
  <si>
    <t>単位１</t>
    <rPh sb="0" eb="2">
      <t>タンイ</t>
    </rPh>
    <phoneticPr fontId="1"/>
  </si>
  <si>
    <t>単位２</t>
    <rPh sb="0" eb="2">
      <t>タンイ</t>
    </rPh>
    <phoneticPr fontId="1"/>
  </si>
  <si>
    <t>単位３</t>
    <rPh sb="0" eb="2">
      <t>タンイ</t>
    </rPh>
    <phoneticPr fontId="1"/>
  </si>
  <si>
    <t>単位４</t>
    <rPh sb="0" eb="2">
      <t>タンイ</t>
    </rPh>
    <phoneticPr fontId="1"/>
  </si>
  <si>
    <t>単位５</t>
    <rPh sb="0" eb="2">
      <t>タンイ</t>
    </rPh>
    <phoneticPr fontId="1"/>
  </si>
  <si>
    <t>対象児童数</t>
    <rPh sb="0" eb="2">
      <t>タイショウ</t>
    </rPh>
    <rPh sb="2" eb="4">
      <t>ジドウ</t>
    </rPh>
    <rPh sb="4" eb="5">
      <t>スウ</t>
    </rPh>
    <phoneticPr fontId="1"/>
  </si>
  <si>
    <t>資格有無</t>
    <rPh sb="0" eb="4">
      <t>シカクウム</t>
    </rPh>
    <phoneticPr fontId="1"/>
  </si>
  <si>
    <t>事業者名</t>
    <rPh sb="0" eb="3">
      <t>ジギョウシャ</t>
    </rPh>
    <rPh sb="3" eb="4">
      <t>メイ</t>
    </rPh>
    <phoneticPr fontId="5"/>
  </si>
  <si>
    <t>自己検査結果記入者</t>
    <rPh sb="0" eb="4">
      <t>ジコケンサ</t>
    </rPh>
    <rPh sb="4" eb="6">
      <t>ケッカ</t>
    </rPh>
    <rPh sb="6" eb="9">
      <t>キニュウシャ</t>
    </rPh>
    <phoneticPr fontId="5"/>
  </si>
  <si>
    <t>事業所（クラブ）名</t>
    <rPh sb="0" eb="2">
      <t>ジギョウ</t>
    </rPh>
    <rPh sb="2" eb="3">
      <t>ショ</t>
    </rPh>
    <rPh sb="8" eb="9">
      <t>メイ</t>
    </rPh>
    <phoneticPr fontId="5"/>
  </si>
  <si>
    <t>調査対象日</t>
    <rPh sb="0" eb="2">
      <t>チョウサ</t>
    </rPh>
    <rPh sb="2" eb="4">
      <t>タイショウ</t>
    </rPh>
    <rPh sb="4" eb="5">
      <t>ビ</t>
    </rPh>
    <phoneticPr fontId="5"/>
  </si>
  <si>
    <t>平日</t>
    <rPh sb="0" eb="2">
      <t>ヘイジツ</t>
    </rPh>
    <phoneticPr fontId="1"/>
  </si>
  <si>
    <t>土曜日</t>
    <rPh sb="0" eb="3">
      <t>ドヨウビ</t>
    </rPh>
    <phoneticPr fontId="1"/>
  </si>
  <si>
    <t>休業日</t>
    <rPh sb="0" eb="3">
      <t>キュウギョウビ</t>
    </rPh>
    <phoneticPr fontId="1"/>
  </si>
  <si>
    <t>単位６</t>
    <rPh sb="0" eb="2">
      <t>タンイ</t>
    </rPh>
    <phoneticPr fontId="1"/>
  </si>
  <si>
    <t>単位７</t>
    <rPh sb="0" eb="2">
      <t>タンイ</t>
    </rPh>
    <phoneticPr fontId="1"/>
  </si>
  <si>
    <t>単位８</t>
    <rPh sb="0" eb="2">
      <t>タンイ</t>
    </rPh>
    <phoneticPr fontId="1"/>
  </si>
  <si>
    <t>職員名</t>
    <rPh sb="0" eb="2">
      <t>ショクイン</t>
    </rPh>
    <rPh sb="2" eb="3">
      <t>メイ</t>
    </rPh>
    <phoneticPr fontId="1"/>
  </si>
  <si>
    <t>１．対象日</t>
    <rPh sb="2" eb="5">
      <t>タイショウビ</t>
    </rPh>
    <phoneticPr fontId="1"/>
  </si>
  <si>
    <t>２．対象日の開所状況</t>
    <rPh sb="2" eb="5">
      <t>タイショウビ</t>
    </rPh>
    <rPh sb="6" eb="8">
      <t>カイショ</t>
    </rPh>
    <rPh sb="8" eb="10">
      <t>ジョウキョウ</t>
    </rPh>
    <phoneticPr fontId="1"/>
  </si>
  <si>
    <t>有</t>
  </si>
  <si>
    <t>（うち支援員の数）</t>
    <rPh sb="3" eb="6">
      <t>シエンイン</t>
    </rPh>
    <rPh sb="7" eb="8">
      <t>カズ</t>
    </rPh>
    <phoneticPr fontId="1"/>
  </si>
  <si>
    <t>最低配置人数（条例基準）</t>
    <rPh sb="0" eb="4">
      <t>サイテイハイチ</t>
    </rPh>
    <rPh sb="4" eb="6">
      <t>ニンズウ</t>
    </rPh>
    <rPh sb="7" eb="9">
      <t>ジョウレイ</t>
    </rPh>
    <rPh sb="9" eb="11">
      <t>キジュン</t>
    </rPh>
    <phoneticPr fontId="1"/>
  </si>
  <si>
    <t>&lt;職員配置（実績）＞</t>
    <rPh sb="1" eb="3">
      <t>ショクイン</t>
    </rPh>
    <rPh sb="3" eb="5">
      <t>ハイチ</t>
    </rPh>
    <rPh sb="6" eb="8">
      <t>ジッセキ</t>
    </rPh>
    <phoneticPr fontId="1"/>
  </si>
  <si>
    <t>職員配置人数</t>
    <rPh sb="0" eb="2">
      <t>ショクイン</t>
    </rPh>
    <rPh sb="2" eb="4">
      <t>ハイチ</t>
    </rPh>
    <rPh sb="4" eb="6">
      <t>ニンズウ</t>
    </rPh>
    <phoneticPr fontId="1"/>
  </si>
  <si>
    <t>（うち支援員の数）</t>
    <rPh sb="3" eb="6">
      <t>シエンイン</t>
    </rPh>
    <rPh sb="7" eb="8">
      <t>カズ</t>
    </rPh>
    <phoneticPr fontId="1"/>
  </si>
  <si>
    <t>当日の運営単位</t>
    <rPh sb="0" eb="2">
      <t>トウジツ</t>
    </rPh>
    <rPh sb="3" eb="7">
      <t>ウンエイタンイ</t>
    </rPh>
    <phoneticPr fontId="1"/>
  </si>
  <si>
    <t>クラブの支援の単位</t>
    <rPh sb="4" eb="6">
      <t>シエン</t>
    </rPh>
    <rPh sb="7" eb="9">
      <t>タンイ</t>
    </rPh>
    <phoneticPr fontId="1"/>
  </si>
  <si>
    <t>当該クラブの支援の単位</t>
    <rPh sb="0" eb="2">
      <t>トウガイ</t>
    </rPh>
    <rPh sb="6" eb="8">
      <t>シエン</t>
    </rPh>
    <rPh sb="9" eb="11">
      <t>タンイ</t>
    </rPh>
    <phoneticPr fontId="5"/>
  </si>
  <si>
    <t>３.対象日の職員配置状況（各職員の勤務時間に○をつける）</t>
    <rPh sb="2" eb="5">
      <t>タイショウビ</t>
    </rPh>
    <rPh sb="6" eb="12">
      <t>ショクインハイチジョウキョウ</t>
    </rPh>
    <rPh sb="13" eb="16">
      <t>カクショクイン</t>
    </rPh>
    <rPh sb="17" eb="21">
      <t>キンムジカン</t>
    </rPh>
    <phoneticPr fontId="1"/>
  </si>
  <si>
    <t>○</t>
  </si>
  <si>
    <t>開始時間
（A)</t>
    <rPh sb="0" eb="2">
      <t>カイシ</t>
    </rPh>
    <rPh sb="2" eb="4">
      <t>ジカン</t>
    </rPh>
    <phoneticPr fontId="1"/>
  </si>
  <si>
    <t>開所時間
（B)‐（A)</t>
    <rPh sb="0" eb="2">
      <t>カイショ</t>
    </rPh>
    <rPh sb="2" eb="4">
      <t>ジカン</t>
    </rPh>
    <phoneticPr fontId="1"/>
  </si>
  <si>
    <t>開所/閉所チェック</t>
    <rPh sb="0" eb="2">
      <t>カイショ</t>
    </rPh>
    <rPh sb="3" eb="5">
      <t>ヘイショ</t>
    </rPh>
    <phoneticPr fontId="1"/>
  </si>
  <si>
    <t>無</t>
  </si>
  <si>
    <t>支援員人数チェック</t>
    <rPh sb="0" eb="2">
      <t>シエン</t>
    </rPh>
    <rPh sb="2" eb="3">
      <t>イン</t>
    </rPh>
    <rPh sb="3" eb="5">
      <t>ニンズウ</t>
    </rPh>
    <rPh sb="4" eb="5">
      <t>ショクニン</t>
    </rPh>
    <phoneticPr fontId="1"/>
  </si>
  <si>
    <t>２単位以降</t>
    <rPh sb="1" eb="3">
      <t>タンイ</t>
    </rPh>
    <rPh sb="3" eb="5">
      <t>イコウ</t>
    </rPh>
    <phoneticPr fontId="1"/>
  </si>
  <si>
    <t>1単位</t>
    <rPh sb="1" eb="3">
      <t>タンイ</t>
    </rPh>
    <phoneticPr fontId="1"/>
  </si>
  <si>
    <t>終了時間
（B)</t>
    <rPh sb="0" eb="2">
      <t>シュウリョウ</t>
    </rPh>
    <rPh sb="2" eb="4">
      <t>ジカン</t>
    </rPh>
    <phoneticPr fontId="1"/>
  </si>
  <si>
    <t>当日の運営単位数のチェック</t>
    <rPh sb="0" eb="2">
      <t>トウジツ</t>
    </rPh>
    <rPh sb="3" eb="5">
      <t>ウンエイ</t>
    </rPh>
    <rPh sb="5" eb="7">
      <t>タンイ</t>
    </rPh>
    <rPh sb="7" eb="8">
      <t>スウ</t>
    </rPh>
    <phoneticPr fontId="1"/>
  </si>
  <si>
    <t>NPO法人○○</t>
    <rPh sb="3" eb="5">
      <t>ホウジン</t>
    </rPh>
    <phoneticPr fontId="1"/>
  </si>
  <si>
    <t>最低配置人数（要綱基準）</t>
    <rPh sb="0" eb="2">
      <t>サイテイ</t>
    </rPh>
    <rPh sb="2" eb="4">
      <t>ハイチ</t>
    </rPh>
    <rPh sb="4" eb="6">
      <t>ニンズウ</t>
    </rPh>
    <rPh sb="7" eb="9">
      <t>ヨウコウ</t>
    </rPh>
    <rPh sb="9" eb="11">
      <t>キジュン</t>
    </rPh>
    <phoneticPr fontId="1"/>
  </si>
  <si>
    <t>その他</t>
    <rPh sb="2" eb="3">
      <t>タ</t>
    </rPh>
    <phoneticPr fontId="1"/>
  </si>
  <si>
    <t>（</t>
    <phoneticPr fontId="1"/>
  </si>
  <si>
    <t>）</t>
    <phoneticPr fontId="1"/>
  </si>
  <si>
    <t>　日　　誌</t>
    <rPh sb="1" eb="2">
      <t>ヒ</t>
    </rPh>
    <rPh sb="4" eb="5">
      <t>シ</t>
    </rPh>
    <phoneticPr fontId="1"/>
  </si>
  <si>
    <t>　出勤簿</t>
    <rPh sb="1" eb="4">
      <t>シュッキンボ</t>
    </rPh>
    <phoneticPr fontId="1"/>
  </si>
  <si>
    <t>　シフト表</t>
    <rPh sb="4" eb="5">
      <t>ヒョウ</t>
    </rPh>
    <phoneticPr fontId="1"/>
  </si>
  <si>
    <t>当日利用児童数と支援単位名簿の一致</t>
    <rPh sb="0" eb="2">
      <t>トウジツ</t>
    </rPh>
    <rPh sb="2" eb="4">
      <t>リヨウ</t>
    </rPh>
    <rPh sb="4" eb="6">
      <t>ジドウ</t>
    </rPh>
    <rPh sb="6" eb="7">
      <t>スウ</t>
    </rPh>
    <rPh sb="8" eb="10">
      <t>シエン</t>
    </rPh>
    <rPh sb="10" eb="12">
      <t>タンイ</t>
    </rPh>
    <rPh sb="12" eb="14">
      <t>メイボ</t>
    </rPh>
    <rPh sb="15" eb="17">
      <t>イッチ</t>
    </rPh>
    <phoneticPr fontId="1"/>
  </si>
  <si>
    <t>確認資料</t>
    <rPh sb="0" eb="4">
      <t>カクニンシリョウ</t>
    </rPh>
    <phoneticPr fontId="1"/>
  </si>
  <si>
    <t>満たしている</t>
    <rPh sb="0" eb="1">
      <t>ミ</t>
    </rPh>
    <phoneticPr fontId="1"/>
  </si>
  <si>
    <t>放課後キッズクラブ</t>
    <rPh sb="0" eb="3">
      <t>ホウカゴ</t>
    </rPh>
    <phoneticPr fontId="1"/>
  </si>
  <si>
    <t>自己検査日</t>
    <rPh sb="0" eb="4">
      <t>ジコケンサ</t>
    </rPh>
    <rPh sb="4" eb="5">
      <t>ヒ</t>
    </rPh>
    <phoneticPr fontId="5"/>
  </si>
  <si>
    <t>閉所時間</t>
    <rPh sb="0" eb="2">
      <t>ヘイショ</t>
    </rPh>
    <rPh sb="2" eb="4">
      <t>ジカン</t>
    </rPh>
    <phoneticPr fontId="1"/>
  </si>
  <si>
    <t>開設時間</t>
    <rPh sb="0" eb="2">
      <t>カイセツ</t>
    </rPh>
    <rPh sb="2" eb="4">
      <t>ジカン</t>
    </rPh>
    <phoneticPr fontId="1"/>
  </si>
  <si>
    <t>開所時間</t>
    <rPh sb="0" eb="2">
      <t>カイショ</t>
    </rPh>
    <rPh sb="2" eb="4">
      <t>ジカン</t>
    </rPh>
    <phoneticPr fontId="1"/>
  </si>
  <si>
    <t>開設エラー</t>
    <rPh sb="0" eb="2">
      <t>カイセツ</t>
    </rPh>
    <phoneticPr fontId="1"/>
  </si>
  <si>
    <t>閉所エラー</t>
    <rPh sb="0" eb="2">
      <t>ヘイショ</t>
    </rPh>
    <phoneticPr fontId="1"/>
  </si>
  <si>
    <t>1単位開設時間/閉所時間エラー</t>
    <rPh sb="1" eb="3">
      <t>タンイ</t>
    </rPh>
    <rPh sb="3" eb="5">
      <t>カイセツ</t>
    </rPh>
    <rPh sb="5" eb="7">
      <t>ジカン</t>
    </rPh>
    <rPh sb="8" eb="10">
      <t>ヘイショ</t>
    </rPh>
    <rPh sb="10" eb="12">
      <t>ジカン</t>
    </rPh>
    <phoneticPr fontId="1"/>
  </si>
  <si>
    <t>1単位目エラー</t>
    <rPh sb="1" eb="4">
      <t>タンイメ</t>
    </rPh>
    <phoneticPr fontId="1"/>
  </si>
  <si>
    <t>満たしていない(※オレンジ色セルがあれば、条例・実施要綱との矛盾点あり。満たしていない場合は下記に理由を記載）</t>
    <rPh sb="0" eb="1">
      <t>ミ</t>
    </rPh>
    <rPh sb="13" eb="14">
      <t>イロ</t>
    </rPh>
    <rPh sb="21" eb="23">
      <t>ジョウレイ</t>
    </rPh>
    <rPh sb="24" eb="26">
      <t>ジッシ</t>
    </rPh>
    <rPh sb="26" eb="28">
      <t>ヨウコウ</t>
    </rPh>
    <rPh sb="30" eb="33">
      <t>ムジュンテン</t>
    </rPh>
    <rPh sb="36" eb="37">
      <t>ミ</t>
    </rPh>
    <rPh sb="43" eb="45">
      <t>バアイ</t>
    </rPh>
    <rPh sb="46" eb="48">
      <t>カキ</t>
    </rPh>
    <rPh sb="49" eb="51">
      <t>リユウ</t>
    </rPh>
    <rPh sb="52" eb="54">
      <t>キサイ</t>
    </rPh>
    <phoneticPr fontId="1"/>
  </si>
  <si>
    <t>神奈川　太郎</t>
    <rPh sb="0" eb="3">
      <t>カナガワ</t>
    </rPh>
    <rPh sb="4" eb="6">
      <t>タロウ</t>
    </rPh>
    <phoneticPr fontId="1"/>
  </si>
  <si>
    <t>横浜　花子</t>
    <rPh sb="0" eb="2">
      <t>ヨコハマ</t>
    </rPh>
    <rPh sb="3" eb="5">
      <t>ハナコ</t>
    </rPh>
    <phoneticPr fontId="1"/>
  </si>
  <si>
    <t>〇〇小学校</t>
    <rPh sb="2" eb="5">
      <t>ショウガッコウ</t>
    </rPh>
    <phoneticPr fontId="1"/>
  </si>
  <si>
    <t>※</t>
    <phoneticPr fontId="1"/>
  </si>
  <si>
    <t>青色</t>
    <rPh sb="0" eb="2">
      <t>アオイロ</t>
    </rPh>
    <phoneticPr fontId="1"/>
  </si>
  <si>
    <t>オレンジ色</t>
    <rPh sb="4" eb="5">
      <t>イロ</t>
    </rPh>
    <phoneticPr fontId="1"/>
  </si>
  <si>
    <r>
      <t>セルは記入項目です。</t>
    </r>
    <r>
      <rPr>
        <sz val="9"/>
        <rFont val="HGPｺﾞｼｯｸE"/>
        <family val="3"/>
        <charset val="128"/>
      </rPr>
      <t>（入力されていない場合は、正しくチェックがされない場合があります。漏れなく入力してください。）</t>
    </r>
    <rPh sb="3" eb="5">
      <t>キニュウ</t>
    </rPh>
    <rPh sb="5" eb="7">
      <t>コウモク</t>
    </rPh>
    <rPh sb="11" eb="13">
      <t>ニュウリョク</t>
    </rPh>
    <rPh sb="19" eb="21">
      <t>バアイ</t>
    </rPh>
    <rPh sb="23" eb="24">
      <t>タダ</t>
    </rPh>
    <rPh sb="35" eb="37">
      <t>バアイ</t>
    </rPh>
    <rPh sb="43" eb="44">
      <t>モ</t>
    </rPh>
    <rPh sb="47" eb="49">
      <t>ニュウリョク</t>
    </rPh>
    <phoneticPr fontId="1"/>
  </si>
  <si>
    <t>セルが出現した場合は、条例・実施要綱との矛盾がある項目です。</t>
    <rPh sb="3" eb="5">
      <t>シュツゲン</t>
    </rPh>
    <rPh sb="7" eb="9">
      <t>バアイ</t>
    </rPh>
    <rPh sb="11" eb="13">
      <t>ジョウレイ</t>
    </rPh>
    <rPh sb="14" eb="16">
      <t>ジッシ</t>
    </rPh>
    <rPh sb="16" eb="18">
      <t>ヨウコウ</t>
    </rPh>
    <rPh sb="20" eb="22">
      <t>ムジュン</t>
    </rPh>
    <rPh sb="25" eb="27">
      <t>コウモク</t>
    </rPh>
    <phoneticPr fontId="1"/>
  </si>
  <si>
    <t>◎◎　◎◎</t>
    <phoneticPr fontId="1"/>
  </si>
  <si>
    <t>××　××</t>
    <phoneticPr fontId="1"/>
  </si>
  <si>
    <t>▽▽　▽▽</t>
    <phoneticPr fontId="1"/>
  </si>
  <si>
    <t>■■　■■</t>
    <phoneticPr fontId="1"/>
  </si>
  <si>
    <t>○○　○○</t>
    <phoneticPr fontId="1"/>
  </si>
  <si>
    <t>◇◇　◇◇</t>
    <phoneticPr fontId="1"/>
  </si>
  <si>
    <t>●●　●●</t>
    <phoneticPr fontId="1"/>
  </si>
  <si>
    <t>△△　△△</t>
    <phoneticPr fontId="1"/>
  </si>
  <si>
    <t>□□　□</t>
    <phoneticPr fontId="1"/>
  </si>
  <si>
    <t>▼▼　▼▼</t>
    <phoneticPr fontId="1"/>
  </si>
  <si>
    <t>〇</t>
  </si>
  <si>
    <t>△</t>
  </si>
  <si>
    <t>職員最低配置人数チェック</t>
    <rPh sb="0" eb="2">
      <t>ショクイン</t>
    </rPh>
    <rPh sb="2" eb="4">
      <t>サイテイ</t>
    </rPh>
    <rPh sb="4" eb="6">
      <t>ハイチ</t>
    </rPh>
    <rPh sb="6" eb="8">
      <t>ニンズウ</t>
    </rPh>
    <phoneticPr fontId="1"/>
  </si>
  <si>
    <t>当日単位数及び職員最低配置基準を</t>
    <rPh sb="0" eb="2">
      <t>トウジツ</t>
    </rPh>
    <rPh sb="2" eb="5">
      <t>タンイスウ</t>
    </rPh>
    <rPh sb="5" eb="6">
      <t>オヨ</t>
    </rPh>
    <rPh sb="7" eb="9">
      <t>ショクイン</t>
    </rPh>
    <rPh sb="9" eb="11">
      <t>サイテイ</t>
    </rPh>
    <rPh sb="11" eb="13">
      <t>ハイチ</t>
    </rPh>
    <rPh sb="13" eb="15">
      <t>キジュン</t>
    </rPh>
    <phoneticPr fontId="1"/>
  </si>
  <si>
    <t>休業日</t>
  </si>
  <si>
    <t>×</t>
  </si>
  <si>
    <t>すくすく【区分２】利用児童数　</t>
    <rPh sb="5" eb="7">
      <t>クブン</t>
    </rPh>
    <rPh sb="9" eb="14">
      <t>リヨウジドウスウ</t>
    </rPh>
    <phoneticPr fontId="1"/>
  </si>
  <si>
    <t>(理由）16時に利用児童が40人以下となったため、支援の単位を１つにまとめた。しかしその結果、支援の単位２が８時間を満たさない結果となった。なお、職員配置については、最低配置基準を満たしていない時間帯はなかった。</t>
    <rPh sb="1" eb="3">
      <t>リユウ</t>
    </rPh>
    <rPh sb="6" eb="7">
      <t>ジ</t>
    </rPh>
    <rPh sb="8" eb="10">
      <t>リヨウ</t>
    </rPh>
    <rPh sb="10" eb="12">
      <t>ジドウ</t>
    </rPh>
    <rPh sb="15" eb="16">
      <t>ニン</t>
    </rPh>
    <rPh sb="16" eb="18">
      <t>イカ</t>
    </rPh>
    <rPh sb="25" eb="27">
      <t>シエン</t>
    </rPh>
    <rPh sb="28" eb="30">
      <t>タンイ</t>
    </rPh>
    <rPh sb="44" eb="46">
      <t>ケッカ</t>
    </rPh>
    <rPh sb="47" eb="49">
      <t>シエン</t>
    </rPh>
    <rPh sb="50" eb="52">
      <t>タンイ</t>
    </rPh>
    <rPh sb="55" eb="57">
      <t>ジカン</t>
    </rPh>
    <rPh sb="58" eb="59">
      <t>ミ</t>
    </rPh>
    <rPh sb="63" eb="65">
      <t>ケッカ</t>
    </rPh>
    <rPh sb="73" eb="75">
      <t>ショクイン</t>
    </rPh>
    <rPh sb="75" eb="77">
      <t>ハイチ</t>
    </rPh>
    <rPh sb="83" eb="85">
      <t>サイテイ</t>
    </rPh>
    <rPh sb="85" eb="87">
      <t>ハイチ</t>
    </rPh>
    <rPh sb="87" eb="89">
      <t>キジュン</t>
    </rPh>
    <rPh sb="90" eb="91">
      <t>ミ</t>
    </rPh>
    <rPh sb="97" eb="100">
      <t>ジカンタイ</t>
    </rPh>
    <phoneticPr fontId="1"/>
  </si>
  <si>
    <t>わくわく【区分１】利用児童(スポット利用除く）</t>
    <rPh sb="5" eb="7">
      <t>クブン</t>
    </rPh>
    <rPh sb="9" eb="11">
      <t>リヨウ</t>
    </rPh>
    <rPh sb="11" eb="13">
      <t>ジドウ</t>
    </rPh>
    <rPh sb="18" eb="20">
      <t>リヨウ</t>
    </rPh>
    <rPh sb="20" eb="21">
      <t>ノゾ</t>
    </rPh>
    <phoneticPr fontId="1"/>
  </si>
  <si>
    <t>①</t>
    <phoneticPr fontId="1"/>
  </si>
  <si>
    <t>②</t>
    <phoneticPr fontId="1"/>
  </si>
  <si>
    <t>③</t>
    <phoneticPr fontId="1"/>
  </si>
  <si>
    <t>調査対象日は、区から発出された通知に記載されている指定日を記載してください。</t>
    <rPh sb="0" eb="2">
      <t>チョウサ</t>
    </rPh>
    <rPh sb="2" eb="4">
      <t>タイショウ</t>
    </rPh>
    <rPh sb="4" eb="5">
      <t>ヒ</t>
    </rPh>
    <rPh sb="7" eb="8">
      <t>ク</t>
    </rPh>
    <phoneticPr fontId="1"/>
  </si>
  <si>
    <t>④</t>
    <phoneticPr fontId="1"/>
  </si>
  <si>
    <t>⑤</t>
    <phoneticPr fontId="1"/>
  </si>
  <si>
    <t>【平　日】放課後～19:00</t>
  </si>
  <si>
    <t>【土曜日】8:30～19：00（児童いない場合は16:30も可）</t>
  </si>
  <si>
    <r>
      <t>◎</t>
    </r>
    <r>
      <rPr>
        <b/>
        <u/>
        <sz val="11"/>
        <color theme="1"/>
        <rFont val="ＭＳ Ｐゴシック"/>
        <family val="3"/>
        <charset val="128"/>
        <scheme val="minor"/>
      </rPr>
      <t>２単位目以降</t>
    </r>
    <r>
      <rPr>
        <sz val="11"/>
        <color theme="1"/>
        <rFont val="ＭＳ Ｐゴシック"/>
        <family val="2"/>
        <scheme val="minor"/>
      </rPr>
      <t>は、平日３時間以上、土曜日・学校休業日は８時間以上で開所となります。</t>
    </r>
    <phoneticPr fontId="1"/>
  </si>
  <si>
    <t>調査対象日の支援の単位ごとの開始時間及び終了時間を入力します。</t>
    <rPh sb="0" eb="2">
      <t>チョウサ</t>
    </rPh>
    <rPh sb="2" eb="4">
      <t>タイショウ</t>
    </rPh>
    <rPh sb="4" eb="5">
      <t>ヒ</t>
    </rPh>
    <rPh sb="6" eb="8">
      <t>シエン</t>
    </rPh>
    <rPh sb="9" eb="11">
      <t>タンイ</t>
    </rPh>
    <rPh sb="14" eb="16">
      <t>カイシ</t>
    </rPh>
    <rPh sb="16" eb="18">
      <t>ジカン</t>
    </rPh>
    <rPh sb="18" eb="19">
      <t>オヨ</t>
    </rPh>
    <rPh sb="20" eb="22">
      <t>シュウリョウ</t>
    </rPh>
    <rPh sb="22" eb="24">
      <t>ジカン</t>
    </rPh>
    <rPh sb="25" eb="27">
      <t>ニュウリョク</t>
    </rPh>
    <phoneticPr fontId="1"/>
  </si>
  <si>
    <t>⑥</t>
    <phoneticPr fontId="1"/>
  </si>
  <si>
    <t>時間帯ごと（1セル＝30分）当日の運営単位を入力します。「２　対象日の開所状況」の開所時間と一致しているか確認します。</t>
    <rPh sb="0" eb="3">
      <t>ジカンタイ</t>
    </rPh>
    <rPh sb="12" eb="13">
      <t>フン</t>
    </rPh>
    <rPh sb="14" eb="16">
      <t>トウジツ</t>
    </rPh>
    <rPh sb="17" eb="19">
      <t>ウンエイ</t>
    </rPh>
    <rPh sb="19" eb="21">
      <t>タンイ</t>
    </rPh>
    <rPh sb="22" eb="24">
      <t>ニュウリョク</t>
    </rPh>
    <rPh sb="31" eb="33">
      <t>タイショウ</t>
    </rPh>
    <rPh sb="33" eb="34">
      <t>ヒ</t>
    </rPh>
    <rPh sb="35" eb="37">
      <t>カイショ</t>
    </rPh>
    <rPh sb="37" eb="39">
      <t>ジョウキョウ</t>
    </rPh>
    <rPh sb="41" eb="43">
      <t>カイショ</t>
    </rPh>
    <rPh sb="43" eb="45">
      <t>ジカン</t>
    </rPh>
    <rPh sb="46" eb="48">
      <t>イッチ</t>
    </rPh>
    <rPh sb="53" eb="55">
      <t>カクニン</t>
    </rPh>
    <phoneticPr fontId="1"/>
  </si>
  <si>
    <t>※「２　対象日の開所状況」から自動で算出されないため、矛盾していてもエラー判定となりません。</t>
    <rPh sb="4" eb="6">
      <t>タイショウ</t>
    </rPh>
    <rPh sb="6" eb="7">
      <t>ヒ</t>
    </rPh>
    <rPh sb="8" eb="10">
      <t>カイショ</t>
    </rPh>
    <rPh sb="10" eb="12">
      <t>ジョウキョウ</t>
    </rPh>
    <rPh sb="15" eb="17">
      <t>ジドウ</t>
    </rPh>
    <rPh sb="18" eb="20">
      <t>サンシュツ</t>
    </rPh>
    <rPh sb="27" eb="29">
      <t>ムジュン</t>
    </rPh>
    <rPh sb="37" eb="39">
      <t>ハンテイ</t>
    </rPh>
    <phoneticPr fontId="1"/>
  </si>
  <si>
    <t>⑦</t>
    <phoneticPr fontId="1"/>
  </si>
  <si>
    <t>⑧</t>
    <phoneticPr fontId="1"/>
  </si>
  <si>
    <t>わくわく【区分１】（スポット利用を除く）を行っている場合には「〇」を、行っていない場合には「×」をプルダウンで選択します。</t>
    <rPh sb="5" eb="7">
      <t>クブン</t>
    </rPh>
    <rPh sb="14" eb="16">
      <t>リヨウ</t>
    </rPh>
    <rPh sb="17" eb="18">
      <t>ノゾ</t>
    </rPh>
    <rPh sb="21" eb="22">
      <t>オコナ</t>
    </rPh>
    <rPh sb="26" eb="28">
      <t>バアイ</t>
    </rPh>
    <rPh sb="35" eb="36">
      <t>オコナ</t>
    </rPh>
    <rPh sb="41" eb="43">
      <t>バアイ</t>
    </rPh>
    <rPh sb="55" eb="57">
      <t>センタク</t>
    </rPh>
    <phoneticPr fontId="1"/>
  </si>
  <si>
    <t>⑨</t>
    <phoneticPr fontId="1"/>
  </si>
  <si>
    <t>「クラブの支援の単位」よりも「当日の運営単位」が少ない場合のみ、当該時間帯の利用児童数(最大）を入力します。</t>
    <rPh sb="5" eb="7">
      <t>シエン</t>
    </rPh>
    <rPh sb="8" eb="10">
      <t>タンイ</t>
    </rPh>
    <rPh sb="15" eb="17">
      <t>トウジツ</t>
    </rPh>
    <rPh sb="18" eb="20">
      <t>ウンエイ</t>
    </rPh>
    <rPh sb="20" eb="22">
      <t>タンイ</t>
    </rPh>
    <rPh sb="24" eb="25">
      <t>スク</t>
    </rPh>
    <rPh sb="27" eb="29">
      <t>バアイ</t>
    </rPh>
    <rPh sb="32" eb="34">
      <t>トウガイ</t>
    </rPh>
    <rPh sb="34" eb="37">
      <t>ジカンタイ</t>
    </rPh>
    <rPh sb="38" eb="40">
      <t>リヨウ</t>
    </rPh>
    <rPh sb="40" eb="42">
      <t>ジドウ</t>
    </rPh>
    <rPh sb="42" eb="43">
      <t>スウ</t>
    </rPh>
    <rPh sb="44" eb="46">
      <t>サイダイ</t>
    </rPh>
    <rPh sb="48" eb="50">
      <t>ニュウリョク</t>
    </rPh>
    <phoneticPr fontId="1"/>
  </si>
  <si>
    <t>※入力が必要な場合は、セルが「青色」に変わります。白色のままの場合は入力不要です。</t>
    <rPh sb="1" eb="3">
      <t>ニュウリョク</t>
    </rPh>
    <rPh sb="4" eb="6">
      <t>ヒツヨウ</t>
    </rPh>
    <rPh sb="7" eb="9">
      <t>バアイ</t>
    </rPh>
    <rPh sb="15" eb="17">
      <t>アオイロ</t>
    </rPh>
    <rPh sb="19" eb="20">
      <t>カ</t>
    </rPh>
    <rPh sb="25" eb="26">
      <t>シロ</t>
    </rPh>
    <rPh sb="26" eb="27">
      <t>イロ</t>
    </rPh>
    <rPh sb="31" eb="33">
      <t>バアイ</t>
    </rPh>
    <rPh sb="34" eb="36">
      <t>ニュウリョク</t>
    </rPh>
    <rPh sb="36" eb="38">
      <t>フヨウ</t>
    </rPh>
    <phoneticPr fontId="1"/>
  </si>
  <si>
    <r>
      <t xml:space="preserve">「利用児童数」と「当日の運営単位」を入力すると各時間帯において、利用児童数が単位あたり40人を超えた場合（利用児童数÷当日の運営単位＞40人）には、「当日の運営単位」のセルがオレンジ色になります。
ただし、その時間帯に登所している児童全員が同一単位に所属している場合は、問題ありませんので、「当日利用児童数と支援単位名簿の一致」欄を以下の要領で「〇」ないし「×」を選択してください。※入力が必要な場合は、セルが「青色」に変わります。
</t>
    </r>
    <r>
      <rPr>
        <b/>
        <sz val="11"/>
        <color theme="1"/>
        <rFont val="ＭＳ Ｐゴシック"/>
        <family val="3"/>
        <charset val="128"/>
        <scheme val="minor"/>
      </rPr>
      <t>＜「当日利用児童数と支援単位名簿の一致」欄の判定基準＞　※「当日の運営単位」にエラー（オレンジ色）が出た場合のみ利用</t>
    </r>
    <r>
      <rPr>
        <sz val="11"/>
        <color theme="1"/>
        <rFont val="ＭＳ Ｐゴシック"/>
        <family val="2"/>
        <scheme val="minor"/>
      </rPr>
      <t xml:space="preserve">
「〇」＝利用児童がすべて同一名簿上の児童である（例：支援の単位１＝対象児童数:39人、登録児童数＝41人→利用児童数＝41人）
「×」＝利用児童が異なる名簿の児童である（例：利用児童数＝単位１：30人、単位２：11人、合計41名→まとめられないので×）</t>
    </r>
    <rPh sb="75" eb="77">
      <t>トウジツ</t>
    </rPh>
    <rPh sb="78" eb="80">
      <t>ウンエイ</t>
    </rPh>
    <rPh sb="80" eb="82">
      <t>タンイ</t>
    </rPh>
    <rPh sb="166" eb="168">
      <t>イカ</t>
    </rPh>
    <rPh sb="169" eb="171">
      <t>ヨウリョウ</t>
    </rPh>
    <rPh sb="182" eb="184">
      <t>センタク</t>
    </rPh>
    <rPh sb="192" eb="194">
      <t>ニュウリョク</t>
    </rPh>
    <rPh sb="195" eb="197">
      <t>ヒツヨウ</t>
    </rPh>
    <rPh sb="198" eb="200">
      <t>バアイ</t>
    </rPh>
    <rPh sb="206" eb="208">
      <t>アオイロ</t>
    </rPh>
    <rPh sb="210" eb="211">
      <t>カ</t>
    </rPh>
    <rPh sb="220" eb="222">
      <t>トウジツ</t>
    </rPh>
    <rPh sb="222" eb="224">
      <t>リヨウ</t>
    </rPh>
    <rPh sb="224" eb="226">
      <t>ジドウ</t>
    </rPh>
    <rPh sb="226" eb="227">
      <t>スウ</t>
    </rPh>
    <rPh sb="228" eb="230">
      <t>シエン</t>
    </rPh>
    <rPh sb="230" eb="232">
      <t>タンイ</t>
    </rPh>
    <rPh sb="232" eb="234">
      <t>メイボ</t>
    </rPh>
    <rPh sb="235" eb="237">
      <t>イッチ</t>
    </rPh>
    <rPh sb="238" eb="239">
      <t>ラン</t>
    </rPh>
    <rPh sb="240" eb="242">
      <t>ハンテイ</t>
    </rPh>
    <rPh sb="242" eb="244">
      <t>キジュン</t>
    </rPh>
    <rPh sb="248" eb="250">
      <t>トウジツ</t>
    </rPh>
    <rPh sb="251" eb="253">
      <t>ウンエイ</t>
    </rPh>
    <rPh sb="253" eb="255">
      <t>タンイ</t>
    </rPh>
    <rPh sb="265" eb="266">
      <t>イロ</t>
    </rPh>
    <rPh sb="268" eb="269">
      <t>デ</t>
    </rPh>
    <rPh sb="270" eb="272">
      <t>バアイ</t>
    </rPh>
    <rPh sb="274" eb="276">
      <t>リヨウ</t>
    </rPh>
    <rPh sb="281" eb="283">
      <t>リヨウ</t>
    </rPh>
    <rPh sb="283" eb="285">
      <t>ジドウ</t>
    </rPh>
    <rPh sb="289" eb="291">
      <t>ドウイツ</t>
    </rPh>
    <rPh sb="291" eb="293">
      <t>メイボ</t>
    </rPh>
    <rPh sb="293" eb="294">
      <t>ジョウ</t>
    </rPh>
    <rPh sb="295" eb="297">
      <t>ジドウ</t>
    </rPh>
    <rPh sb="301" eb="302">
      <t>レイ</t>
    </rPh>
    <rPh sb="303" eb="305">
      <t>シエン</t>
    </rPh>
    <rPh sb="306" eb="308">
      <t>タンイ</t>
    </rPh>
    <rPh sb="310" eb="312">
      <t>タイショウ</t>
    </rPh>
    <rPh sb="312" eb="314">
      <t>ジドウ</t>
    </rPh>
    <rPh sb="314" eb="315">
      <t>スウ</t>
    </rPh>
    <rPh sb="318" eb="319">
      <t>ニン</t>
    </rPh>
    <rPh sb="320" eb="322">
      <t>トウロク</t>
    </rPh>
    <rPh sb="322" eb="324">
      <t>ジドウ</t>
    </rPh>
    <rPh sb="324" eb="325">
      <t>スウ</t>
    </rPh>
    <rPh sb="328" eb="329">
      <t>ニン</t>
    </rPh>
    <rPh sb="330" eb="332">
      <t>リヨウ</t>
    </rPh>
    <rPh sb="332" eb="334">
      <t>ジドウ</t>
    </rPh>
    <rPh sb="334" eb="335">
      <t>スウ</t>
    </rPh>
    <rPh sb="338" eb="339">
      <t>ニン</t>
    </rPh>
    <rPh sb="345" eb="347">
      <t>リヨウ</t>
    </rPh>
    <rPh sb="347" eb="349">
      <t>ジドウ</t>
    </rPh>
    <rPh sb="350" eb="351">
      <t>コト</t>
    </rPh>
    <rPh sb="353" eb="355">
      <t>メイボ</t>
    </rPh>
    <rPh sb="356" eb="358">
      <t>ジドウ</t>
    </rPh>
    <rPh sb="362" eb="363">
      <t>レイ</t>
    </rPh>
    <rPh sb="364" eb="366">
      <t>リヨウ</t>
    </rPh>
    <rPh sb="366" eb="368">
      <t>ジドウ</t>
    </rPh>
    <rPh sb="368" eb="369">
      <t>スウ</t>
    </rPh>
    <rPh sb="370" eb="372">
      <t>タンイ</t>
    </rPh>
    <rPh sb="376" eb="377">
      <t>ニン</t>
    </rPh>
    <rPh sb="378" eb="380">
      <t>タンイ</t>
    </rPh>
    <rPh sb="384" eb="385">
      <t>ニン</t>
    </rPh>
    <rPh sb="386" eb="388">
      <t>ゴウケイ</t>
    </rPh>
    <rPh sb="390" eb="391">
      <t>メイ</t>
    </rPh>
    <phoneticPr fontId="1"/>
  </si>
  <si>
    <t>⑩</t>
    <phoneticPr fontId="1"/>
  </si>
  <si>
    <t>⑪</t>
    <phoneticPr fontId="1"/>
  </si>
  <si>
    <t>当該職員が勤務している時間帯に「○」を選択します。</t>
    <rPh sb="5" eb="7">
      <t>キンム</t>
    </rPh>
    <phoneticPr fontId="1"/>
  </si>
  <si>
    <t>※１セル＝30分単位です。</t>
    <phoneticPr fontId="1"/>
  </si>
  <si>
    <t>※30分未満の勤務時間の場合には「△」を選択します。</t>
    <phoneticPr fontId="1"/>
  </si>
  <si>
    <t>当日勤務している当該職員の放課後児童支援員の資格の「有」「無」をプルダウンで選択します。</t>
    <rPh sb="0" eb="2">
      <t>トウジツ</t>
    </rPh>
    <rPh sb="2" eb="4">
      <t>キンム</t>
    </rPh>
    <rPh sb="13" eb="16">
      <t>ホウカゴ</t>
    </rPh>
    <rPh sb="16" eb="18">
      <t>ジドウ</t>
    </rPh>
    <rPh sb="18" eb="21">
      <t>シエンイン</t>
    </rPh>
    <rPh sb="22" eb="24">
      <t>シカク</t>
    </rPh>
    <rPh sb="26" eb="27">
      <t>ア</t>
    </rPh>
    <rPh sb="29" eb="30">
      <t>ナシ</t>
    </rPh>
    <rPh sb="38" eb="40">
      <t>センタク</t>
    </rPh>
    <phoneticPr fontId="1"/>
  </si>
  <si>
    <t>⑫</t>
    <phoneticPr fontId="1"/>
  </si>
  <si>
    <t>職員配置人数のチェック欄です（入力不可）。職員人数が足りていない場合は、当該時間帯がエラー（オレンジ色）になります。</t>
    <rPh sb="0" eb="2">
      <t>ショクイン</t>
    </rPh>
    <rPh sb="2" eb="4">
      <t>ハイチ</t>
    </rPh>
    <rPh sb="4" eb="6">
      <t>ニンズウ</t>
    </rPh>
    <rPh sb="11" eb="12">
      <t>ラン</t>
    </rPh>
    <rPh sb="15" eb="17">
      <t>ニュウリョク</t>
    </rPh>
    <rPh sb="17" eb="19">
      <t>フカ</t>
    </rPh>
    <rPh sb="21" eb="23">
      <t>ショクイン</t>
    </rPh>
    <rPh sb="23" eb="25">
      <t>ニンズ</t>
    </rPh>
    <rPh sb="26" eb="27">
      <t>タ</t>
    </rPh>
    <rPh sb="32" eb="34">
      <t>バアイ</t>
    </rPh>
    <rPh sb="36" eb="38">
      <t>トウガイ</t>
    </rPh>
    <rPh sb="38" eb="40">
      <t>ジカン</t>
    </rPh>
    <rPh sb="40" eb="41">
      <t>タイ</t>
    </rPh>
    <rPh sb="50" eb="51">
      <t>イロ</t>
    </rPh>
    <phoneticPr fontId="1"/>
  </si>
  <si>
    <t>⑬</t>
    <phoneticPr fontId="1"/>
  </si>
  <si>
    <t>支援員数のチェック欄です（入力不可）。支援員が足りていない場合は、当該時間帯がエラー（オレンジ色）となります。</t>
    <rPh sb="0" eb="2">
      <t>シエン</t>
    </rPh>
    <rPh sb="2" eb="3">
      <t>イン</t>
    </rPh>
    <rPh sb="3" eb="4">
      <t>スウ</t>
    </rPh>
    <rPh sb="9" eb="10">
      <t>ラン</t>
    </rPh>
    <rPh sb="13" eb="15">
      <t>ニュウリョク</t>
    </rPh>
    <rPh sb="15" eb="17">
      <t>フカ</t>
    </rPh>
    <rPh sb="19" eb="22">
      <t>シエンイン</t>
    </rPh>
    <rPh sb="23" eb="24">
      <t>タ</t>
    </rPh>
    <rPh sb="29" eb="31">
      <t>バアイ</t>
    </rPh>
    <rPh sb="33" eb="35">
      <t>トウガイ</t>
    </rPh>
    <rPh sb="35" eb="38">
      <t>ジカンタイ</t>
    </rPh>
    <rPh sb="47" eb="48">
      <t>イロ</t>
    </rPh>
    <phoneticPr fontId="1"/>
  </si>
  <si>
    <t>⑭</t>
    <phoneticPr fontId="1"/>
  </si>
  <si>
    <t>上記を作成するに使用した確認資料にチェックを入れます。その他があれば、その他にチェック（☑）し、その資料名を入れてください。</t>
    <rPh sb="0" eb="2">
      <t>ジョウキ</t>
    </rPh>
    <rPh sb="3" eb="5">
      <t>サクセイ</t>
    </rPh>
    <rPh sb="8" eb="10">
      <t>シヨウ</t>
    </rPh>
    <rPh sb="12" eb="14">
      <t>カクニン</t>
    </rPh>
    <rPh sb="14" eb="16">
      <t>シリョウ</t>
    </rPh>
    <rPh sb="22" eb="23">
      <t>イ</t>
    </rPh>
    <rPh sb="29" eb="30">
      <t>タ</t>
    </rPh>
    <rPh sb="37" eb="38">
      <t>タ</t>
    </rPh>
    <rPh sb="50" eb="52">
      <t>シリョウ</t>
    </rPh>
    <rPh sb="52" eb="53">
      <t>メイ</t>
    </rPh>
    <rPh sb="54" eb="55">
      <t>イ</t>
    </rPh>
    <phoneticPr fontId="1"/>
  </si>
  <si>
    <t>配置基準を満たしているか否かをチェックします。オレンジ色のセルがある場合には条例・実施要綱と矛盾点があるため、「満たしていない」を選択し、その理由を記載してください。</t>
    <rPh sb="0" eb="2">
      <t>ハイチ</t>
    </rPh>
    <rPh sb="2" eb="4">
      <t>キジュン</t>
    </rPh>
    <rPh sb="5" eb="6">
      <t>ミ</t>
    </rPh>
    <rPh sb="12" eb="13">
      <t>イナ</t>
    </rPh>
    <rPh sb="27" eb="28">
      <t>イロ</t>
    </rPh>
    <rPh sb="34" eb="36">
      <t>バアイ</t>
    </rPh>
    <rPh sb="38" eb="40">
      <t>ジョウレイ</t>
    </rPh>
    <rPh sb="41" eb="43">
      <t>ジッシ</t>
    </rPh>
    <rPh sb="43" eb="45">
      <t>ヨウコウ</t>
    </rPh>
    <rPh sb="46" eb="49">
      <t>ムジュンテン</t>
    </rPh>
    <rPh sb="56" eb="57">
      <t>ミ</t>
    </rPh>
    <rPh sb="65" eb="67">
      <t>センタク</t>
    </rPh>
    <rPh sb="71" eb="73">
      <t>リユウ</t>
    </rPh>
    <rPh sb="74" eb="76">
      <t>キサイ</t>
    </rPh>
    <phoneticPr fontId="1"/>
  </si>
  <si>
    <t>基礎情報</t>
    <rPh sb="0" eb="2">
      <t>キソ</t>
    </rPh>
    <rPh sb="2" eb="4">
      <t>ジョウホウ</t>
    </rPh>
    <phoneticPr fontId="1"/>
  </si>
  <si>
    <t>1．対象日</t>
    <rPh sb="2" eb="5">
      <t>タイショウヒ</t>
    </rPh>
    <phoneticPr fontId="1"/>
  </si>
  <si>
    <t>2.対象日の開所状況</t>
    <rPh sb="2" eb="4">
      <t>タイショウ</t>
    </rPh>
    <rPh sb="4" eb="5">
      <t>ヒ</t>
    </rPh>
    <rPh sb="6" eb="8">
      <t>カイショ</t>
    </rPh>
    <rPh sb="8" eb="10">
      <t>ジョウキョウ</t>
    </rPh>
    <phoneticPr fontId="1"/>
  </si>
  <si>
    <t>３．対象日の職員配置状況</t>
    <rPh sb="2" eb="4">
      <t>タイショウ</t>
    </rPh>
    <rPh sb="4" eb="5">
      <t>ヒ</t>
    </rPh>
    <rPh sb="6" eb="8">
      <t>ショクイン</t>
    </rPh>
    <rPh sb="8" eb="10">
      <t>ハイチ</t>
    </rPh>
    <rPh sb="10" eb="12">
      <t>ジョウキョウ</t>
    </rPh>
    <phoneticPr fontId="1"/>
  </si>
  <si>
    <t>「平日」「土曜日」「休業日」をプルダウンにより選択します。「平日」、「土曜日」「休業日」を選択しないと以降のエラー（オレンジ色）判定ができません。
必ず選択してください。</t>
    <rPh sb="51" eb="53">
      <t>イコウ</t>
    </rPh>
    <rPh sb="62" eb="63">
      <t>イロ</t>
    </rPh>
    <rPh sb="64" eb="66">
      <t>ハンテイ</t>
    </rPh>
    <phoneticPr fontId="1"/>
  </si>
  <si>
    <t>すくすく【区分２】登録者名簿に基づく当該クラブの支援の単位数をプルダウンで選択します。</t>
    <rPh sb="5" eb="7">
      <t>クブン</t>
    </rPh>
    <rPh sb="9" eb="11">
      <t>トウロク</t>
    </rPh>
    <rPh sb="11" eb="12">
      <t>シャ</t>
    </rPh>
    <rPh sb="12" eb="14">
      <t>メイボ</t>
    </rPh>
    <rPh sb="15" eb="16">
      <t>モト</t>
    </rPh>
    <rPh sb="18" eb="20">
      <t>トウガイ</t>
    </rPh>
    <rPh sb="24" eb="26">
      <t>シエン</t>
    </rPh>
    <rPh sb="27" eb="29">
      <t>タンイ</t>
    </rPh>
    <rPh sb="29" eb="30">
      <t>カズ</t>
    </rPh>
    <rPh sb="37" eb="39">
      <t>センタク</t>
    </rPh>
    <phoneticPr fontId="1"/>
  </si>
  <si>
    <t>　そのため、「△」の時間帯については、配置が足りていたかどうか、出勤簿等をよく確認してください。</t>
    <rPh sb="10" eb="13">
      <t>ジカンタイ</t>
    </rPh>
    <rPh sb="19" eb="21">
      <t>ハイチ</t>
    </rPh>
    <rPh sb="22" eb="23">
      <t>タ</t>
    </rPh>
    <rPh sb="32" eb="35">
      <t>シュッキンボ</t>
    </rPh>
    <rPh sb="35" eb="36">
      <t>トウ</t>
    </rPh>
    <rPh sb="39" eb="41">
      <t>カクニン</t>
    </rPh>
    <phoneticPr fontId="1"/>
  </si>
  <si>
    <r>
      <t>◎</t>
    </r>
    <r>
      <rPr>
        <b/>
        <u/>
        <sz val="11"/>
        <color theme="1"/>
        <rFont val="ＭＳ Ｐゴシック"/>
        <family val="3"/>
        <charset val="128"/>
        <scheme val="minor"/>
      </rPr>
      <t>支援の単位１</t>
    </r>
    <r>
      <rPr>
        <sz val="11"/>
        <color theme="1"/>
        <rFont val="ＭＳ Ｐゴシック"/>
        <family val="2"/>
        <scheme val="minor"/>
      </rPr>
      <t>は、キッズクラブの開所時間を満たしている必要があります。満たしていない場合は、セルがオレンジ色になります。</t>
    </r>
    <phoneticPr fontId="1"/>
  </si>
  <si>
    <t>【キッズクラブ用】　令和６年度　支援の単位及び職員最低配置人数確認表</t>
    <rPh sb="7" eb="8">
      <t>ヨウ</t>
    </rPh>
    <rPh sb="10" eb="12">
      <t>レイワ</t>
    </rPh>
    <rPh sb="13" eb="15">
      <t>ネンド</t>
    </rPh>
    <rPh sb="16" eb="18">
      <t>シエン</t>
    </rPh>
    <rPh sb="19" eb="21">
      <t>タンイ</t>
    </rPh>
    <rPh sb="21" eb="22">
      <t>オヨ</t>
    </rPh>
    <rPh sb="23" eb="25">
      <t>ショクイン</t>
    </rPh>
    <rPh sb="25" eb="27">
      <t>サイテイ</t>
    </rPh>
    <rPh sb="27" eb="29">
      <t>ハイチ</t>
    </rPh>
    <rPh sb="29" eb="31">
      <t>ニンズウ</t>
    </rPh>
    <rPh sb="31" eb="34">
      <t>カクニンヒョウ</t>
    </rPh>
    <phoneticPr fontId="1"/>
  </si>
  <si>
    <t>令和　６年　９月　１日</t>
    <rPh sb="0" eb="2">
      <t>レイワ</t>
    </rPh>
    <rPh sb="4" eb="5">
      <t>ネン</t>
    </rPh>
    <rPh sb="7" eb="8">
      <t>ガツ</t>
    </rPh>
    <rPh sb="10" eb="11">
      <t>ニチ</t>
    </rPh>
    <phoneticPr fontId="1"/>
  </si>
  <si>
    <t>【学校休業日】8:00～19:00</t>
    <phoneticPr fontId="1"/>
  </si>
  <si>
    <t>※上記の職員の勤務時間が30分に満たない「△」の場合であっても、当該確認表上、⑪⑫の職員配置は「〇」と同様の判定をしてしまいます</t>
    <rPh sb="1" eb="3">
      <t>ジョウキ</t>
    </rPh>
    <rPh sb="4" eb="6">
      <t>ショクイン</t>
    </rPh>
    <rPh sb="7" eb="9">
      <t>キンム</t>
    </rPh>
    <rPh sb="9" eb="11">
      <t>ジカン</t>
    </rPh>
    <rPh sb="14" eb="15">
      <t>プン</t>
    </rPh>
    <rPh sb="16" eb="17">
      <t>ミ</t>
    </rPh>
    <rPh sb="24" eb="26">
      <t>バアイ</t>
    </rPh>
    <rPh sb="32" eb="34">
      <t>トウガイ</t>
    </rPh>
    <rPh sb="34" eb="36">
      <t>カクニン</t>
    </rPh>
    <rPh sb="36" eb="37">
      <t>ヒョウ</t>
    </rPh>
    <rPh sb="37" eb="38">
      <t>ジョウ</t>
    </rPh>
    <rPh sb="42" eb="44">
      <t>ショクイン</t>
    </rPh>
    <rPh sb="44" eb="46">
      <t>ハイチ</t>
    </rPh>
    <rPh sb="51" eb="53">
      <t>ドウヨウ</t>
    </rPh>
    <rPh sb="54" eb="56">
      <t>ハンテイ</t>
    </rPh>
    <phoneticPr fontId="1"/>
  </si>
  <si>
    <t>※ただし「当日の運営単位数」がエラー（オレンジ色）になっている場合は、⑪⑫は正しくチェックができません。その場合は目視でチェックして下さい。</t>
    <phoneticPr fontId="1"/>
  </si>
  <si>
    <t>【キッズクラブ用】　令和５年度　支援の単位及び職員最低配置人数確認表</t>
    <rPh sb="7" eb="8">
      <t>ヨウ</t>
    </rPh>
    <rPh sb="10" eb="12">
      <t>レイワ</t>
    </rPh>
    <rPh sb="13" eb="15">
      <t>ネンド</t>
    </rPh>
    <rPh sb="16" eb="18">
      <t>シエン</t>
    </rPh>
    <rPh sb="19" eb="21">
      <t>タンイ</t>
    </rPh>
    <rPh sb="21" eb="22">
      <t>オヨ</t>
    </rPh>
    <rPh sb="23" eb="25">
      <t>ショクイン</t>
    </rPh>
    <rPh sb="25" eb="27">
      <t>サイテイ</t>
    </rPh>
    <rPh sb="27" eb="29">
      <t>ハイチ</t>
    </rPh>
    <rPh sb="29" eb="31">
      <t>ニンズウ</t>
    </rPh>
    <rPh sb="31" eb="34">
      <t>カクニンヒョウ</t>
    </rPh>
    <phoneticPr fontId="1"/>
  </si>
  <si>
    <t>【キッズクラブ用】　令和５・６年度　支援の単位及び職員最低配置人数確認表 記載例</t>
    <rPh sb="7" eb="8">
      <t>ヨウ</t>
    </rPh>
    <rPh sb="10" eb="12">
      <t>レイワ</t>
    </rPh>
    <rPh sb="15" eb="17">
      <t>ネンド</t>
    </rPh>
    <rPh sb="18" eb="20">
      <t>シエン</t>
    </rPh>
    <rPh sb="21" eb="23">
      <t>タンイ</t>
    </rPh>
    <rPh sb="23" eb="24">
      <t>オヨ</t>
    </rPh>
    <rPh sb="25" eb="27">
      <t>ショクイン</t>
    </rPh>
    <rPh sb="27" eb="29">
      <t>サイテイ</t>
    </rPh>
    <rPh sb="29" eb="31">
      <t>ハイチ</t>
    </rPh>
    <rPh sb="31" eb="33">
      <t>ニンズウ</t>
    </rPh>
    <rPh sb="33" eb="36">
      <t>カクニンヒョウ</t>
    </rPh>
    <rPh sb="37" eb="40">
      <t>キサイレイ</t>
    </rPh>
    <phoneticPr fontId="1"/>
  </si>
  <si>
    <t>【キッズクラブ用】　令和５・６年度　支援の単位及び職員最低配置人数確認表 記載要領</t>
    <rPh sb="7" eb="8">
      <t>ヨウ</t>
    </rPh>
    <rPh sb="10" eb="12">
      <t>レイワ</t>
    </rPh>
    <rPh sb="15" eb="17">
      <t>ネンド</t>
    </rPh>
    <rPh sb="18" eb="20">
      <t>シエン</t>
    </rPh>
    <rPh sb="21" eb="23">
      <t>タンイ</t>
    </rPh>
    <rPh sb="23" eb="24">
      <t>オヨ</t>
    </rPh>
    <rPh sb="25" eb="27">
      <t>ショクイン</t>
    </rPh>
    <rPh sb="27" eb="29">
      <t>サイテイ</t>
    </rPh>
    <rPh sb="29" eb="31">
      <t>ハイチ</t>
    </rPh>
    <rPh sb="31" eb="33">
      <t>ニンズウ</t>
    </rPh>
    <rPh sb="33" eb="36">
      <t>カクニンヒョウ</t>
    </rPh>
    <rPh sb="37" eb="39">
      <t>キサイ</t>
    </rPh>
    <rPh sb="39" eb="41">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</si>
</sst>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人&quot;"/>
    <numFmt numFmtId="177" formatCode="h:mm;@"/>
    <numFmt numFmtId="178" formatCode="h&quot;時&quot;mm&quot;分&quot;;@"/>
    <numFmt numFmtId="179" formatCode="0_);[Red]\(0\)"/>
    <numFmt numFmtId="180" formatCode="\(0\)"/>
    <numFmt numFmtId="181" formatCode="#,##0_ &quot;単&quot;&quot;位&quot;"/>
    <numFmt numFmtId="182" formatCode="h&quot;時間&quot;mm&quot;分&quot;"/>
    <numFmt numFmtId="183" formatCode="\(General\)"/>
    <numFmt numFmtId="184" formatCode="[&lt;=999]000;[&lt;=9999]000\-00;000\-0000"/>
    <numFmt numFmtId="185" formatCode="[$-411]ggge&quot;年&quot;m&quot;月&quot;d&quot;日&quot;;@"/>
    <numFmt numFmtId="186" formatCode="0_ ;[Red]\-0\ "/>
    <numFmt numFmtId="187" formatCode="0_ "/>
  </numFmts>
  <fonts count="38">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name val="ＭＳ ゴシック"/>
      <family val="3"/>
      <charset val="128"/>
    </font>
    <font>
      <sz val="6"/>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0"/>
      <name val="HGP創英角ｺﾞｼｯｸUB"/>
      <family val="3"/>
      <charset val="128"/>
    </font>
    <font>
      <sz val="11"/>
      <name val="ＭＳ Ｐゴシック"/>
      <family val="3"/>
      <charset val="128"/>
      <scheme val="minor"/>
    </font>
    <font>
      <sz val="11"/>
      <name val="ＭＳ Ｐゴシック"/>
      <family val="3"/>
      <charset val="128"/>
    </font>
    <font>
      <b/>
      <sz val="11"/>
      <color rgb="FFFF0000"/>
      <name val="ＭＳ Ｐゴシック"/>
      <family val="3"/>
      <charset val="128"/>
      <scheme val="minor"/>
    </font>
    <font>
      <sz val="11"/>
      <color theme="1"/>
      <name val="HGP創英角ｺﾞｼｯｸUB"/>
      <family val="3"/>
      <charset val="128"/>
    </font>
    <font>
      <sz val="7"/>
      <color theme="1"/>
      <name val="ＭＳ Ｐゴシック"/>
      <family val="3"/>
      <charset val="128"/>
      <scheme val="minor"/>
    </font>
    <font>
      <sz val="9"/>
      <name val="ＭＳ Ｐゴシック"/>
      <family val="3"/>
      <charset val="128"/>
      <scheme val="minor"/>
    </font>
    <font>
      <sz val="8"/>
      <name val="ＭＳ ゴシック"/>
      <family val="3"/>
      <charset val="128"/>
    </font>
    <font>
      <sz val="11"/>
      <name val="ＭＳ Ｐゴシック"/>
      <family val="2"/>
      <scheme val="minor"/>
    </font>
    <font>
      <b/>
      <sz val="11"/>
      <name val="ＭＳ Ｐゴシック"/>
      <family val="3"/>
      <charset val="128"/>
      <scheme val="minor"/>
    </font>
    <font>
      <b/>
      <sz val="8"/>
      <color rgb="FFFF0000"/>
      <name val="BIZ UDPゴシック"/>
      <family val="3"/>
      <charset val="128"/>
    </font>
    <font>
      <sz val="11"/>
      <color rgb="FFFF0000"/>
      <name val="ＭＳ Ｐゴシック"/>
      <family val="2"/>
      <scheme val="minor"/>
    </font>
    <font>
      <sz val="10"/>
      <name val="ＭＳ Ｐゴシック"/>
      <family val="3"/>
      <charset val="128"/>
      <scheme val="minor"/>
    </font>
    <font>
      <sz val="11"/>
      <color theme="1"/>
      <name val="ＭＳ Ｐゴシック"/>
      <family val="3"/>
      <charset val="128"/>
      <scheme val="minor"/>
    </font>
    <font>
      <sz val="16"/>
      <color rgb="FFFF0000"/>
      <name val="ＭＳ Ｐゴシック"/>
      <family val="3"/>
      <charset val="128"/>
      <scheme val="minor"/>
    </font>
    <font>
      <sz val="16"/>
      <color theme="1"/>
      <name val="ＭＳ Ｐゴシック"/>
      <family val="3"/>
      <charset val="128"/>
      <scheme val="minor"/>
    </font>
    <font>
      <sz val="14"/>
      <name val="HGPｺﾞｼｯｸE"/>
      <family val="3"/>
      <charset val="128"/>
    </font>
    <font>
      <sz val="14"/>
      <color theme="1"/>
      <name val="HGPｺﾞｼｯｸE"/>
      <family val="3"/>
      <charset val="128"/>
    </font>
    <font>
      <b/>
      <sz val="14"/>
      <name val="HGPｺﾞｼｯｸE"/>
      <family val="3"/>
      <charset val="128"/>
    </font>
    <font>
      <sz val="14"/>
      <color rgb="FFFF0000"/>
      <name val="HGPｺﾞｼｯｸE"/>
      <family val="3"/>
      <charset val="128"/>
    </font>
    <font>
      <sz val="9"/>
      <name val="HGPｺﾞｼｯｸE"/>
      <family val="3"/>
      <charset val="128"/>
    </font>
    <font>
      <b/>
      <sz val="14"/>
      <color theme="1"/>
      <name val="HGPｺﾞｼｯｸE"/>
      <family val="3"/>
      <charset val="128"/>
    </font>
    <font>
      <sz val="16"/>
      <name val="HGP創英角ｺﾞｼｯｸUB"/>
      <family val="3"/>
      <charset val="128"/>
    </font>
    <font>
      <b/>
      <u/>
      <sz val="11"/>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4"/>
      <color theme="1"/>
      <name val="ＭＳ Ｐゴシック"/>
      <family val="3"/>
      <charset val="128"/>
      <scheme val="minor"/>
    </font>
  </fonts>
  <fills count="7">
    <fill>
      <patternFill patternType="none"/>
    </fill>
    <fill>
      <patternFill patternType="gray125"/>
    </fill>
    <fill>
      <patternFill patternType="solid">
        <fgColor rgb="FF99FF99"/>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235">
    <xf numFmtId="0" fontId="0" fillId="0" borderId="0" xfId="0"/>
    <xf numFmtId="0" fontId="0" fillId="0" borderId="1" xfId="0" applyBorder="1"/>
    <xf numFmtId="0" fontId="0" fillId="0" borderId="0" xfId="0" applyFont="1" applyBorder="1"/>
    <xf numFmtId="20" fontId="0" fillId="0" borderId="0" xfId="0" applyNumberFormat="1" applyAlignment="1">
      <alignment horizontal="center"/>
    </xf>
    <xf numFmtId="0" fontId="0" fillId="0" borderId="13" xfId="0" applyBorder="1" applyAlignment="1">
      <alignment horizontal="center"/>
    </xf>
    <xf numFmtId="0" fontId="6" fillId="0" borderId="0" xfId="0" applyNumberFormat="1" applyFont="1"/>
    <xf numFmtId="0" fontId="0" fillId="0" borderId="0" xfId="0" applyAlignment="1">
      <alignment horizontal="center" vertical="center"/>
    </xf>
    <xf numFmtId="180" fontId="0" fillId="0" borderId="9" xfId="0" applyNumberFormat="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9" fontId="11" fillId="2" borderId="14" xfId="0" applyNumberFormat="1" applyFont="1" applyFill="1" applyBorder="1" applyAlignment="1" applyProtection="1">
      <alignment horizontal="center" vertical="center" shrinkToFit="1"/>
      <protection locked="0"/>
    </xf>
    <xf numFmtId="179" fontId="11" fillId="2" borderId="8" xfId="0" applyNumberFormat="1" applyFont="1" applyFill="1" applyBorder="1" applyAlignment="1" applyProtection="1">
      <alignment horizontal="center" vertical="center" shrinkToFit="1"/>
      <protection locked="0"/>
    </xf>
    <xf numFmtId="179" fontId="11" fillId="0" borderId="14" xfId="0" applyNumberFormat="1" applyFont="1" applyFill="1" applyBorder="1" applyAlignment="1" applyProtection="1">
      <alignment horizontal="center" vertical="center" shrinkToFit="1"/>
      <protection locked="0"/>
    </xf>
    <xf numFmtId="179" fontId="11" fillId="0" borderId="8" xfId="0" applyNumberFormat="1" applyFont="1" applyFill="1" applyBorder="1" applyAlignment="1" applyProtection="1">
      <alignment horizontal="center" vertical="center" shrinkToFit="1"/>
      <protection locked="0"/>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0" xfId="0" applyAlignment="1">
      <alignment horizontal="center" vertical="center"/>
    </xf>
    <xf numFmtId="0" fontId="14" fillId="0" borderId="0" xfId="0" applyFont="1"/>
    <xf numFmtId="183" fontId="0" fillId="0" borderId="6" xfId="0" applyNumberFormat="1" applyFill="1" applyBorder="1" applyAlignment="1">
      <alignment horizontal="center" vertical="center"/>
    </xf>
    <xf numFmtId="183" fontId="0" fillId="0" borderId="7" xfId="0" applyNumberFormat="1" applyFill="1" applyBorder="1" applyAlignment="1">
      <alignment horizontal="center" vertical="center"/>
    </xf>
    <xf numFmtId="180" fontId="0" fillId="0" borderId="16" xfId="0" applyNumberFormat="1" applyBorder="1" applyAlignment="1">
      <alignment horizontal="center" vertical="center"/>
    </xf>
    <xf numFmtId="179" fontId="11" fillId="0" borderId="4" xfId="0" applyNumberFormat="1" applyFont="1" applyFill="1" applyBorder="1" applyAlignment="1" applyProtection="1">
      <alignment horizontal="center" vertical="center" shrinkToFit="1"/>
      <protection locked="0"/>
    </xf>
    <xf numFmtId="179" fontId="11" fillId="2" borderId="4" xfId="0" applyNumberFormat="1" applyFont="1" applyFill="1" applyBorder="1" applyAlignment="1" applyProtection="1">
      <alignment horizontal="center" vertical="center" shrinkToFit="1"/>
      <protection locked="0"/>
    </xf>
    <xf numFmtId="180" fontId="0" fillId="0" borderId="2" xfId="0" applyNumberFormat="1" applyBorder="1" applyAlignment="1">
      <alignment horizontal="center" vertical="center"/>
    </xf>
    <xf numFmtId="0" fontId="6" fillId="0" borderId="0" xfId="0" applyNumberFormat="1" applyFont="1" applyFill="1" applyBorder="1" applyAlignment="1">
      <alignment horizont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0" borderId="13" xfId="0" applyFont="1" applyBorder="1" applyAlignment="1">
      <alignment horizontal="center"/>
    </xf>
    <xf numFmtId="0" fontId="0" fillId="0" borderId="2" xfId="0" applyBorder="1" applyAlignment="1">
      <alignment horizontal="center" vertical="center"/>
    </xf>
    <xf numFmtId="0" fontId="0" fillId="0" borderId="1" xfId="0" applyBorder="1" applyAlignment="1">
      <alignment horizontal="center"/>
    </xf>
    <xf numFmtId="0" fontId="16" fillId="0" borderId="0" xfId="0" applyFont="1" applyFill="1" applyAlignment="1">
      <alignment horizontal="left" vertical="top"/>
    </xf>
    <xf numFmtId="0" fontId="0" fillId="0" borderId="0" xfId="0"/>
    <xf numFmtId="0" fontId="6" fillId="0" borderId="0" xfId="0" applyNumberFormat="1" applyFont="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center" vertical="center"/>
    </xf>
    <xf numFmtId="0" fontId="21" fillId="3" borderId="9" xfId="0" applyNumberFormat="1" applyFont="1" applyFill="1" applyBorder="1" applyAlignment="1">
      <alignment horizontal="center" vertical="center"/>
    </xf>
    <xf numFmtId="0" fontId="20" fillId="3" borderId="1" xfId="0" applyFont="1"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184" fontId="0" fillId="0" borderId="3" xfId="0" applyNumberFormat="1" applyFill="1" applyBorder="1" applyAlignment="1">
      <alignment horizontal="center"/>
    </xf>
    <xf numFmtId="179" fontId="11" fillId="0" borderId="5" xfId="0" applyNumberFormat="1" applyFont="1" applyFill="1" applyBorder="1" applyAlignment="1" applyProtection="1">
      <alignment horizontal="center" vertical="center" shrinkToFit="1"/>
      <protection locked="0"/>
    </xf>
    <xf numFmtId="184" fontId="0" fillId="2" borderId="4" xfId="0" applyNumberFormat="1" applyFill="1" applyBorder="1" applyAlignment="1">
      <alignment horizontal="left" vertical="center"/>
    </xf>
    <xf numFmtId="184" fontId="0" fillId="2" borderId="3" xfId="0" applyNumberFormat="1" applyFill="1" applyBorder="1" applyAlignment="1">
      <alignment horizontal="left" vertical="center"/>
    </xf>
    <xf numFmtId="184" fontId="0" fillId="0" borderId="4" xfId="0" applyNumberFormat="1" applyFill="1" applyBorder="1" applyAlignment="1">
      <alignment horizontal="left" vertical="center"/>
    </xf>
    <xf numFmtId="184" fontId="0" fillId="0" borderId="4" xfId="0" applyNumberFormat="1" applyFill="1" applyBorder="1" applyAlignment="1">
      <alignment horizontal="right" vertical="center"/>
    </xf>
    <xf numFmtId="184" fontId="0" fillId="0" borderId="5" xfId="0" applyNumberFormat="1" applyFill="1" applyBorder="1" applyAlignment="1">
      <alignment horizontal="left" vertical="center"/>
    </xf>
    <xf numFmtId="0" fontId="0" fillId="0" borderId="10" xfId="0" applyBorder="1"/>
    <xf numFmtId="0" fontId="0" fillId="0" borderId="10" xfId="0" applyBorder="1" applyAlignment="1">
      <alignment horizontal="center" vertical="center"/>
    </xf>
    <xf numFmtId="0" fontId="0" fillId="0" borderId="12" xfId="0"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horizontal="center" vertical="center"/>
    </xf>
    <xf numFmtId="32"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2" fillId="0" borderId="0" xfId="0" applyFont="1" applyAlignment="1">
      <alignment horizontal="center"/>
    </xf>
    <xf numFmtId="0" fontId="24" fillId="0" borderId="0" xfId="0" applyFont="1"/>
    <xf numFmtId="0" fontId="24" fillId="0" borderId="0" xfId="0" applyFont="1" applyAlignment="1">
      <alignment horizontal="center" vertical="center"/>
    </xf>
    <xf numFmtId="0" fontId="20" fillId="0" borderId="0" xfId="0" applyFont="1" applyAlignment="1">
      <alignment horizontal="center"/>
    </xf>
    <xf numFmtId="0" fontId="25" fillId="0" borderId="0" xfId="0" applyFont="1" applyAlignment="1">
      <alignment horizontal="center"/>
    </xf>
    <xf numFmtId="0" fontId="26" fillId="0" borderId="0" xfId="0" applyFont="1"/>
    <xf numFmtId="0" fontId="29" fillId="0" borderId="0" xfId="0" applyFont="1" applyAlignment="1">
      <alignment horizontal="left"/>
    </xf>
    <xf numFmtId="0" fontId="29" fillId="0" borderId="0" xfId="0" applyFont="1" applyAlignment="1">
      <alignment horizontal="center"/>
    </xf>
    <xf numFmtId="0" fontId="30" fillId="0" borderId="0" xfId="0" applyFont="1" applyAlignment="1">
      <alignment horizontal="center"/>
    </xf>
    <xf numFmtId="0" fontId="28" fillId="0" borderId="0" xfId="0" applyFont="1"/>
    <xf numFmtId="0" fontId="27" fillId="0" borderId="0" xfId="0" applyFont="1" applyAlignment="1">
      <alignment horizontal="left"/>
    </xf>
    <xf numFmtId="0" fontId="27" fillId="0" borderId="0" xfId="0" applyFont="1" applyAlignment="1">
      <alignment horizontal="center"/>
    </xf>
    <xf numFmtId="0" fontId="0" fillId="0" borderId="11" xfId="0" applyBorder="1" applyAlignment="1">
      <alignment vertical="center"/>
    </xf>
    <xf numFmtId="0" fontId="0" fillId="0" borderId="0" xfId="0" applyFill="1" applyBorder="1" applyAlignment="1">
      <alignment horizontal="center"/>
    </xf>
    <xf numFmtId="0" fontId="11" fillId="0" borderId="0" xfId="0" applyNumberFormat="1" applyFont="1" applyFill="1" applyBorder="1" applyAlignment="1" applyProtection="1">
      <alignment horizontal="center" vertical="center" shrinkToFit="1"/>
      <protection locked="0"/>
    </xf>
    <xf numFmtId="0" fontId="14" fillId="0" borderId="0" xfId="0" applyFont="1" applyFill="1" applyBorder="1"/>
    <xf numFmtId="0" fontId="0" fillId="0" borderId="0" xfId="0" applyFill="1" applyBorder="1"/>
    <xf numFmtId="0" fontId="0" fillId="0" borderId="0" xfId="0" applyFill="1" applyBorder="1" applyAlignment="1">
      <alignment horizontal="center" vertical="center"/>
    </xf>
    <xf numFmtId="180" fontId="0" fillId="0" borderId="0" xfId="0" applyNumberFormat="1" applyFill="1" applyBorder="1" applyAlignment="1">
      <alignment horizontal="center" vertical="center"/>
    </xf>
    <xf numFmtId="0" fontId="21" fillId="0" borderId="0" xfId="0" applyNumberFormat="1" applyFont="1" applyFill="1" applyBorder="1" applyAlignment="1">
      <alignment horizontal="center" vertical="center"/>
    </xf>
    <xf numFmtId="0" fontId="6" fillId="0" borderId="0" xfId="0" applyNumberFormat="1" applyFont="1" applyFill="1" applyBorder="1"/>
    <xf numFmtId="179" fontId="12" fillId="0" borderId="0" xfId="0" applyNumberFormat="1" applyFont="1" applyFill="1" applyBorder="1" applyAlignment="1" applyProtection="1">
      <alignment horizontal="center" vertical="center" shrinkToFit="1"/>
      <protection locked="0"/>
    </xf>
    <xf numFmtId="183" fontId="13" fillId="0" borderId="0" xfId="0" applyNumberFormat="1" applyFont="1" applyFill="1" applyBorder="1" applyAlignment="1" applyProtection="1">
      <alignment horizontal="center" vertical="center" shrinkToFit="1"/>
      <protection locked="0"/>
    </xf>
    <xf numFmtId="0" fontId="20" fillId="0" borderId="0" xfId="0" applyFont="1" applyFill="1" applyBorder="1" applyAlignment="1">
      <alignment horizontal="center" vertical="center"/>
    </xf>
    <xf numFmtId="0" fontId="20" fillId="0" borderId="0" xfId="0" applyNumberFormat="1" applyFont="1" applyFill="1" applyBorder="1" applyAlignment="1">
      <alignment horizontal="center" vertical="center"/>
    </xf>
    <xf numFmtId="179" fontId="11" fillId="0" borderId="27" xfId="0" applyNumberFormat="1" applyFont="1" applyFill="1" applyBorder="1" applyAlignment="1" applyProtection="1">
      <alignment horizontal="center" vertical="center" shrinkToFit="1"/>
      <protection locked="0"/>
    </xf>
    <xf numFmtId="179" fontId="11" fillId="0" borderId="28" xfId="0" applyNumberFormat="1" applyFont="1" applyFill="1" applyBorder="1" applyAlignment="1" applyProtection="1">
      <alignment horizontal="center" vertical="center" shrinkToFit="1"/>
      <protection locked="0"/>
    </xf>
    <xf numFmtId="186" fontId="20" fillId="3" borderId="1" xfId="0" applyNumberFormat="1" applyFont="1" applyFill="1" applyBorder="1" applyAlignment="1">
      <alignment horizontal="center" vertical="center"/>
    </xf>
    <xf numFmtId="179" fontId="11" fillId="4" borderId="14" xfId="0" applyNumberFormat="1" applyFont="1" applyFill="1" applyBorder="1" applyAlignment="1" applyProtection="1">
      <alignment horizontal="center" vertical="center" shrinkToFit="1"/>
      <protection locked="0"/>
    </xf>
    <xf numFmtId="179" fontId="11" fillId="4" borderId="4" xfId="0" applyNumberFormat="1" applyFont="1" applyFill="1" applyBorder="1" applyAlignment="1" applyProtection="1">
      <alignment horizontal="center" vertical="center" shrinkToFit="1"/>
      <protection locked="0"/>
    </xf>
    <xf numFmtId="179" fontId="11" fillId="4" borderId="8"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3" fillId="0" borderId="1" xfId="0" applyFont="1" applyBorder="1" applyAlignment="1">
      <alignment horizontal="center" vertical="center"/>
    </xf>
    <xf numFmtId="0" fontId="0" fillId="0" borderId="0" xfId="0" applyFill="1" applyBorder="1" applyAlignment="1">
      <alignment horizontal="center"/>
    </xf>
    <xf numFmtId="0" fontId="0" fillId="0" borderId="1" xfId="0" applyBorder="1" applyAlignment="1">
      <alignment horizontal="center"/>
    </xf>
    <xf numFmtId="0" fontId="29" fillId="0" borderId="0" xfId="0" applyFont="1" applyAlignment="1">
      <alignment horizontal="center"/>
    </xf>
    <xf numFmtId="184" fontId="0" fillId="2" borderId="4" xfId="0" applyNumberFormat="1" applyFill="1" applyBorder="1" applyAlignment="1">
      <alignment horizontal="left" vertical="center"/>
    </xf>
    <xf numFmtId="184" fontId="0" fillId="0" borderId="4" xfId="0" applyNumberFormat="1" applyFill="1" applyBorder="1" applyAlignment="1">
      <alignment horizontal="left" vertical="center"/>
    </xf>
    <xf numFmtId="0" fontId="0" fillId="0" borderId="0" xfId="0" applyAlignment="1">
      <alignment vertical="center"/>
    </xf>
    <xf numFmtId="0" fontId="0" fillId="0" borderId="0" xfId="0" applyAlignment="1"/>
    <xf numFmtId="0" fontId="6" fillId="0" borderId="0" xfId="0" applyNumberFormat="1" applyFont="1" applyAlignment="1">
      <alignment horizontal="center" vertical="center"/>
    </xf>
    <xf numFmtId="0" fontId="6" fillId="0" borderId="0" xfId="0" applyNumberFormat="1" applyFont="1" applyAlignment="1">
      <alignment vertical="center"/>
    </xf>
    <xf numFmtId="0" fontId="37" fillId="0" borderId="0" xfId="0" applyFont="1" applyAlignment="1">
      <alignment vertical="center"/>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184" fontId="0" fillId="2" borderId="4" xfId="0" applyNumberFormat="1" applyFill="1" applyBorder="1" applyAlignment="1">
      <alignment horizontal="left" vertical="center"/>
    </xf>
    <xf numFmtId="184" fontId="0" fillId="0" borderId="4" xfId="0" applyNumberFormat="1" applyFill="1" applyBorder="1" applyAlignment="1">
      <alignment horizontal="left" vertical="center"/>
    </xf>
    <xf numFmtId="0" fontId="0" fillId="0" borderId="0" xfId="0" applyFill="1" applyBorder="1" applyAlignment="1">
      <alignment horizont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29" fillId="0" borderId="0" xfId="0" applyFont="1" applyAlignment="1">
      <alignment horizontal="center"/>
    </xf>
    <xf numFmtId="0" fontId="0" fillId="0" borderId="0" xfId="0" applyAlignment="1"/>
    <xf numFmtId="0" fontId="0" fillId="0" borderId="0" xfId="0" applyAlignment="1">
      <alignment horizontal="center" vertical="center"/>
    </xf>
    <xf numFmtId="0" fontId="0" fillId="0" borderId="0" xfId="0" applyAlignment="1">
      <alignment vertical="center"/>
    </xf>
    <xf numFmtId="187" fontId="0" fillId="0" borderId="0" xfId="0" applyNumberFormat="1" applyAlignment="1">
      <alignment vertical="top" wrapText="1"/>
    </xf>
    <xf numFmtId="0" fontId="0" fillId="0" borderId="0" xfId="0" applyAlignment="1"/>
    <xf numFmtId="0" fontId="0" fillId="0" borderId="0" xfId="0" applyAlignment="1">
      <alignment vertical="top" wrapText="1"/>
    </xf>
    <xf numFmtId="0" fontId="33" fillId="0" borderId="0" xfId="0" applyFont="1" applyAlignment="1">
      <alignment horizontal="center" vertical="center"/>
    </xf>
    <xf numFmtId="0" fontId="36" fillId="6" borderId="0" xfId="0" applyFont="1" applyFill="1" applyAlignment="1">
      <alignment horizontal="left" vertical="center"/>
    </xf>
    <xf numFmtId="0" fontId="35" fillId="6" borderId="0" xfId="0" applyFont="1" applyFill="1" applyAlignment="1">
      <alignment horizontal="left" vertical="center"/>
    </xf>
    <xf numFmtId="0" fontId="35" fillId="6" borderId="0" xfId="0" applyFont="1" applyFill="1" applyAlignment="1">
      <alignment horizontal="left"/>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8" fontId="0" fillId="0" borderId="3" xfId="0" applyNumberFormat="1" applyFill="1" applyBorder="1" applyAlignment="1">
      <alignment horizontal="center" vertical="center"/>
    </xf>
    <xf numFmtId="178" fontId="0" fillId="0" borderId="4" xfId="0" applyNumberFormat="1" applyFill="1" applyBorder="1" applyAlignment="1">
      <alignment horizontal="center" vertical="center"/>
    </xf>
    <xf numFmtId="178" fontId="0" fillId="0" borderId="5" xfId="0" applyNumberFormat="1" applyFill="1" applyBorder="1" applyAlignment="1">
      <alignment horizontal="center" vertical="center"/>
    </xf>
    <xf numFmtId="0" fontId="0" fillId="0" borderId="10" xfId="0" applyBorder="1" applyAlignment="1">
      <alignment horizontal="center"/>
    </xf>
    <xf numFmtId="20" fontId="0" fillId="0" borderId="2" xfId="0" applyNumberFormat="1" applyBorder="1" applyAlignment="1">
      <alignment horizontal="center" vertical="center"/>
    </xf>
    <xf numFmtId="0" fontId="0" fillId="0" borderId="2" xfId="0" applyBorder="1" applyAlignment="1">
      <alignment horizontal="center" vertical="center"/>
    </xf>
    <xf numFmtId="0" fontId="10" fillId="2" borderId="1" xfId="0" applyFont="1" applyFill="1" applyBorder="1" applyAlignment="1">
      <alignment horizontal="center" vertical="center"/>
    </xf>
    <xf numFmtId="49" fontId="4" fillId="4"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185" fontId="10" fillId="2" borderId="1" xfId="0" applyNumberFormat="1" applyFont="1" applyFill="1" applyBorder="1" applyAlignment="1">
      <alignment horizontal="center" vertical="center"/>
    </xf>
    <xf numFmtId="0" fontId="29" fillId="2" borderId="0" xfId="0" applyFont="1" applyFill="1" applyAlignment="1">
      <alignment horizontal="center"/>
    </xf>
    <xf numFmtId="0" fontId="29" fillId="0" borderId="0" xfId="0" applyFont="1" applyAlignment="1">
      <alignment horizontal="center"/>
    </xf>
    <xf numFmtId="182" fontId="19" fillId="0" borderId="1"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0" fillId="2" borderId="1" xfId="0" applyFill="1" applyBorder="1" applyAlignment="1">
      <alignment horizontal="center"/>
    </xf>
    <xf numFmtId="2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Border="1" applyAlignment="1">
      <alignment horizontal="center" vertical="center"/>
    </xf>
    <xf numFmtId="20" fontId="0" fillId="0" borderId="0" xfId="0" applyNumberFormat="1" applyFill="1" applyBorder="1" applyAlignment="1">
      <alignment horizontal="center"/>
    </xf>
    <xf numFmtId="0" fontId="0" fillId="0" borderId="0" xfId="0" applyFill="1" applyBorder="1" applyAlignment="1">
      <alignment horizontal="center"/>
    </xf>
    <xf numFmtId="0" fontId="23" fillId="3" borderId="13" xfId="0" applyNumberFormat="1" applyFont="1" applyFill="1" applyBorder="1" applyAlignment="1">
      <alignment horizontal="center" vertical="center"/>
    </xf>
    <xf numFmtId="0" fontId="23" fillId="3" borderId="2" xfId="0" applyFont="1" applyFill="1" applyBorder="1" applyAlignment="1">
      <alignment horizontal="center" vertical="center"/>
    </xf>
    <xf numFmtId="0" fontId="23" fillId="3" borderId="15" xfId="0" applyFont="1" applyFill="1" applyBorder="1" applyAlignment="1">
      <alignment horizontal="center" vertical="center"/>
    </xf>
    <xf numFmtId="0" fontId="10" fillId="0" borderId="17" xfId="0" applyFont="1" applyBorder="1" applyAlignment="1">
      <alignment horizontal="left"/>
    </xf>
    <xf numFmtId="0" fontId="10" fillId="0" borderId="18" xfId="0" applyFont="1" applyBorder="1" applyAlignment="1"/>
    <xf numFmtId="0" fontId="10" fillId="0" borderId="19" xfId="0" applyFont="1" applyBorder="1" applyAlignment="1"/>
    <xf numFmtId="0" fontId="23" fillId="0" borderId="1" xfId="0" applyFont="1" applyBorder="1" applyAlignment="1">
      <alignment horizontal="center" vertical="center"/>
    </xf>
    <xf numFmtId="0" fontId="0" fillId="0" borderId="1" xfId="0" applyBorder="1" applyAlignment="1">
      <alignment horizontal="center"/>
    </xf>
    <xf numFmtId="20" fontId="0" fillId="0" borderId="0" xfId="0" applyNumberFormat="1" applyBorder="1" applyAlignment="1">
      <alignment horizontal="center"/>
    </xf>
    <xf numFmtId="0" fontId="0" fillId="0" borderId="2" xfId="0" applyBorder="1" applyAlignment="1">
      <alignment horizontal="center"/>
    </xf>
    <xf numFmtId="177" fontId="15" fillId="2" borderId="3" xfId="0" applyNumberFormat="1" applyFont="1" applyFill="1" applyBorder="1" applyAlignment="1">
      <alignment horizontal="center" vertical="center"/>
    </xf>
    <xf numFmtId="177" fontId="15" fillId="2" borderId="4" xfId="0" applyNumberFormat="1" applyFont="1" applyFill="1" applyBorder="1" applyAlignment="1">
      <alignment horizontal="center" vertical="center"/>
    </xf>
    <xf numFmtId="177" fontId="15" fillId="2" borderId="5" xfId="0" applyNumberFormat="1" applyFont="1" applyFill="1" applyBorder="1" applyAlignment="1">
      <alignment horizontal="center" vertical="center"/>
    </xf>
    <xf numFmtId="176" fontId="15" fillId="2" borderId="3" xfId="0" applyNumberFormat="1" applyFont="1" applyFill="1" applyBorder="1" applyAlignment="1">
      <alignment horizontal="center"/>
    </xf>
    <xf numFmtId="176" fontId="15" fillId="2" borderId="4" xfId="0" applyNumberFormat="1" applyFont="1" applyFill="1" applyBorder="1" applyAlignment="1">
      <alignment horizontal="center"/>
    </xf>
    <xf numFmtId="176" fontId="15" fillId="2" borderId="5" xfId="0"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3" fillId="0" borderId="1" xfId="0" applyFont="1" applyFill="1" applyBorder="1" applyAlignment="1">
      <alignment horizontal="center" vertical="center"/>
    </xf>
    <xf numFmtId="0" fontId="29" fillId="5" borderId="0" xfId="0" applyFont="1" applyFill="1" applyAlignment="1">
      <alignment horizontal="center" shrinkToFit="1"/>
    </xf>
    <xf numFmtId="0" fontId="32" fillId="0" borderId="0" xfId="0" applyFont="1" applyAlignment="1">
      <alignment horizontal="center" shrinkToFit="1"/>
    </xf>
    <xf numFmtId="0" fontId="32" fillId="0" borderId="0" xfId="0" applyFont="1" applyAlignment="1">
      <alignment shrinkToFit="1"/>
    </xf>
    <xf numFmtId="181" fontId="20" fillId="2" borderId="1" xfId="0" applyNumberFormat="1" applyFont="1" applyFill="1" applyBorder="1" applyAlignment="1">
      <alignment horizontal="center" vertical="center"/>
    </xf>
    <xf numFmtId="49" fontId="4" fillId="0" borderId="11" xfId="0" applyNumberFormat="1"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10" fillId="2" borderId="3" xfId="0"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2" fillId="0" borderId="1" xfId="0" applyFont="1" applyBorder="1" applyAlignment="1">
      <alignment horizontal="center" vertical="center"/>
    </xf>
    <xf numFmtId="0" fontId="7" fillId="0" borderId="1" xfId="0" applyFont="1" applyBorder="1" applyAlignment="1">
      <alignment horizontal="center" vertical="center"/>
    </xf>
    <xf numFmtId="0" fontId="10" fillId="0" borderId="21"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176" fontId="15" fillId="2" borderId="3" xfId="0" applyNumberFormat="1" applyFont="1" applyFill="1" applyBorder="1" applyAlignment="1">
      <alignment horizontal="center" vertical="center"/>
    </xf>
    <xf numFmtId="176" fontId="15" fillId="2" borderId="4" xfId="0" applyNumberFormat="1" applyFont="1" applyFill="1" applyBorder="1" applyAlignment="1">
      <alignment horizontal="center" vertical="center"/>
    </xf>
    <xf numFmtId="176" fontId="15" fillId="2" borderId="5"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0" fillId="2" borderId="1" xfId="0" applyFill="1" applyBorder="1" applyAlignment="1"/>
    <xf numFmtId="0" fontId="0" fillId="0" borderId="0" xfId="0" applyAlignment="1">
      <alignment horizontal="left"/>
    </xf>
    <xf numFmtId="0" fontId="0" fillId="2" borderId="25" xfId="0" applyFill="1" applyBorder="1" applyAlignment="1">
      <alignment vertical="top" wrapText="1"/>
    </xf>
    <xf numFmtId="0" fontId="0" fillId="2" borderId="0" xfId="0" applyFill="1" applyBorder="1" applyAlignment="1">
      <alignment vertical="top" wrapText="1"/>
    </xf>
    <xf numFmtId="0" fontId="0" fillId="2" borderId="26" xfId="0" applyFill="1" applyBorder="1" applyAlignment="1">
      <alignment vertical="top" wrapText="1"/>
    </xf>
    <xf numFmtId="0" fontId="0" fillId="2" borderId="13" xfId="0" applyFill="1" applyBorder="1" applyAlignment="1">
      <alignment vertical="top" wrapText="1"/>
    </xf>
    <xf numFmtId="0" fontId="0" fillId="2" borderId="2" xfId="0" applyFill="1" applyBorder="1" applyAlignment="1">
      <alignment vertical="top" wrapText="1"/>
    </xf>
    <xf numFmtId="0" fontId="0" fillId="2" borderId="15" xfId="0" applyFill="1" applyBorder="1" applyAlignment="1">
      <alignment vertical="top"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0" fillId="2" borderId="3"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2" fillId="0" borderId="11" xfId="0" applyFont="1" applyBorder="1" applyAlignment="1"/>
    <xf numFmtId="0" fontId="2" fillId="0" borderId="10" xfId="0" applyFont="1" applyBorder="1" applyAlignment="1"/>
    <xf numFmtId="0" fontId="2" fillId="0" borderId="12" xfId="0" applyFont="1" applyBorder="1" applyAlignment="1"/>
    <xf numFmtId="0" fontId="3" fillId="0" borderId="13" xfId="0" applyFont="1" applyBorder="1" applyAlignment="1"/>
    <xf numFmtId="0" fontId="3" fillId="0" borderId="2" xfId="0" applyFont="1" applyBorder="1" applyAlignment="1"/>
    <xf numFmtId="0" fontId="3" fillId="0" borderId="15" xfId="0" applyFont="1" applyBorder="1" applyAlignment="1"/>
    <xf numFmtId="184" fontId="0" fillId="2" borderId="4" xfId="0" applyNumberFormat="1" applyFill="1" applyBorder="1" applyAlignment="1">
      <alignment horizontal="left" vertical="center"/>
    </xf>
    <xf numFmtId="0" fontId="0" fillId="2" borderId="4" xfId="0" applyFill="1" applyBorder="1" applyAlignment="1">
      <alignment horizontal="left" vertical="center"/>
    </xf>
    <xf numFmtId="184" fontId="0" fillId="0" borderId="4" xfId="0" applyNumberForma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3" borderId="1" xfId="0" applyFont="1" applyFill="1" applyBorder="1" applyAlignment="1">
      <alignment horizontal="center"/>
    </xf>
    <xf numFmtId="0" fontId="19" fillId="0" borderId="1" xfId="0" applyFont="1" applyBorder="1" applyAlignment="1">
      <alignment horizontal="center" vertical="center"/>
    </xf>
    <xf numFmtId="49" fontId="18" fillId="0" borderId="1"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20" fontId="3" fillId="0" borderId="3" xfId="0" applyNumberFormat="1" applyFont="1" applyBorder="1" applyAlignment="1">
      <alignment horizontal="center" vertical="center"/>
    </xf>
    <xf numFmtId="20" fontId="3" fillId="0" borderId="4" xfId="0" applyNumberFormat="1" applyFont="1" applyBorder="1" applyAlignment="1">
      <alignment horizontal="center" vertical="center"/>
    </xf>
    <xf numFmtId="20" fontId="3" fillId="0" borderId="5" xfId="0" applyNumberFormat="1" applyFont="1" applyBorder="1" applyAlignment="1">
      <alignment horizontal="center" vertical="center"/>
    </xf>
  </cellXfs>
  <cellStyles count="1">
    <cellStyle name="標準" xfId="0" builtinId="0"/>
  </cellStyles>
  <dxfs count="64">
    <dxf>
      <fill>
        <patternFill>
          <bgColor rgb="FFFFC000"/>
        </patternFill>
      </fill>
    </dxf>
    <dxf>
      <fill>
        <patternFill>
          <bgColor rgb="FFFFC000"/>
        </patternFill>
      </fill>
    </dxf>
    <dxf>
      <fill>
        <patternFill>
          <bgColor rgb="FFFFC000"/>
        </patternFill>
      </fill>
    </dxf>
    <dxf>
      <fill>
        <patternFill>
          <fgColor rgb="FF99FF66"/>
          <bgColor rgb="FF99FF99"/>
        </patternFill>
      </fill>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rgb="FF99FF66"/>
          <bgColor rgb="FF99FF99"/>
        </patternFill>
      </fill>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C000"/>
        </patternFill>
      </fill>
    </dxf>
    <dxf>
      <fill>
        <patternFill>
          <fgColor rgb="FF99FF66"/>
          <bgColor rgb="FF99FF99"/>
        </patternFill>
      </fill>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colors>
    <mruColors>
      <color rgb="FF99FF99"/>
      <color rgb="FF99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65</xdr:row>
          <xdr:rowOff>57150</xdr:rowOff>
        </xdr:from>
        <xdr:to>
          <xdr:col>6</xdr:col>
          <xdr:colOff>9525</xdr:colOff>
          <xdr:row>65</xdr:row>
          <xdr:rowOff>295275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65</xdr:row>
          <xdr:rowOff>66675</xdr:rowOff>
        </xdr:from>
        <xdr:to>
          <xdr:col>11</xdr:col>
          <xdr:colOff>38100</xdr:colOff>
          <xdr:row>65</xdr:row>
          <xdr:rowOff>295275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38100</xdr:rowOff>
        </xdr:from>
        <xdr:to>
          <xdr:col>16</xdr:col>
          <xdr:colOff>0</xdr:colOff>
          <xdr:row>65</xdr:row>
          <xdr:rowOff>285750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65</xdr:row>
          <xdr:rowOff>66675</xdr:rowOff>
        </xdr:from>
        <xdr:to>
          <xdr:col>21</xdr:col>
          <xdr:colOff>0</xdr:colOff>
          <xdr:row>65</xdr:row>
          <xdr:rowOff>295275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9525</xdr:rowOff>
        </xdr:from>
        <xdr:to>
          <xdr:col>1</xdr:col>
          <xdr:colOff>95250</xdr:colOff>
          <xdr:row>69</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190500</xdr:rowOff>
        </xdr:from>
        <xdr:to>
          <xdr:col>1</xdr:col>
          <xdr:colOff>85725</xdr:colOff>
          <xdr:row>70</xdr:row>
          <xdr:rowOff>104775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16565</xdr:colOff>
      <xdr:row>11</xdr:row>
      <xdr:rowOff>1</xdr:rowOff>
    </xdr:from>
    <xdr:to>
      <xdr:col>17</xdr:col>
      <xdr:colOff>281609</xdr:colOff>
      <xdr:row>11</xdr:row>
      <xdr:rowOff>323022</xdr:rowOff>
    </xdr:to>
    <xdr:sp macro="" textlink="">
      <xdr:nvSpPr>
        <xdr:cNvPr id="2" name="正方形/長方形 1"/>
        <xdr:cNvSpPr/>
      </xdr:nvSpPr>
      <xdr:spPr>
        <a:xfrm>
          <a:off x="4489174" y="2426805"/>
          <a:ext cx="861392" cy="3230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5</xdr:col>
      <xdr:colOff>16565</xdr:colOff>
      <xdr:row>15</xdr:row>
      <xdr:rowOff>0</xdr:rowOff>
    </xdr:from>
    <xdr:to>
      <xdr:col>11</xdr:col>
      <xdr:colOff>0</xdr:colOff>
      <xdr:row>22</xdr:row>
      <xdr:rowOff>223629</xdr:rowOff>
    </xdr:to>
    <xdr:sp macro="" textlink="">
      <xdr:nvSpPr>
        <xdr:cNvPr id="10" name="正方形/長方形 9"/>
        <xdr:cNvSpPr/>
      </xdr:nvSpPr>
      <xdr:spPr>
        <a:xfrm>
          <a:off x="1507435" y="3445565"/>
          <a:ext cx="1772478" cy="18470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19049</xdr:colOff>
      <xdr:row>26</xdr:row>
      <xdr:rowOff>0</xdr:rowOff>
    </xdr:from>
    <xdr:to>
      <xdr:col>30</xdr:col>
      <xdr:colOff>289891</xdr:colOff>
      <xdr:row>26</xdr:row>
      <xdr:rowOff>219075</xdr:rowOff>
    </xdr:to>
    <xdr:sp macro="" textlink="">
      <xdr:nvSpPr>
        <xdr:cNvPr id="12" name="正方形/長方形 11"/>
        <xdr:cNvSpPr/>
      </xdr:nvSpPr>
      <xdr:spPr>
        <a:xfrm>
          <a:off x="2676524" y="5848350"/>
          <a:ext cx="6471617" cy="2190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8281</xdr:colOff>
      <xdr:row>36</xdr:row>
      <xdr:rowOff>190499</xdr:rowOff>
    </xdr:from>
    <xdr:to>
      <xdr:col>8</xdr:col>
      <xdr:colOff>2898</xdr:colOff>
      <xdr:row>57</xdr:row>
      <xdr:rowOff>9525</xdr:rowOff>
    </xdr:to>
    <xdr:sp macro="" textlink="">
      <xdr:nvSpPr>
        <xdr:cNvPr id="13" name="正方形/長方形 12"/>
        <xdr:cNvSpPr/>
      </xdr:nvSpPr>
      <xdr:spPr>
        <a:xfrm>
          <a:off x="1484656" y="8381999"/>
          <a:ext cx="880442" cy="40195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284921</xdr:colOff>
      <xdr:row>36</xdr:row>
      <xdr:rowOff>193812</xdr:rowOff>
    </xdr:from>
    <xdr:to>
      <xdr:col>30</xdr:col>
      <xdr:colOff>285750</xdr:colOff>
      <xdr:row>56</xdr:row>
      <xdr:rowOff>190500</xdr:rowOff>
    </xdr:to>
    <xdr:sp macro="" textlink="">
      <xdr:nvSpPr>
        <xdr:cNvPr id="14" name="正方形/長方形 13"/>
        <xdr:cNvSpPr/>
      </xdr:nvSpPr>
      <xdr:spPr>
        <a:xfrm>
          <a:off x="2647121" y="8385312"/>
          <a:ext cx="6496879" cy="39971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58</xdr:row>
      <xdr:rowOff>161925</xdr:rowOff>
    </xdr:from>
    <xdr:to>
      <xdr:col>31</xdr:col>
      <xdr:colOff>0</xdr:colOff>
      <xdr:row>60</xdr:row>
      <xdr:rowOff>9525</xdr:rowOff>
    </xdr:to>
    <xdr:sp macro="" textlink="">
      <xdr:nvSpPr>
        <xdr:cNvPr id="15" name="正方形/長方形 14"/>
        <xdr:cNvSpPr/>
      </xdr:nvSpPr>
      <xdr:spPr>
        <a:xfrm>
          <a:off x="2657475" y="12725400"/>
          <a:ext cx="6496050" cy="190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9526</xdr:colOff>
      <xdr:row>64</xdr:row>
      <xdr:rowOff>106432</xdr:rowOff>
    </xdr:from>
    <xdr:to>
      <xdr:col>32</xdr:col>
      <xdr:colOff>238126</xdr:colOff>
      <xdr:row>66</xdr:row>
      <xdr:rowOff>9525</xdr:rowOff>
    </xdr:to>
    <xdr:sp macro="" textlink="">
      <xdr:nvSpPr>
        <xdr:cNvPr id="17" name="正方形/長方形 16"/>
        <xdr:cNvSpPr/>
      </xdr:nvSpPr>
      <xdr:spPr>
        <a:xfrm>
          <a:off x="1190626" y="13765282"/>
          <a:ext cx="8496300" cy="4079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26</xdr:row>
      <xdr:rowOff>230671</xdr:rowOff>
    </xdr:from>
    <xdr:to>
      <xdr:col>30</xdr:col>
      <xdr:colOff>295274</xdr:colOff>
      <xdr:row>28</xdr:row>
      <xdr:rowOff>9526</xdr:rowOff>
    </xdr:to>
    <xdr:sp macro="" textlink="">
      <xdr:nvSpPr>
        <xdr:cNvPr id="18" name="正方形/長方形 17"/>
        <xdr:cNvSpPr/>
      </xdr:nvSpPr>
      <xdr:spPr>
        <a:xfrm>
          <a:off x="2667000" y="6079021"/>
          <a:ext cx="6486524" cy="2455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68</xdr:row>
      <xdr:rowOff>17809</xdr:rowOff>
    </xdr:from>
    <xdr:to>
      <xdr:col>2</xdr:col>
      <xdr:colOff>19051</xdr:colOff>
      <xdr:row>72</xdr:row>
      <xdr:rowOff>19050</xdr:rowOff>
    </xdr:to>
    <xdr:sp macro="" textlink="">
      <xdr:nvSpPr>
        <xdr:cNvPr id="19" name="正方形/長方形 18"/>
        <xdr:cNvSpPr/>
      </xdr:nvSpPr>
      <xdr:spPr>
        <a:xfrm>
          <a:off x="1" y="14524384"/>
          <a:ext cx="609600" cy="98231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57978</xdr:colOff>
      <xdr:row>72</xdr:row>
      <xdr:rowOff>91111</xdr:rowOff>
    </xdr:from>
    <xdr:to>
      <xdr:col>32</xdr:col>
      <xdr:colOff>182218</xdr:colOff>
      <xdr:row>78</xdr:row>
      <xdr:rowOff>149088</xdr:rowOff>
    </xdr:to>
    <xdr:sp macro="" textlink="">
      <xdr:nvSpPr>
        <xdr:cNvPr id="3" name="テキスト ボックス 2"/>
        <xdr:cNvSpPr txBox="1"/>
      </xdr:nvSpPr>
      <xdr:spPr>
        <a:xfrm>
          <a:off x="57978" y="15513328"/>
          <a:ext cx="9665805" cy="1101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＜確認表の提出にあたって　</a:t>
          </a:r>
          <a:r>
            <a:rPr kumimoji="1" lang="en-US" altLang="ja-JP" sz="1100" b="1"/>
            <a:t>※</a:t>
          </a:r>
          <a:r>
            <a:rPr kumimoji="1" lang="ja-JP" altLang="en-US" sz="1100" b="1"/>
            <a:t>立入調査対象クラブが対象＞</a:t>
          </a:r>
          <a:endParaRPr kumimoji="1" lang="en-US" altLang="ja-JP" sz="1100" b="1"/>
        </a:p>
        <a:p>
          <a:r>
            <a:rPr kumimoji="1" lang="ja-JP" altLang="en-US" sz="1100"/>
            <a:t>〇区が指定する数日分について作成しますが、提出にあたっては、様式の「シート」をコピーして、１つの</a:t>
          </a:r>
          <a:r>
            <a:rPr kumimoji="1" lang="en-US" altLang="ja-JP" sz="1100"/>
            <a:t>Excel</a:t>
          </a:r>
          <a:r>
            <a:rPr kumimoji="1" lang="ja-JP" altLang="en-US" sz="1100"/>
            <a:t>ファイルにまとめて提出してください。</a:t>
          </a:r>
          <a:endParaRPr kumimoji="1" lang="en-US" altLang="ja-JP" sz="1100"/>
        </a:p>
        <a:p>
          <a:r>
            <a:rPr kumimoji="1" lang="ja-JP" altLang="en-US" sz="1100"/>
            <a:t>　また、シートのタイトルは「〇月〇日」としてください。</a:t>
          </a:r>
        </a:p>
        <a:p>
          <a:r>
            <a:rPr kumimoji="1" lang="ja-JP" altLang="en-US" sz="1100"/>
            <a:t>〇職員の個人名を含むため、提出にあたっては、ファイルにパスワードを付けてください。なお、パスワードは統一とします（別途お知らせします）。</a:t>
          </a:r>
          <a:endParaRPr kumimoji="1" lang="en-US" altLang="ja-JP" sz="1100"/>
        </a:p>
      </xdr:txBody>
    </xdr:sp>
    <xdr:clientData/>
  </xdr:twoCellAnchor>
  <xdr:twoCellAnchor>
    <xdr:from>
      <xdr:col>6</xdr:col>
      <xdr:colOff>3312</xdr:colOff>
      <xdr:row>7</xdr:row>
      <xdr:rowOff>3314</xdr:rowOff>
    </xdr:from>
    <xdr:to>
      <xdr:col>14</xdr:col>
      <xdr:colOff>298173</xdr:colOff>
      <xdr:row>8</xdr:row>
      <xdr:rowOff>8282</xdr:rowOff>
    </xdr:to>
    <xdr:sp macro="" textlink="">
      <xdr:nvSpPr>
        <xdr:cNvPr id="20" name="正方形/長方形 19"/>
        <xdr:cNvSpPr/>
      </xdr:nvSpPr>
      <xdr:spPr>
        <a:xfrm>
          <a:off x="1792355" y="1502466"/>
          <a:ext cx="2680253" cy="311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273326</xdr:colOff>
      <xdr:row>6</xdr:row>
      <xdr:rowOff>273326</xdr:rowOff>
    </xdr:from>
    <xdr:to>
      <xdr:col>7</xdr:col>
      <xdr:colOff>99392</xdr:colOff>
      <xdr:row>7</xdr:row>
      <xdr:rowOff>248478</xdr:rowOff>
    </xdr:to>
    <xdr:sp macro="" textlink="">
      <xdr:nvSpPr>
        <xdr:cNvPr id="4" name="テキスト ボックス 3"/>
        <xdr:cNvSpPr txBox="1"/>
      </xdr:nvSpPr>
      <xdr:spPr>
        <a:xfrm>
          <a:off x="1764196" y="1466022"/>
          <a:ext cx="422413"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5</xdr:col>
      <xdr:colOff>296516</xdr:colOff>
      <xdr:row>11</xdr:row>
      <xdr:rowOff>6627</xdr:rowOff>
    </xdr:from>
    <xdr:to>
      <xdr:col>14</xdr:col>
      <xdr:colOff>293204</xdr:colOff>
      <xdr:row>11</xdr:row>
      <xdr:rowOff>318052</xdr:rowOff>
    </xdr:to>
    <xdr:sp macro="" textlink="">
      <xdr:nvSpPr>
        <xdr:cNvPr id="22" name="正方形/長方形 21"/>
        <xdr:cNvSpPr/>
      </xdr:nvSpPr>
      <xdr:spPr>
        <a:xfrm>
          <a:off x="1787386" y="2433431"/>
          <a:ext cx="2680253" cy="311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11596</xdr:colOff>
      <xdr:row>10</xdr:row>
      <xdr:rowOff>152399</xdr:rowOff>
    </xdr:from>
    <xdr:to>
      <xdr:col>7</xdr:col>
      <xdr:colOff>135835</xdr:colOff>
      <xdr:row>11</xdr:row>
      <xdr:rowOff>260073</xdr:rowOff>
    </xdr:to>
    <xdr:sp macro="" textlink="">
      <xdr:nvSpPr>
        <xdr:cNvPr id="23" name="テキスト ボックス 22"/>
        <xdr:cNvSpPr txBox="1"/>
      </xdr:nvSpPr>
      <xdr:spPr>
        <a:xfrm>
          <a:off x="1800639" y="2405269"/>
          <a:ext cx="422413"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clientData/>
  </xdr:twoCellAnchor>
  <xdr:twoCellAnchor>
    <xdr:from>
      <xdr:col>14</xdr:col>
      <xdr:colOff>273326</xdr:colOff>
      <xdr:row>10</xdr:row>
      <xdr:rowOff>165651</xdr:rowOff>
    </xdr:from>
    <xdr:to>
      <xdr:col>16</xdr:col>
      <xdr:colOff>99391</xdr:colOff>
      <xdr:row>11</xdr:row>
      <xdr:rowOff>273325</xdr:rowOff>
    </xdr:to>
    <xdr:sp macro="" textlink="">
      <xdr:nvSpPr>
        <xdr:cNvPr id="24" name="テキスト ボックス 23"/>
        <xdr:cNvSpPr txBox="1"/>
      </xdr:nvSpPr>
      <xdr:spPr>
        <a:xfrm>
          <a:off x="4447761" y="2418521"/>
          <a:ext cx="422413"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③</a:t>
          </a:r>
        </a:p>
      </xdr:txBody>
    </xdr:sp>
    <xdr:clientData/>
  </xdr:twoCellAnchor>
  <xdr:twoCellAnchor>
    <xdr:from>
      <xdr:col>4</xdr:col>
      <xdr:colOff>281609</xdr:colOff>
      <xdr:row>14</xdr:row>
      <xdr:rowOff>347870</xdr:rowOff>
    </xdr:from>
    <xdr:to>
      <xdr:col>6</xdr:col>
      <xdr:colOff>107675</xdr:colOff>
      <xdr:row>16</xdr:row>
      <xdr:rowOff>41413</xdr:rowOff>
    </xdr:to>
    <xdr:sp macro="" textlink="">
      <xdr:nvSpPr>
        <xdr:cNvPr id="27" name="テキスト ボックス 26"/>
        <xdr:cNvSpPr txBox="1"/>
      </xdr:nvSpPr>
      <xdr:spPr>
        <a:xfrm>
          <a:off x="1474305" y="3437283"/>
          <a:ext cx="422413"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④</a:t>
          </a:r>
        </a:p>
      </xdr:txBody>
    </xdr:sp>
    <xdr:clientData/>
  </xdr:twoCellAnchor>
  <xdr:twoCellAnchor>
    <xdr:from>
      <xdr:col>8</xdr:col>
      <xdr:colOff>14908</xdr:colOff>
      <xdr:row>25</xdr:row>
      <xdr:rowOff>152401</xdr:rowOff>
    </xdr:from>
    <xdr:to>
      <xdr:col>9</xdr:col>
      <xdr:colOff>139147</xdr:colOff>
      <xdr:row>26</xdr:row>
      <xdr:rowOff>233156</xdr:rowOff>
    </xdr:to>
    <xdr:sp macro="" textlink="">
      <xdr:nvSpPr>
        <xdr:cNvPr id="31" name="テキスト ボックス 30"/>
        <xdr:cNvSpPr txBox="1"/>
      </xdr:nvSpPr>
      <xdr:spPr>
        <a:xfrm>
          <a:off x="2377108" y="5800726"/>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⑤</a:t>
          </a:r>
        </a:p>
      </xdr:txBody>
    </xdr:sp>
    <xdr:clientData/>
  </xdr:twoCellAnchor>
  <xdr:twoCellAnchor>
    <xdr:from>
      <xdr:col>8</xdr:col>
      <xdr:colOff>19050</xdr:colOff>
      <xdr:row>26</xdr:row>
      <xdr:rowOff>228600</xdr:rowOff>
    </xdr:from>
    <xdr:to>
      <xdr:col>9</xdr:col>
      <xdr:colOff>143289</xdr:colOff>
      <xdr:row>28</xdr:row>
      <xdr:rowOff>42655</xdr:rowOff>
    </xdr:to>
    <xdr:sp macro="" textlink="">
      <xdr:nvSpPr>
        <xdr:cNvPr id="32" name="テキスト ボックス 31"/>
        <xdr:cNvSpPr txBox="1"/>
      </xdr:nvSpPr>
      <xdr:spPr>
        <a:xfrm>
          <a:off x="2381250" y="607695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⑥</a:t>
          </a:r>
        </a:p>
      </xdr:txBody>
    </xdr:sp>
    <xdr:clientData/>
  </xdr:twoCellAnchor>
  <xdr:twoCellAnchor>
    <xdr:from>
      <xdr:col>8</xdr:col>
      <xdr:colOff>285750</xdr:colOff>
      <xdr:row>28</xdr:row>
      <xdr:rowOff>0</xdr:rowOff>
    </xdr:from>
    <xdr:to>
      <xdr:col>30</xdr:col>
      <xdr:colOff>295274</xdr:colOff>
      <xdr:row>28</xdr:row>
      <xdr:rowOff>266700</xdr:rowOff>
    </xdr:to>
    <xdr:sp macro="" textlink="">
      <xdr:nvSpPr>
        <xdr:cNvPr id="33" name="正方形/長方形 32"/>
        <xdr:cNvSpPr/>
      </xdr:nvSpPr>
      <xdr:spPr>
        <a:xfrm>
          <a:off x="2647950" y="6315075"/>
          <a:ext cx="6505574"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28</xdr:row>
      <xdr:rowOff>9525</xdr:rowOff>
    </xdr:from>
    <xdr:to>
      <xdr:col>9</xdr:col>
      <xdr:colOff>133764</xdr:colOff>
      <xdr:row>29</xdr:row>
      <xdr:rowOff>14080</xdr:rowOff>
    </xdr:to>
    <xdr:sp macro="" textlink="">
      <xdr:nvSpPr>
        <xdr:cNvPr id="34" name="テキスト ボックス 33"/>
        <xdr:cNvSpPr txBox="1"/>
      </xdr:nvSpPr>
      <xdr:spPr>
        <a:xfrm>
          <a:off x="2371725" y="632460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⑦</a:t>
          </a:r>
        </a:p>
      </xdr:txBody>
    </xdr:sp>
    <xdr:clientData/>
  </xdr:twoCellAnchor>
  <xdr:twoCellAnchor>
    <xdr:from>
      <xdr:col>9</xdr:col>
      <xdr:colOff>9525</xdr:colOff>
      <xdr:row>28</xdr:row>
      <xdr:rowOff>266700</xdr:rowOff>
    </xdr:from>
    <xdr:to>
      <xdr:col>30</xdr:col>
      <xdr:colOff>295274</xdr:colOff>
      <xdr:row>30</xdr:row>
      <xdr:rowOff>9525</xdr:rowOff>
    </xdr:to>
    <xdr:sp macro="" textlink="">
      <xdr:nvSpPr>
        <xdr:cNvPr id="35" name="正方形/長方形 34"/>
        <xdr:cNvSpPr/>
      </xdr:nvSpPr>
      <xdr:spPr>
        <a:xfrm>
          <a:off x="2667000" y="6581775"/>
          <a:ext cx="6486524" cy="285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29</xdr:row>
      <xdr:rowOff>19050</xdr:rowOff>
    </xdr:from>
    <xdr:to>
      <xdr:col>9</xdr:col>
      <xdr:colOff>143289</xdr:colOff>
      <xdr:row>30</xdr:row>
      <xdr:rowOff>33130</xdr:rowOff>
    </xdr:to>
    <xdr:sp macro="" textlink="">
      <xdr:nvSpPr>
        <xdr:cNvPr id="37" name="テキスト ボックス 36"/>
        <xdr:cNvSpPr txBox="1"/>
      </xdr:nvSpPr>
      <xdr:spPr>
        <a:xfrm>
          <a:off x="2381250" y="661035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⑧</a:t>
          </a:r>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8</xdr:col>
      <xdr:colOff>38099</xdr:colOff>
      <xdr:row>36</xdr:row>
      <xdr:rowOff>161925</xdr:rowOff>
    </xdr:from>
    <xdr:to>
      <xdr:col>8</xdr:col>
      <xdr:colOff>285750</xdr:colOff>
      <xdr:row>38</xdr:row>
      <xdr:rowOff>1</xdr:rowOff>
    </xdr:to>
    <xdr:sp macro="" textlink="">
      <xdr:nvSpPr>
        <xdr:cNvPr id="38" name="テキスト ボックス 37"/>
        <xdr:cNvSpPr txBox="1"/>
      </xdr:nvSpPr>
      <xdr:spPr>
        <a:xfrm>
          <a:off x="2400299" y="8353425"/>
          <a:ext cx="247651"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⑩</a:t>
          </a:r>
        </a:p>
      </xdr:txBody>
    </xdr:sp>
    <xdr:clientData/>
  </xdr:twoCellAnchor>
  <xdr:twoCellAnchor>
    <xdr:from>
      <xdr:col>4</xdr:col>
      <xdr:colOff>219075</xdr:colOff>
      <xdr:row>35</xdr:row>
      <xdr:rowOff>152400</xdr:rowOff>
    </xdr:from>
    <xdr:to>
      <xdr:col>6</xdr:col>
      <xdr:colOff>48039</xdr:colOff>
      <xdr:row>37</xdr:row>
      <xdr:rowOff>61705</xdr:rowOff>
    </xdr:to>
    <xdr:sp macro="" textlink="">
      <xdr:nvSpPr>
        <xdr:cNvPr id="39" name="テキスト ボックス 38"/>
        <xdr:cNvSpPr txBox="1"/>
      </xdr:nvSpPr>
      <xdr:spPr>
        <a:xfrm>
          <a:off x="1400175" y="817245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⑨</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8</xdr:col>
      <xdr:colOff>9525</xdr:colOff>
      <xdr:row>58</xdr:row>
      <xdr:rowOff>142875</xdr:rowOff>
    </xdr:from>
    <xdr:to>
      <xdr:col>9</xdr:col>
      <xdr:colOff>133764</xdr:colOff>
      <xdr:row>60</xdr:row>
      <xdr:rowOff>80755</xdr:rowOff>
    </xdr:to>
    <xdr:sp macro="" textlink="">
      <xdr:nvSpPr>
        <xdr:cNvPr id="40" name="テキスト ボックス 39"/>
        <xdr:cNvSpPr txBox="1"/>
      </xdr:nvSpPr>
      <xdr:spPr>
        <a:xfrm>
          <a:off x="2371725" y="1270635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⑪</a:t>
          </a:r>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8</xdr:col>
      <xdr:colOff>285750</xdr:colOff>
      <xdr:row>60</xdr:row>
      <xdr:rowOff>19050</xdr:rowOff>
    </xdr:from>
    <xdr:to>
      <xdr:col>30</xdr:col>
      <xdr:colOff>285750</xdr:colOff>
      <xdr:row>61</xdr:row>
      <xdr:rowOff>19050</xdr:rowOff>
    </xdr:to>
    <xdr:sp macro="" textlink="">
      <xdr:nvSpPr>
        <xdr:cNvPr id="41" name="正方形/長方形 40"/>
        <xdr:cNvSpPr/>
      </xdr:nvSpPr>
      <xdr:spPr>
        <a:xfrm>
          <a:off x="2647950" y="12925425"/>
          <a:ext cx="649605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59</xdr:row>
      <xdr:rowOff>161925</xdr:rowOff>
    </xdr:from>
    <xdr:to>
      <xdr:col>9</xdr:col>
      <xdr:colOff>124239</xdr:colOff>
      <xdr:row>61</xdr:row>
      <xdr:rowOff>99805</xdr:rowOff>
    </xdr:to>
    <xdr:sp macro="" textlink="">
      <xdr:nvSpPr>
        <xdr:cNvPr id="42" name="テキスト ボックス 41"/>
        <xdr:cNvSpPr txBox="1"/>
      </xdr:nvSpPr>
      <xdr:spPr>
        <a:xfrm>
          <a:off x="2362200" y="12896850"/>
          <a:ext cx="419514" cy="280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⑫</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3</xdr:col>
      <xdr:colOff>0</xdr:colOff>
      <xdr:row>64</xdr:row>
      <xdr:rowOff>95250</xdr:rowOff>
    </xdr:from>
    <xdr:to>
      <xdr:col>4</xdr:col>
      <xdr:colOff>124239</xdr:colOff>
      <xdr:row>65</xdr:row>
      <xdr:rowOff>318880</xdr:rowOff>
    </xdr:to>
    <xdr:sp macro="" textlink="">
      <xdr:nvSpPr>
        <xdr:cNvPr id="43" name="テキスト ボックス 42"/>
        <xdr:cNvSpPr txBox="1"/>
      </xdr:nvSpPr>
      <xdr:spPr>
        <a:xfrm>
          <a:off x="885825" y="13754100"/>
          <a:ext cx="419514" cy="347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⑬</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1</xdr:col>
      <xdr:colOff>9525</xdr:colOff>
      <xdr:row>68</xdr:row>
      <xdr:rowOff>0</xdr:rowOff>
    </xdr:from>
    <xdr:to>
      <xdr:col>2</xdr:col>
      <xdr:colOff>133764</xdr:colOff>
      <xdr:row>69</xdr:row>
      <xdr:rowOff>128380</xdr:rowOff>
    </xdr:to>
    <xdr:sp macro="" textlink="">
      <xdr:nvSpPr>
        <xdr:cNvPr id="44" name="テキスト ボックス 43"/>
        <xdr:cNvSpPr txBox="1"/>
      </xdr:nvSpPr>
      <xdr:spPr>
        <a:xfrm>
          <a:off x="304800" y="14506575"/>
          <a:ext cx="419514" cy="347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⑭</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65</xdr:row>
          <xdr:rowOff>57150</xdr:rowOff>
        </xdr:from>
        <xdr:to>
          <xdr:col>6</xdr:col>
          <xdr:colOff>19050</xdr:colOff>
          <xdr:row>65</xdr:row>
          <xdr:rowOff>295275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65</xdr:row>
          <xdr:rowOff>66675</xdr:rowOff>
        </xdr:from>
        <xdr:to>
          <xdr:col>11</xdr:col>
          <xdr:colOff>38100</xdr:colOff>
          <xdr:row>65</xdr:row>
          <xdr:rowOff>304800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38100</xdr:rowOff>
        </xdr:from>
        <xdr:to>
          <xdr:col>16</xdr:col>
          <xdr:colOff>0</xdr:colOff>
          <xdr:row>65</xdr:row>
          <xdr:rowOff>285750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65</xdr:row>
          <xdr:rowOff>66675</xdr:rowOff>
        </xdr:from>
        <xdr:to>
          <xdr:col>21</xdr:col>
          <xdr:colOff>0</xdr:colOff>
          <xdr:row>65</xdr:row>
          <xdr:rowOff>304800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9525</xdr:rowOff>
        </xdr:from>
        <xdr:to>
          <xdr:col>1</xdr:col>
          <xdr:colOff>95250</xdr:colOff>
          <xdr:row>69</xdr:row>
          <xdr:rowOff>19050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190500</xdr:rowOff>
        </xdr:from>
        <xdr:to>
          <xdr:col>1</xdr:col>
          <xdr:colOff>76200</xdr:colOff>
          <xdr:row>70</xdr:row>
          <xdr:rowOff>114300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57978</xdr:colOff>
      <xdr:row>72</xdr:row>
      <xdr:rowOff>91111</xdr:rowOff>
    </xdr:from>
    <xdr:to>
      <xdr:col>32</xdr:col>
      <xdr:colOff>182218</xdr:colOff>
      <xdr:row>78</xdr:row>
      <xdr:rowOff>149088</xdr:rowOff>
    </xdr:to>
    <xdr:sp macro="" textlink="">
      <xdr:nvSpPr>
        <xdr:cNvPr id="8" name="テキスト ボックス 7"/>
        <xdr:cNvSpPr txBox="1"/>
      </xdr:nvSpPr>
      <xdr:spPr>
        <a:xfrm>
          <a:off x="57978" y="15464461"/>
          <a:ext cx="9573040" cy="1086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＜確認表の提出にあたって　</a:t>
          </a:r>
          <a:r>
            <a:rPr kumimoji="1" lang="en-US" altLang="ja-JP" sz="1100" b="1"/>
            <a:t>※</a:t>
          </a:r>
          <a:r>
            <a:rPr kumimoji="1" lang="ja-JP" altLang="en-US" sz="1100" b="1"/>
            <a:t>立入調査対象クラブが対象＞</a:t>
          </a:r>
          <a:endParaRPr kumimoji="1" lang="en-US" altLang="ja-JP" sz="1100" b="1"/>
        </a:p>
        <a:p>
          <a:r>
            <a:rPr kumimoji="1" lang="ja-JP" altLang="en-US" sz="1100"/>
            <a:t>〇区が指定する数日分について作成しますが、提出にあたっては、様式の「シート」をコピーして、１つの</a:t>
          </a:r>
          <a:r>
            <a:rPr kumimoji="1" lang="en-US" altLang="ja-JP" sz="1100"/>
            <a:t>Excel</a:t>
          </a:r>
          <a:r>
            <a:rPr kumimoji="1" lang="ja-JP" altLang="en-US" sz="1100"/>
            <a:t>ファイルにまとめて提出してください。</a:t>
          </a:r>
          <a:endParaRPr kumimoji="1" lang="en-US" altLang="ja-JP" sz="1100"/>
        </a:p>
        <a:p>
          <a:r>
            <a:rPr kumimoji="1" lang="ja-JP" altLang="en-US" sz="1100"/>
            <a:t>　また、シートのタイトルは「〇月〇日」としてください。</a:t>
          </a:r>
        </a:p>
        <a:p>
          <a:r>
            <a:rPr kumimoji="1" lang="ja-JP" altLang="en-US" sz="1100"/>
            <a:t>〇職員の個人名を含むため、提出にあたっては、ファイルにパスワードを付けてください。なお、パスワードは統一とします（別途お知らせします）。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65</xdr:row>
          <xdr:rowOff>57150</xdr:rowOff>
        </xdr:from>
        <xdr:to>
          <xdr:col>6</xdr:col>
          <xdr:colOff>19050</xdr:colOff>
          <xdr:row>65</xdr:row>
          <xdr:rowOff>295275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65</xdr:row>
          <xdr:rowOff>66675</xdr:rowOff>
        </xdr:from>
        <xdr:to>
          <xdr:col>11</xdr:col>
          <xdr:colOff>38100</xdr:colOff>
          <xdr:row>65</xdr:row>
          <xdr:rowOff>304800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38100</xdr:rowOff>
        </xdr:from>
        <xdr:to>
          <xdr:col>16</xdr:col>
          <xdr:colOff>0</xdr:colOff>
          <xdr:row>65</xdr:row>
          <xdr:rowOff>285750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65</xdr:row>
          <xdr:rowOff>66675</xdr:rowOff>
        </xdr:from>
        <xdr:to>
          <xdr:col>21</xdr:col>
          <xdr:colOff>0</xdr:colOff>
          <xdr:row>65</xdr:row>
          <xdr:rowOff>304800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9525</xdr:rowOff>
        </xdr:from>
        <xdr:to>
          <xdr:col>1</xdr:col>
          <xdr:colOff>95250</xdr:colOff>
          <xdr:row>69</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190500</xdr:rowOff>
        </xdr:from>
        <xdr:to>
          <xdr:col>1</xdr:col>
          <xdr:colOff>76200</xdr:colOff>
          <xdr:row>70</xdr:row>
          <xdr:rowOff>114300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57978</xdr:colOff>
      <xdr:row>72</xdr:row>
      <xdr:rowOff>91111</xdr:rowOff>
    </xdr:from>
    <xdr:to>
      <xdr:col>32</xdr:col>
      <xdr:colOff>182218</xdr:colOff>
      <xdr:row>78</xdr:row>
      <xdr:rowOff>149088</xdr:rowOff>
    </xdr:to>
    <xdr:sp macro="" textlink="">
      <xdr:nvSpPr>
        <xdr:cNvPr id="19" name="テキスト ボックス 18"/>
        <xdr:cNvSpPr txBox="1"/>
      </xdr:nvSpPr>
      <xdr:spPr>
        <a:xfrm>
          <a:off x="57978" y="15464461"/>
          <a:ext cx="9573040" cy="1086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＜確認表の提出にあたって　</a:t>
          </a:r>
          <a:r>
            <a:rPr kumimoji="1" lang="en-US" altLang="ja-JP" sz="1100" b="1"/>
            <a:t>※</a:t>
          </a:r>
          <a:r>
            <a:rPr kumimoji="1" lang="ja-JP" altLang="en-US" sz="1100" b="1"/>
            <a:t>立入調査対象クラブが対象＞</a:t>
          </a:r>
          <a:endParaRPr kumimoji="1" lang="en-US" altLang="ja-JP" sz="1100" b="1"/>
        </a:p>
        <a:p>
          <a:r>
            <a:rPr kumimoji="1" lang="ja-JP" altLang="en-US" sz="1100"/>
            <a:t>〇区が指定する数日分について作成しますが、提出にあたっては、様式の「シート」をコピーして、１つの</a:t>
          </a:r>
          <a:r>
            <a:rPr kumimoji="1" lang="en-US" altLang="ja-JP" sz="1100"/>
            <a:t>Excel</a:t>
          </a:r>
          <a:r>
            <a:rPr kumimoji="1" lang="ja-JP" altLang="en-US" sz="1100"/>
            <a:t>ファイルにまとめて提出してください。</a:t>
          </a:r>
          <a:endParaRPr kumimoji="1" lang="en-US" altLang="ja-JP" sz="1100"/>
        </a:p>
        <a:p>
          <a:r>
            <a:rPr kumimoji="1" lang="ja-JP" altLang="en-US" sz="1100"/>
            <a:t>　また、シートのタイトルは「〇月〇日」としてください。</a:t>
          </a:r>
        </a:p>
        <a:p>
          <a:r>
            <a:rPr kumimoji="1" lang="ja-JP" altLang="en-US" sz="1100"/>
            <a:t>〇職員の個人名を含むため、提出にあたっては、ファイルにパスワードを付けてください。なお、パスワードは統一とします（別途お知らせします）。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omments" Target="../comments3.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72"/>
  <sheetViews>
    <sheetView tabSelected="1" view="pageBreakPreview" topLeftCell="A22" zoomScale="85" zoomScaleNormal="85" zoomScaleSheetLayoutView="85" workbookViewId="0">
      <selection activeCell="J28" sqref="J28"/>
    </sheetView>
  </sheetViews>
  <sheetFormatPr defaultRowHeight="13.5"/>
  <cols>
    <col min="1" max="9" width="3.875" customWidth="1"/>
    <col min="10" max="33" width="3.875" style="6" customWidth="1"/>
    <col min="34" max="34" width="3.875" customWidth="1"/>
    <col min="35" max="35" width="3.375" hidden="1" customWidth="1"/>
    <col min="36" max="36" width="3.375" style="32" hidden="1" customWidth="1"/>
    <col min="37" max="39" width="3.375" hidden="1" customWidth="1"/>
    <col min="40" max="40" width="7.375" style="32" hidden="1" customWidth="1"/>
    <col min="41" max="41" width="8.875" style="32" hidden="1" customWidth="1"/>
    <col min="42" max="42" width="11" hidden="1" customWidth="1"/>
    <col min="43" max="43" width="9.875" hidden="1" customWidth="1"/>
    <col min="44" max="44" width="10.375" hidden="1" customWidth="1"/>
    <col min="45" max="45" width="10.125" hidden="1" customWidth="1"/>
    <col min="46" max="46" width="8" hidden="1" customWidth="1"/>
    <col min="47" max="47" width="4.25" style="32" customWidth="1"/>
    <col min="48" max="48" width="3.375" style="16" customWidth="1"/>
    <col min="49" max="49" width="3.375" style="97" customWidth="1"/>
    <col min="50" max="81" width="3.375" customWidth="1"/>
    <col min="82" max="82" width="4.875" customWidth="1"/>
  </cols>
  <sheetData>
    <row r="1" spans="1:81" s="32" customFormat="1" ht="9" customHeight="1">
      <c r="J1" s="16"/>
      <c r="K1" s="16"/>
      <c r="L1" s="16"/>
      <c r="M1" s="16"/>
      <c r="N1" s="16"/>
      <c r="O1" s="16"/>
      <c r="P1" s="16"/>
      <c r="Q1" s="16"/>
      <c r="R1" s="16"/>
      <c r="S1" s="16"/>
      <c r="T1" s="16"/>
      <c r="U1" s="16"/>
      <c r="V1" s="16"/>
      <c r="W1" s="16"/>
      <c r="X1" s="16"/>
      <c r="Y1" s="16"/>
      <c r="Z1" s="16"/>
      <c r="AA1" s="16"/>
      <c r="AB1" s="16"/>
      <c r="AC1" s="16"/>
      <c r="AD1" s="16"/>
      <c r="AE1" s="16"/>
      <c r="AF1" s="16"/>
      <c r="AG1" s="16"/>
      <c r="AV1" s="16"/>
      <c r="AW1" s="97"/>
    </row>
    <row r="2" spans="1:81" ht="26.25" customHeight="1">
      <c r="A2" s="118" t="s">
        <v>135</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U2" s="118" t="s">
        <v>136</v>
      </c>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6"/>
      <c r="CC2" s="116"/>
    </row>
    <row r="3" spans="1:81" s="32" customFormat="1" ht="9"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V3" s="16"/>
      <c r="AW3" s="97"/>
    </row>
    <row r="4" spans="1:81" s="32" customFormat="1" ht="18.75">
      <c r="A4" s="59"/>
      <c r="B4" s="62" t="s">
        <v>64</v>
      </c>
      <c r="C4" s="134" t="s">
        <v>65</v>
      </c>
      <c r="D4" s="135"/>
      <c r="E4" s="65" t="s">
        <v>67</v>
      </c>
      <c r="F4" s="66"/>
      <c r="G4" s="66"/>
      <c r="H4" s="66"/>
      <c r="I4" s="66"/>
      <c r="J4" s="66"/>
      <c r="K4" s="67"/>
      <c r="L4" s="67"/>
      <c r="M4" s="67"/>
      <c r="N4" s="63"/>
      <c r="O4" s="63"/>
      <c r="P4" s="63"/>
      <c r="Q4" s="63"/>
      <c r="R4" s="63"/>
      <c r="S4" s="63"/>
      <c r="T4" s="63"/>
      <c r="U4" s="63"/>
      <c r="V4" s="63"/>
      <c r="W4" s="63"/>
      <c r="X4" s="63"/>
      <c r="Y4" s="63"/>
      <c r="Z4" s="63"/>
      <c r="AA4" s="63"/>
      <c r="AB4" s="63"/>
      <c r="AC4" s="63"/>
      <c r="AD4" s="63"/>
      <c r="AE4" s="63"/>
      <c r="AF4" s="63"/>
      <c r="AG4" s="63"/>
      <c r="AH4" s="64"/>
      <c r="AI4" s="64"/>
      <c r="AV4" s="16"/>
      <c r="AW4" s="97"/>
    </row>
    <row r="5" spans="1:81" s="32" customFormat="1" ht="20.25" customHeight="1">
      <c r="A5" s="59"/>
      <c r="B5" s="62" t="s">
        <v>64</v>
      </c>
      <c r="C5" s="165" t="s">
        <v>66</v>
      </c>
      <c r="D5" s="166"/>
      <c r="E5" s="167"/>
      <c r="F5" s="167"/>
      <c r="G5" s="69" t="s">
        <v>68</v>
      </c>
      <c r="H5" s="70"/>
      <c r="I5" s="70"/>
      <c r="J5" s="70"/>
      <c r="K5" s="67"/>
      <c r="L5" s="67"/>
      <c r="M5" s="67"/>
      <c r="N5" s="67"/>
      <c r="O5" s="67"/>
      <c r="P5" s="67"/>
      <c r="Q5" s="67"/>
      <c r="R5" s="67"/>
      <c r="S5" s="67"/>
      <c r="T5" s="67"/>
      <c r="U5" s="67"/>
      <c r="V5" s="67"/>
      <c r="W5" s="67"/>
      <c r="X5" s="67"/>
      <c r="Y5" s="67"/>
      <c r="Z5" s="67"/>
      <c r="AA5" s="67"/>
      <c r="AB5" s="67"/>
      <c r="AC5" s="67"/>
      <c r="AD5" s="67"/>
      <c r="AE5" s="67"/>
      <c r="AF5" s="67"/>
      <c r="AG5" s="67"/>
      <c r="AH5" s="68"/>
      <c r="AI5" s="68"/>
      <c r="AJ5" s="68"/>
      <c r="AK5" s="68"/>
      <c r="AL5" s="68"/>
      <c r="AM5" s="68"/>
      <c r="AN5" s="68"/>
      <c r="AV5" s="16"/>
      <c r="AW5" s="97"/>
    </row>
    <row r="6" spans="1:81" ht="10.5" customHeight="1">
      <c r="B6" s="62"/>
    </row>
    <row r="7" spans="1:81" ht="24" customHeight="1">
      <c r="A7" s="132" t="s">
        <v>9</v>
      </c>
      <c r="B7" s="132"/>
      <c r="C7" s="132"/>
      <c r="D7" s="132"/>
      <c r="E7" s="132"/>
      <c r="F7" s="132"/>
      <c r="G7" s="208" t="s">
        <v>63</v>
      </c>
      <c r="H7" s="209"/>
      <c r="I7" s="209"/>
      <c r="J7" s="209"/>
      <c r="K7" s="210"/>
      <c r="L7" s="211" t="s">
        <v>51</v>
      </c>
      <c r="M7" s="212"/>
      <c r="N7" s="212"/>
      <c r="O7" s="213"/>
      <c r="P7" s="131" t="s">
        <v>52</v>
      </c>
      <c r="Q7" s="131"/>
      <c r="R7" s="131"/>
      <c r="S7" s="131"/>
      <c r="T7" s="131"/>
      <c r="U7" s="131"/>
      <c r="V7" s="130" t="s">
        <v>130</v>
      </c>
      <c r="W7" s="130"/>
      <c r="X7" s="130"/>
      <c r="Y7" s="130"/>
      <c r="Z7" s="130"/>
      <c r="AA7" s="130"/>
      <c r="AB7" s="130"/>
      <c r="AC7" s="130"/>
      <c r="AD7" s="130"/>
      <c r="AU7" s="101"/>
      <c r="AV7" s="119" t="s">
        <v>121</v>
      </c>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row>
    <row r="8" spans="1:81" ht="24" customHeight="1">
      <c r="A8" s="229" t="s">
        <v>28</v>
      </c>
      <c r="B8" s="229"/>
      <c r="C8" s="229"/>
      <c r="D8" s="229"/>
      <c r="E8" s="229"/>
      <c r="F8" s="229"/>
      <c r="G8" s="168">
        <v>2</v>
      </c>
      <c r="H8" s="168"/>
      <c r="I8" s="168"/>
      <c r="J8" s="168"/>
      <c r="K8" s="168"/>
      <c r="L8" s="168"/>
      <c r="M8" s="168"/>
      <c r="N8" s="168"/>
      <c r="O8" s="168"/>
      <c r="P8" s="169" t="s">
        <v>8</v>
      </c>
      <c r="Q8" s="170"/>
      <c r="R8" s="170"/>
      <c r="S8" s="170"/>
      <c r="T8" s="170"/>
      <c r="U8" s="171"/>
      <c r="V8" s="175" t="s">
        <v>61</v>
      </c>
      <c r="W8" s="176"/>
      <c r="X8" s="176"/>
      <c r="Y8" s="176"/>
      <c r="Z8" s="176"/>
      <c r="AA8" s="176"/>
      <c r="AB8" s="176"/>
      <c r="AC8" s="176"/>
      <c r="AD8" s="177"/>
      <c r="AV8" s="16" t="s">
        <v>88</v>
      </c>
      <c r="AW8" s="97" t="s">
        <v>126</v>
      </c>
    </row>
    <row r="9" spans="1:81" ht="24" customHeight="1">
      <c r="A9" s="132" t="s">
        <v>7</v>
      </c>
      <c r="B9" s="132"/>
      <c r="C9" s="132"/>
      <c r="D9" s="132"/>
      <c r="E9" s="132"/>
      <c r="F9" s="132"/>
      <c r="G9" s="130" t="s">
        <v>40</v>
      </c>
      <c r="H9" s="130"/>
      <c r="I9" s="130"/>
      <c r="J9" s="130"/>
      <c r="K9" s="130"/>
      <c r="L9" s="130"/>
      <c r="M9" s="130"/>
      <c r="N9" s="130"/>
      <c r="O9" s="130"/>
      <c r="P9" s="172"/>
      <c r="Q9" s="173"/>
      <c r="R9" s="173"/>
      <c r="S9" s="173"/>
      <c r="T9" s="173"/>
      <c r="U9" s="174"/>
      <c r="V9" s="130" t="s">
        <v>62</v>
      </c>
      <c r="W9" s="130"/>
      <c r="X9" s="130"/>
      <c r="Y9" s="130"/>
      <c r="Z9" s="130"/>
      <c r="AA9" s="130"/>
      <c r="AB9" s="130"/>
      <c r="AC9" s="130"/>
      <c r="AD9" s="130"/>
      <c r="AV9" s="120" t="s">
        <v>122</v>
      </c>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16"/>
    </row>
    <row r="10" spans="1:81" ht="6.75" customHeight="1">
      <c r="G10" s="60"/>
      <c r="H10" s="60"/>
      <c r="I10" s="60"/>
      <c r="J10" s="61"/>
      <c r="K10" s="61"/>
      <c r="L10" s="61"/>
      <c r="M10" s="61"/>
      <c r="N10" s="61"/>
      <c r="O10" s="6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16"/>
    </row>
    <row r="11" spans="1:81" ht="13.5" customHeight="1">
      <c r="A11" s="2" t="s">
        <v>18</v>
      </c>
      <c r="G11" s="60"/>
      <c r="H11" s="60"/>
      <c r="I11" s="60"/>
      <c r="J11" s="61"/>
      <c r="K11" s="61"/>
      <c r="L11" s="61"/>
      <c r="M11" s="61"/>
      <c r="N11" s="61"/>
      <c r="O11" s="61"/>
      <c r="AV11" s="16" t="s">
        <v>89</v>
      </c>
      <c r="AW11" s="97" t="s">
        <v>91</v>
      </c>
    </row>
    <row r="12" spans="1:81" ht="26.25" customHeight="1">
      <c r="A12" s="132" t="s">
        <v>10</v>
      </c>
      <c r="B12" s="132"/>
      <c r="C12" s="132"/>
      <c r="D12" s="132"/>
      <c r="E12" s="132"/>
      <c r="F12" s="132"/>
      <c r="G12" s="133">
        <v>45505</v>
      </c>
      <c r="H12" s="133"/>
      <c r="I12" s="133"/>
      <c r="J12" s="133"/>
      <c r="K12" s="133"/>
      <c r="L12" s="133"/>
      <c r="M12" s="133"/>
      <c r="N12" s="133"/>
      <c r="O12" s="133"/>
      <c r="P12" s="130" t="s">
        <v>83</v>
      </c>
      <c r="Q12" s="130"/>
      <c r="R12" s="130"/>
      <c r="S12" s="104"/>
      <c r="T12" s="104"/>
      <c r="U12" s="104"/>
      <c r="V12" s="104"/>
      <c r="W12" s="104"/>
      <c r="X12" s="104"/>
      <c r="Y12" s="104"/>
      <c r="Z12" s="104"/>
      <c r="AA12" s="104"/>
      <c r="AB12" s="104"/>
      <c r="AC12" s="104"/>
      <c r="AD12" s="104"/>
      <c r="AV12" s="16" t="s">
        <v>90</v>
      </c>
      <c r="AW12" s="137" t="s">
        <v>125</v>
      </c>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row>
    <row r="13" spans="1:81" ht="12.75" customHeight="1">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row>
    <row r="14" spans="1:81" ht="16.5" customHeight="1">
      <c r="A14" t="s">
        <v>19</v>
      </c>
      <c r="W14" s="31"/>
      <c r="X14" s="31"/>
      <c r="Y14" s="31"/>
      <c r="Z14" s="31"/>
      <c r="AA14" s="31"/>
      <c r="AB14" s="31"/>
      <c r="AC14" s="31"/>
      <c r="AD14" s="31"/>
      <c r="AE14" s="31"/>
      <c r="AF14" s="31"/>
      <c r="AG14" s="31"/>
      <c r="AH14" s="31"/>
      <c r="AK14" s="214"/>
      <c r="AL14" s="215"/>
      <c r="AM14" s="216"/>
      <c r="AN14" s="51"/>
      <c r="AO14" s="51"/>
      <c r="AP14" s="52" t="s">
        <v>37</v>
      </c>
      <c r="AQ14" s="56" t="s">
        <v>36</v>
      </c>
      <c r="AR14" s="152" t="s">
        <v>59</v>
      </c>
      <c r="AS14" s="152"/>
      <c r="AX14" s="98"/>
      <c r="AY14" s="98"/>
      <c r="AZ14" s="98"/>
      <c r="BA14" s="98"/>
      <c r="BB14" s="98"/>
    </row>
    <row r="15" spans="1:81" ht="27.75" customHeight="1">
      <c r="A15" s="161"/>
      <c r="B15" s="163"/>
      <c r="C15" s="191" t="s">
        <v>5</v>
      </c>
      <c r="D15" s="192"/>
      <c r="E15" s="193"/>
      <c r="F15" s="194" t="s">
        <v>31</v>
      </c>
      <c r="G15" s="195"/>
      <c r="H15" s="196"/>
      <c r="I15" s="194" t="s">
        <v>38</v>
      </c>
      <c r="J15" s="195"/>
      <c r="K15" s="196"/>
      <c r="L15" s="122" t="s">
        <v>32</v>
      </c>
      <c r="M15" s="123"/>
      <c r="N15" s="123"/>
      <c r="O15" s="123"/>
      <c r="P15" s="123"/>
      <c r="Q15" s="122" t="s">
        <v>33</v>
      </c>
      <c r="R15" s="123"/>
      <c r="S15" s="123"/>
      <c r="T15" s="123"/>
      <c r="U15" s="123"/>
      <c r="W15" s="31"/>
      <c r="X15" s="31"/>
      <c r="Z15" s="31"/>
      <c r="AA15" s="31"/>
      <c r="AC15" s="31"/>
      <c r="AE15" s="31"/>
      <c r="AF15" s="31"/>
      <c r="AG15" s="31"/>
      <c r="AH15" s="31"/>
      <c r="AK15" s="217"/>
      <c r="AL15" s="218"/>
      <c r="AM15" s="219"/>
      <c r="AN15" s="56" t="s">
        <v>54</v>
      </c>
      <c r="AO15" s="56" t="s">
        <v>54</v>
      </c>
      <c r="AP15" s="56" t="s">
        <v>53</v>
      </c>
      <c r="AQ15" s="53" t="s">
        <v>55</v>
      </c>
      <c r="AR15" s="36" t="s">
        <v>56</v>
      </c>
      <c r="AS15" s="58" t="s">
        <v>57</v>
      </c>
      <c r="AV15" s="119" t="s">
        <v>123</v>
      </c>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row>
    <row r="16" spans="1:81" ht="18" customHeight="1">
      <c r="A16" s="191" t="s">
        <v>0</v>
      </c>
      <c r="B16" s="181"/>
      <c r="C16" s="188">
        <v>37</v>
      </c>
      <c r="D16" s="189"/>
      <c r="E16" s="190"/>
      <c r="F16" s="155">
        <v>0.33333333333333331</v>
      </c>
      <c r="G16" s="156"/>
      <c r="H16" s="157"/>
      <c r="I16" s="155">
        <v>0.79166666666666663</v>
      </c>
      <c r="J16" s="156"/>
      <c r="K16" s="157"/>
      <c r="L16" s="136">
        <f>IF(AND(F16="",I16=""),"",I16-F16)</f>
        <v>0.45833333333333331</v>
      </c>
      <c r="M16" s="136"/>
      <c r="N16" s="136"/>
      <c r="O16" s="136"/>
      <c r="P16" s="136"/>
      <c r="Q16" s="124" t="str">
        <f>IF(AND(F16="",I16=""),"",IF(AND(AR20=0,AS20=0),"〇＜開所＞","×＜閉所＞"))</f>
        <v>〇＜開所＞</v>
      </c>
      <c r="R16" s="125"/>
      <c r="S16" s="125"/>
      <c r="T16" s="125"/>
      <c r="U16" s="126"/>
      <c r="W16" s="31"/>
      <c r="X16" s="31"/>
      <c r="Y16" s="31"/>
      <c r="Z16" s="31"/>
      <c r="AA16" s="31"/>
      <c r="AB16" s="31"/>
      <c r="AC16" s="31"/>
      <c r="AD16" s="31"/>
      <c r="AE16" s="31"/>
      <c r="AF16" s="31"/>
      <c r="AG16" s="31"/>
      <c r="AH16" s="31"/>
      <c r="AK16" s="140" t="s">
        <v>11</v>
      </c>
      <c r="AL16" s="141"/>
      <c r="AM16" s="141"/>
      <c r="AN16" s="57">
        <f>COUNTIF($P$12,AK16)</f>
        <v>0</v>
      </c>
      <c r="AO16" s="54">
        <v>0.35416666666666669</v>
      </c>
      <c r="AP16" s="55">
        <v>0.79166666666666663</v>
      </c>
      <c r="AQ16" s="55">
        <v>0.125</v>
      </c>
      <c r="AR16" s="30" t="str">
        <f>IF(AN16=0,"",IF(AND(AN16=1,$F$16&gt;0),"","１"))</f>
        <v/>
      </c>
      <c r="AS16" s="30" t="str">
        <f>IF(AN16=0,"",IF(AND(AN16=1,$I$16=AP16),"",1))</f>
        <v/>
      </c>
      <c r="AV16" s="16" t="s">
        <v>92</v>
      </c>
      <c r="AW16" s="97" t="s">
        <v>97</v>
      </c>
      <c r="BD16" s="98"/>
      <c r="BE16" s="98"/>
      <c r="BF16" s="98"/>
      <c r="BG16" s="98"/>
      <c r="BH16" s="98"/>
      <c r="BI16" s="98"/>
      <c r="BJ16" s="98"/>
      <c r="BK16" s="98"/>
      <c r="BL16" s="98"/>
      <c r="BM16" s="98"/>
      <c r="BN16" s="98"/>
      <c r="BO16" s="98"/>
    </row>
    <row r="17" spans="1:81" ht="18" customHeight="1">
      <c r="A17" s="180" t="s">
        <v>1</v>
      </c>
      <c r="B17" s="181"/>
      <c r="C17" s="188">
        <v>37</v>
      </c>
      <c r="D17" s="189"/>
      <c r="E17" s="190"/>
      <c r="F17" s="155">
        <v>0.375</v>
      </c>
      <c r="G17" s="156"/>
      <c r="H17" s="157"/>
      <c r="I17" s="155">
        <v>0.66666666666666663</v>
      </c>
      <c r="J17" s="156"/>
      <c r="K17" s="157"/>
      <c r="L17" s="136">
        <f t="shared" ref="L17:L23" si="0">IF(AND(F17="",I17=""),"",I17-F17)</f>
        <v>0.29166666666666663</v>
      </c>
      <c r="M17" s="136"/>
      <c r="N17" s="136"/>
      <c r="O17" s="136"/>
      <c r="P17" s="136"/>
      <c r="Q17" s="124" t="str">
        <f t="shared" ref="Q17:Q23" si="1">IF(I17="","",(IF(AND($P$12="平日",L17&gt;=$AQ$16),"〇＜開所＞",(IF(L17&gt;=$AQ$17,"〇＜開所＞","×＜閉所＞")))))</f>
        <v>×＜閉所＞</v>
      </c>
      <c r="R17" s="125"/>
      <c r="S17" s="125"/>
      <c r="T17" s="125"/>
      <c r="U17" s="126"/>
      <c r="W17" s="31"/>
      <c r="X17" s="31"/>
      <c r="Y17" s="31"/>
      <c r="AA17" s="31"/>
      <c r="AB17" s="31"/>
      <c r="AC17" s="31"/>
      <c r="AD17" s="31"/>
      <c r="AE17" s="31"/>
      <c r="AF17" s="31"/>
      <c r="AG17" s="31"/>
      <c r="AH17" s="31"/>
      <c r="AK17" s="140" t="s">
        <v>12</v>
      </c>
      <c r="AL17" s="141"/>
      <c r="AM17" s="141"/>
      <c r="AN17" s="57">
        <f>COUNTIF($P$12,AK17)</f>
        <v>0</v>
      </c>
      <c r="AO17" s="54">
        <v>0.35416666666666669</v>
      </c>
      <c r="AP17" s="55">
        <v>0.6875</v>
      </c>
      <c r="AQ17" s="55">
        <v>0.33333333333333331</v>
      </c>
      <c r="AR17" s="30" t="str">
        <f>IF(AN17=0,"",IF(AND(AN17=1,$F$16=AO17),"",1))</f>
        <v/>
      </c>
      <c r="AS17" s="30" t="str">
        <f>IF(AN17=0,"",IF(AND(AN17=1,$I$16&gt;=AP17),"",1))</f>
        <v/>
      </c>
      <c r="AW17" s="98" t="s">
        <v>128</v>
      </c>
      <c r="AX17" s="98"/>
      <c r="AY17" s="98"/>
      <c r="AZ17" s="98"/>
      <c r="BA17" s="98"/>
      <c r="BB17" s="98"/>
      <c r="BC17" s="98"/>
    </row>
    <row r="18" spans="1:81" ht="18" customHeight="1">
      <c r="A18" s="180" t="s">
        <v>2</v>
      </c>
      <c r="B18" s="181"/>
      <c r="C18" s="158"/>
      <c r="D18" s="159"/>
      <c r="E18" s="160"/>
      <c r="F18" s="155"/>
      <c r="G18" s="156"/>
      <c r="H18" s="157"/>
      <c r="I18" s="155"/>
      <c r="J18" s="156"/>
      <c r="K18" s="157"/>
      <c r="L18" s="136" t="str">
        <f t="shared" si="0"/>
        <v/>
      </c>
      <c r="M18" s="136"/>
      <c r="N18" s="136"/>
      <c r="O18" s="136"/>
      <c r="P18" s="136"/>
      <c r="Q18" s="124" t="str">
        <f t="shared" si="1"/>
        <v/>
      </c>
      <c r="R18" s="125"/>
      <c r="S18" s="125"/>
      <c r="T18" s="125"/>
      <c r="U18" s="126"/>
      <c r="Y18" s="31"/>
      <c r="Z18" s="31"/>
      <c r="AA18" s="31"/>
      <c r="AB18" s="31"/>
      <c r="AC18" s="31"/>
      <c r="AD18" s="31"/>
      <c r="AE18" s="31"/>
      <c r="AF18" s="31"/>
      <c r="AG18" s="31"/>
      <c r="AH18" s="31"/>
      <c r="AK18" s="140" t="s">
        <v>13</v>
      </c>
      <c r="AL18" s="141"/>
      <c r="AM18" s="141"/>
      <c r="AN18" s="57">
        <f>COUNTIFS($P$12,AK18)</f>
        <v>1</v>
      </c>
      <c r="AO18" s="54">
        <v>0.33333333333333331</v>
      </c>
      <c r="AP18" s="55">
        <v>0.79166666666666663</v>
      </c>
      <c r="AQ18" s="55">
        <v>0.33333333333333331</v>
      </c>
      <c r="AR18" s="30" t="str">
        <f>IF(AN18=0,"",IF(AND(AN18=1,$F$16=AO18),"",1))</f>
        <v/>
      </c>
      <c r="AS18" s="30" t="str">
        <f>IF(AN18=0,"",IF(AND(AN18=1,$I$16&gt;=AP18),"",1))</f>
        <v/>
      </c>
      <c r="AW18" s="97" t="s">
        <v>94</v>
      </c>
    </row>
    <row r="19" spans="1:81" ht="18" customHeight="1">
      <c r="A19" s="180" t="s">
        <v>3</v>
      </c>
      <c r="B19" s="181"/>
      <c r="C19" s="158"/>
      <c r="D19" s="159"/>
      <c r="E19" s="160"/>
      <c r="F19" s="155"/>
      <c r="G19" s="156"/>
      <c r="H19" s="157"/>
      <c r="I19" s="155"/>
      <c r="J19" s="156"/>
      <c r="K19" s="157"/>
      <c r="L19" s="136" t="str">
        <f t="shared" si="0"/>
        <v/>
      </c>
      <c r="M19" s="136"/>
      <c r="N19" s="136"/>
      <c r="O19" s="136"/>
      <c r="P19" s="136"/>
      <c r="Q19" s="124" t="str">
        <f t="shared" si="1"/>
        <v/>
      </c>
      <c r="R19" s="125"/>
      <c r="S19" s="125"/>
      <c r="T19" s="125"/>
      <c r="U19" s="126"/>
      <c r="W19" s="31"/>
      <c r="X19" s="31"/>
      <c r="Y19" s="31"/>
      <c r="Z19" s="31"/>
      <c r="AA19" s="31"/>
      <c r="AB19" s="31"/>
      <c r="AC19" s="31"/>
      <c r="AD19" s="31"/>
      <c r="AE19" s="31"/>
      <c r="AF19" s="31"/>
      <c r="AG19" s="31"/>
      <c r="AH19" s="31"/>
      <c r="AK19" s="140"/>
      <c r="AL19" s="141"/>
      <c r="AM19" s="141"/>
      <c r="AN19" s="57"/>
      <c r="AO19" s="54"/>
      <c r="AP19" s="55"/>
      <c r="AQ19" s="55"/>
      <c r="AR19" s="30"/>
      <c r="AS19" s="30"/>
      <c r="AW19" s="97" t="s">
        <v>95</v>
      </c>
    </row>
    <row r="20" spans="1:81" ht="18" customHeight="1">
      <c r="A20" s="180" t="s">
        <v>4</v>
      </c>
      <c r="B20" s="181"/>
      <c r="C20" s="158"/>
      <c r="D20" s="159"/>
      <c r="E20" s="160"/>
      <c r="F20" s="155"/>
      <c r="G20" s="156"/>
      <c r="H20" s="157"/>
      <c r="I20" s="155"/>
      <c r="J20" s="156"/>
      <c r="K20" s="157"/>
      <c r="L20" s="136" t="str">
        <f t="shared" si="0"/>
        <v/>
      </c>
      <c r="M20" s="136"/>
      <c r="N20" s="136"/>
      <c r="O20" s="136"/>
      <c r="P20" s="136"/>
      <c r="Q20" s="124" t="str">
        <f t="shared" si="1"/>
        <v/>
      </c>
      <c r="R20" s="125"/>
      <c r="S20" s="125"/>
      <c r="T20" s="125"/>
      <c r="U20" s="126"/>
      <c r="W20" s="31"/>
      <c r="X20" s="31"/>
      <c r="Y20" s="31"/>
      <c r="Z20" s="31"/>
      <c r="AA20" s="31"/>
      <c r="AB20" s="31"/>
      <c r="AD20" s="31"/>
      <c r="AE20" s="31"/>
      <c r="AF20" s="31"/>
      <c r="AG20" s="31"/>
      <c r="AH20" s="31"/>
      <c r="AK20" s="127" t="s">
        <v>58</v>
      </c>
      <c r="AL20" s="127"/>
      <c r="AM20" s="127"/>
      <c r="AN20" s="127"/>
      <c r="AO20" s="127"/>
      <c r="AP20" s="127"/>
      <c r="AQ20" s="127"/>
      <c r="AR20">
        <f>SUM(AR16:AR19)</f>
        <v>0</v>
      </c>
      <c r="AS20" s="32">
        <f>SUM(AS16:AS19)</f>
        <v>0</v>
      </c>
      <c r="AW20" s="97" t="s">
        <v>131</v>
      </c>
    </row>
    <row r="21" spans="1:81" ht="18" customHeight="1">
      <c r="A21" s="180" t="s">
        <v>14</v>
      </c>
      <c r="B21" s="181"/>
      <c r="C21" s="158"/>
      <c r="D21" s="159"/>
      <c r="E21" s="160"/>
      <c r="F21" s="155"/>
      <c r="G21" s="156"/>
      <c r="H21" s="157"/>
      <c r="I21" s="155"/>
      <c r="J21" s="156"/>
      <c r="K21" s="157"/>
      <c r="L21" s="136" t="str">
        <f t="shared" si="0"/>
        <v/>
      </c>
      <c r="M21" s="136"/>
      <c r="N21" s="136"/>
      <c r="O21" s="136"/>
      <c r="P21" s="136"/>
      <c r="Q21" s="124" t="str">
        <f t="shared" si="1"/>
        <v/>
      </c>
      <c r="R21" s="125"/>
      <c r="S21" s="125"/>
      <c r="T21" s="125"/>
      <c r="U21" s="126"/>
      <c r="W21" s="31"/>
      <c r="X21" s="31"/>
      <c r="Y21" s="31"/>
      <c r="Z21" s="31"/>
      <c r="AA21" s="31"/>
      <c r="AB21" s="31"/>
      <c r="AC21" s="31"/>
      <c r="AD21" s="31"/>
      <c r="AE21" s="31"/>
      <c r="AF21" s="31"/>
      <c r="AG21" s="31"/>
      <c r="AH21" s="31"/>
    </row>
    <row r="22" spans="1:81" ht="18" customHeight="1">
      <c r="A22" s="180" t="s">
        <v>15</v>
      </c>
      <c r="B22" s="181"/>
      <c r="C22" s="158"/>
      <c r="D22" s="159"/>
      <c r="E22" s="160"/>
      <c r="F22" s="155"/>
      <c r="G22" s="156"/>
      <c r="H22" s="157"/>
      <c r="I22" s="155"/>
      <c r="J22" s="156"/>
      <c r="K22" s="157"/>
      <c r="L22" s="136" t="str">
        <f t="shared" si="0"/>
        <v/>
      </c>
      <c r="M22" s="136"/>
      <c r="N22" s="136"/>
      <c r="O22" s="136"/>
      <c r="P22" s="136"/>
      <c r="Q22" s="124" t="str">
        <f t="shared" si="1"/>
        <v/>
      </c>
      <c r="R22" s="125"/>
      <c r="S22" s="125"/>
      <c r="T22" s="125"/>
      <c r="U22" s="126"/>
      <c r="W22" s="31"/>
      <c r="X22" s="31"/>
      <c r="Y22" s="31"/>
      <c r="Z22" s="31"/>
      <c r="AA22" s="31"/>
      <c r="AB22" s="31"/>
      <c r="AC22" s="31"/>
      <c r="AD22" s="31"/>
      <c r="AE22" s="31"/>
      <c r="AF22" s="31"/>
      <c r="AG22" s="31"/>
      <c r="AH22" s="31"/>
      <c r="AW22" s="97" t="s">
        <v>96</v>
      </c>
    </row>
    <row r="23" spans="1:81" ht="18" customHeight="1">
      <c r="A23" s="180" t="s">
        <v>16</v>
      </c>
      <c r="B23" s="181"/>
      <c r="C23" s="158"/>
      <c r="D23" s="159"/>
      <c r="E23" s="160"/>
      <c r="F23" s="155"/>
      <c r="G23" s="156"/>
      <c r="H23" s="157"/>
      <c r="I23" s="155"/>
      <c r="J23" s="156"/>
      <c r="K23" s="157"/>
      <c r="L23" s="136" t="str">
        <f t="shared" si="0"/>
        <v/>
      </c>
      <c r="M23" s="136"/>
      <c r="N23" s="136"/>
      <c r="O23" s="136"/>
      <c r="P23" s="136"/>
      <c r="Q23" s="124" t="str">
        <f t="shared" si="1"/>
        <v/>
      </c>
      <c r="R23" s="125"/>
      <c r="S23" s="125"/>
      <c r="T23" s="125"/>
      <c r="U23" s="126"/>
      <c r="W23" s="31"/>
      <c r="X23" s="31"/>
      <c r="Y23" s="31"/>
      <c r="Z23" s="31"/>
      <c r="AA23" s="31"/>
      <c r="AB23" s="31"/>
      <c r="AC23" s="31"/>
      <c r="AD23" s="31"/>
      <c r="AE23" s="31"/>
      <c r="AF23" s="31"/>
      <c r="AG23" s="31"/>
      <c r="AH23" s="31"/>
    </row>
    <row r="24" spans="1:81">
      <c r="W24" s="31"/>
      <c r="X24" s="31"/>
      <c r="Y24" s="31"/>
      <c r="Z24" s="31"/>
      <c r="AA24" s="31"/>
      <c r="AB24" s="31"/>
      <c r="AC24" s="31"/>
      <c r="AD24" s="31"/>
      <c r="AE24" s="31"/>
      <c r="AF24" s="31"/>
      <c r="AG24" s="31"/>
      <c r="AH24" s="31"/>
    </row>
    <row r="25" spans="1:81" ht="13.5" customHeight="1">
      <c r="I25" s="153">
        <v>0.33333333333333331</v>
      </c>
      <c r="J25" s="154"/>
      <c r="K25" s="128">
        <v>0.375</v>
      </c>
      <c r="L25" s="129"/>
      <c r="M25" s="128">
        <v>0.41666666666666702</v>
      </c>
      <c r="N25" s="129"/>
      <c r="O25" s="128">
        <v>0.45833333333333298</v>
      </c>
      <c r="P25" s="129"/>
      <c r="Q25" s="128">
        <v>0.5</v>
      </c>
      <c r="R25" s="129"/>
      <c r="S25" s="128">
        <v>0.54166666666666696</v>
      </c>
      <c r="T25" s="129"/>
      <c r="U25" s="128">
        <v>0.58333333333333304</v>
      </c>
      <c r="V25" s="129"/>
      <c r="W25" s="128">
        <v>0.624999999999999</v>
      </c>
      <c r="X25" s="129"/>
      <c r="Y25" s="128">
        <v>0.66666666666666496</v>
      </c>
      <c r="Z25" s="129"/>
      <c r="AA25" s="128">
        <v>0.70833333333333104</v>
      </c>
      <c r="AB25" s="129"/>
      <c r="AC25" s="128">
        <v>0.749999999999997</v>
      </c>
      <c r="AD25" s="129"/>
      <c r="AE25" s="128">
        <v>0.79166666666666297</v>
      </c>
      <c r="AF25" s="142"/>
      <c r="AG25" s="143"/>
      <c r="AH25" s="144"/>
    </row>
    <row r="26" spans="1:81" ht="15.75" customHeight="1">
      <c r="A26" s="228" t="s">
        <v>27</v>
      </c>
      <c r="B26" s="182"/>
      <c r="C26" s="182"/>
      <c r="D26" s="182"/>
      <c r="E26" s="182"/>
      <c r="F26" s="182"/>
      <c r="G26" s="182"/>
      <c r="H26" s="182"/>
      <c r="I26" s="3"/>
      <c r="J26" s="12">
        <f>$G$8</f>
        <v>2</v>
      </c>
      <c r="K26" s="21">
        <f t="shared" ref="K26:AE26" si="2">$G$8</f>
        <v>2</v>
      </c>
      <c r="L26" s="12">
        <f t="shared" si="2"/>
        <v>2</v>
      </c>
      <c r="M26" s="13">
        <f t="shared" si="2"/>
        <v>2</v>
      </c>
      <c r="N26" s="12">
        <f t="shared" si="2"/>
        <v>2</v>
      </c>
      <c r="O26" s="13">
        <f t="shared" si="2"/>
        <v>2</v>
      </c>
      <c r="P26" s="12">
        <f t="shared" si="2"/>
        <v>2</v>
      </c>
      <c r="Q26" s="13">
        <f t="shared" si="2"/>
        <v>2</v>
      </c>
      <c r="R26" s="12">
        <f t="shared" si="2"/>
        <v>2</v>
      </c>
      <c r="S26" s="13">
        <f t="shared" si="2"/>
        <v>2</v>
      </c>
      <c r="T26" s="12">
        <f t="shared" si="2"/>
        <v>2</v>
      </c>
      <c r="U26" s="13">
        <f t="shared" si="2"/>
        <v>2</v>
      </c>
      <c r="V26" s="12">
        <f t="shared" si="2"/>
        <v>2</v>
      </c>
      <c r="W26" s="13">
        <f t="shared" si="2"/>
        <v>2</v>
      </c>
      <c r="X26" s="12">
        <f t="shared" si="2"/>
        <v>2</v>
      </c>
      <c r="Y26" s="13">
        <f t="shared" si="2"/>
        <v>2</v>
      </c>
      <c r="Z26" s="12">
        <f t="shared" si="2"/>
        <v>2</v>
      </c>
      <c r="AA26" s="13">
        <f t="shared" si="2"/>
        <v>2</v>
      </c>
      <c r="AB26" s="12">
        <f t="shared" si="2"/>
        <v>2</v>
      </c>
      <c r="AC26" s="13">
        <f t="shared" si="2"/>
        <v>2</v>
      </c>
      <c r="AD26" s="12">
        <f>$G$8</f>
        <v>2</v>
      </c>
      <c r="AE26" s="13">
        <f t="shared" si="2"/>
        <v>2</v>
      </c>
      <c r="AF26" s="73"/>
      <c r="AG26" s="73"/>
      <c r="AH26" s="72"/>
    </row>
    <row r="27" spans="1:81" ht="18.75" customHeight="1">
      <c r="A27" s="182" t="s">
        <v>26</v>
      </c>
      <c r="B27" s="182"/>
      <c r="C27" s="182"/>
      <c r="D27" s="182"/>
      <c r="E27" s="182"/>
      <c r="F27" s="182"/>
      <c r="G27" s="182"/>
      <c r="H27" s="182"/>
      <c r="J27" s="10">
        <v>1</v>
      </c>
      <c r="K27" s="22">
        <v>1</v>
      </c>
      <c r="L27" s="10">
        <v>2</v>
      </c>
      <c r="M27" s="11">
        <v>2</v>
      </c>
      <c r="N27" s="10">
        <v>2</v>
      </c>
      <c r="O27" s="11">
        <v>2</v>
      </c>
      <c r="P27" s="10">
        <v>2</v>
      </c>
      <c r="Q27" s="11">
        <v>2</v>
      </c>
      <c r="R27" s="10">
        <v>2</v>
      </c>
      <c r="S27" s="11">
        <v>2</v>
      </c>
      <c r="T27" s="10">
        <v>2</v>
      </c>
      <c r="U27" s="11">
        <v>2</v>
      </c>
      <c r="V27" s="10">
        <v>2</v>
      </c>
      <c r="W27" s="11">
        <v>2</v>
      </c>
      <c r="X27" s="10">
        <v>2</v>
      </c>
      <c r="Y27" s="11">
        <v>2</v>
      </c>
      <c r="Z27" s="10">
        <v>1</v>
      </c>
      <c r="AA27" s="11">
        <v>1</v>
      </c>
      <c r="AB27" s="10">
        <v>1</v>
      </c>
      <c r="AC27" s="11">
        <v>1</v>
      </c>
      <c r="AD27" s="10">
        <v>1</v>
      </c>
      <c r="AE27" s="11">
        <v>1</v>
      </c>
      <c r="AF27" s="73"/>
      <c r="AG27" s="73"/>
      <c r="AH27" s="74"/>
      <c r="AI27" s="17"/>
      <c r="AJ27" s="17"/>
      <c r="AV27" s="16" t="s">
        <v>93</v>
      </c>
      <c r="AW27" s="97" t="s">
        <v>99</v>
      </c>
    </row>
    <row r="28" spans="1:81" ht="18" customHeight="1">
      <c r="A28" s="151" t="s">
        <v>85</v>
      </c>
      <c r="B28" s="151"/>
      <c r="C28" s="151"/>
      <c r="D28" s="151"/>
      <c r="E28" s="151"/>
      <c r="F28" s="151"/>
      <c r="G28" s="151"/>
      <c r="H28" s="151"/>
      <c r="J28" s="87">
        <v>21</v>
      </c>
      <c r="K28" s="88">
        <v>41</v>
      </c>
      <c r="L28" s="87"/>
      <c r="M28" s="89"/>
      <c r="N28" s="87"/>
      <c r="O28" s="89"/>
      <c r="P28" s="87"/>
      <c r="Q28" s="89"/>
      <c r="R28" s="87"/>
      <c r="S28" s="89"/>
      <c r="T28" s="87"/>
      <c r="U28" s="89"/>
      <c r="V28" s="87"/>
      <c r="W28" s="89"/>
      <c r="X28" s="87"/>
      <c r="Y28" s="89"/>
      <c r="Z28" s="87">
        <v>30</v>
      </c>
      <c r="AA28" s="89">
        <v>30</v>
      </c>
      <c r="AB28" s="87">
        <v>30</v>
      </c>
      <c r="AC28" s="89">
        <v>30</v>
      </c>
      <c r="AD28" s="87">
        <v>20</v>
      </c>
      <c r="AE28" s="89">
        <v>10</v>
      </c>
      <c r="AF28" s="73"/>
      <c r="AG28" s="73"/>
      <c r="AH28" s="75"/>
      <c r="AW28" s="97" t="s">
        <v>100</v>
      </c>
    </row>
    <row r="29" spans="1:81" ht="21.75" customHeight="1">
      <c r="A29" s="183" t="s">
        <v>87</v>
      </c>
      <c r="B29" s="183"/>
      <c r="C29" s="183"/>
      <c r="D29" s="183"/>
      <c r="E29" s="183"/>
      <c r="F29" s="183"/>
      <c r="G29" s="183"/>
      <c r="H29" s="183"/>
      <c r="J29" s="10" t="s">
        <v>84</v>
      </c>
      <c r="K29" s="22" t="s">
        <v>84</v>
      </c>
      <c r="L29" s="10" t="s">
        <v>79</v>
      </c>
      <c r="M29" s="11" t="s">
        <v>79</v>
      </c>
      <c r="N29" s="10" t="s">
        <v>79</v>
      </c>
      <c r="O29" s="11" t="s">
        <v>79</v>
      </c>
      <c r="P29" s="10" t="s">
        <v>84</v>
      </c>
      <c r="Q29" s="11" t="s">
        <v>84</v>
      </c>
      <c r="R29" s="10" t="s">
        <v>84</v>
      </c>
      <c r="S29" s="11" t="s">
        <v>84</v>
      </c>
      <c r="T29" s="10" t="s">
        <v>84</v>
      </c>
      <c r="U29" s="11" t="s">
        <v>84</v>
      </c>
      <c r="V29" s="10" t="s">
        <v>84</v>
      </c>
      <c r="W29" s="11" t="s">
        <v>84</v>
      </c>
      <c r="X29" s="10" t="s">
        <v>84</v>
      </c>
      <c r="Y29" s="11" t="s">
        <v>84</v>
      </c>
      <c r="Z29" s="10" t="s">
        <v>84</v>
      </c>
      <c r="AA29" s="11" t="s">
        <v>84</v>
      </c>
      <c r="AB29" s="10" t="s">
        <v>84</v>
      </c>
      <c r="AC29" s="11" t="s">
        <v>84</v>
      </c>
      <c r="AD29" s="10" t="s">
        <v>84</v>
      </c>
      <c r="AE29" s="11" t="s">
        <v>84</v>
      </c>
      <c r="AF29" s="73"/>
      <c r="AG29" s="73"/>
      <c r="AH29" s="75"/>
      <c r="AV29" s="16" t="s">
        <v>98</v>
      </c>
      <c r="AW29" s="97" t="s">
        <v>105</v>
      </c>
    </row>
    <row r="30" spans="1:81" ht="21" customHeight="1" thickBot="1">
      <c r="A30" s="164" t="s">
        <v>48</v>
      </c>
      <c r="B30" s="164"/>
      <c r="C30" s="164"/>
      <c r="D30" s="164"/>
      <c r="E30" s="164"/>
      <c r="F30" s="164"/>
      <c r="G30" s="164"/>
      <c r="H30" s="164"/>
      <c r="J30" s="84"/>
      <c r="K30" s="85" t="s">
        <v>79</v>
      </c>
      <c r="L30" s="12"/>
      <c r="M30" s="42"/>
      <c r="N30" s="12"/>
      <c r="O30" s="42"/>
      <c r="P30" s="12"/>
      <c r="Q30" s="42"/>
      <c r="R30" s="12"/>
      <c r="S30" s="42"/>
      <c r="T30" s="12"/>
      <c r="U30" s="42"/>
      <c r="V30" s="12"/>
      <c r="W30" s="42"/>
      <c r="X30" s="12"/>
      <c r="Y30" s="42"/>
      <c r="Z30" s="12"/>
      <c r="AA30" s="42"/>
      <c r="AB30" s="12"/>
      <c r="AC30" s="42"/>
      <c r="AD30" s="12"/>
      <c r="AE30" s="42"/>
      <c r="AF30" s="73"/>
      <c r="AG30" s="73"/>
      <c r="AH30" s="75"/>
      <c r="AW30" s="97" t="s">
        <v>106</v>
      </c>
    </row>
    <row r="31" spans="1:81" ht="19.5" customHeight="1" thickTop="1">
      <c r="A31" s="148" t="s">
        <v>22</v>
      </c>
      <c r="B31" s="149"/>
      <c r="C31" s="149"/>
      <c r="D31" s="149"/>
      <c r="E31" s="149"/>
      <c r="F31" s="149"/>
      <c r="G31" s="149"/>
      <c r="H31" s="150"/>
      <c r="J31" s="39">
        <f t="shared" ref="J31:AE31" si="3">J27*2</f>
        <v>2</v>
      </c>
      <c r="K31" s="29">
        <f t="shared" si="3"/>
        <v>2</v>
      </c>
      <c r="L31" s="25">
        <f>L27*2</f>
        <v>4</v>
      </c>
      <c r="M31" s="25">
        <f t="shared" si="3"/>
        <v>4</v>
      </c>
      <c r="N31" s="25">
        <f t="shared" si="3"/>
        <v>4</v>
      </c>
      <c r="O31" s="25">
        <f t="shared" si="3"/>
        <v>4</v>
      </c>
      <c r="P31" s="25">
        <f t="shared" si="3"/>
        <v>4</v>
      </c>
      <c r="Q31" s="25">
        <f t="shared" si="3"/>
        <v>4</v>
      </c>
      <c r="R31" s="25">
        <f t="shared" si="3"/>
        <v>4</v>
      </c>
      <c r="S31" s="25">
        <f t="shared" si="3"/>
        <v>4</v>
      </c>
      <c r="T31" s="25">
        <f t="shared" si="3"/>
        <v>4</v>
      </c>
      <c r="U31" s="25">
        <f t="shared" si="3"/>
        <v>4</v>
      </c>
      <c r="V31" s="25">
        <f t="shared" si="3"/>
        <v>4</v>
      </c>
      <c r="W31" s="25">
        <f t="shared" si="3"/>
        <v>4</v>
      </c>
      <c r="X31" s="25">
        <f t="shared" si="3"/>
        <v>4</v>
      </c>
      <c r="Y31" s="25">
        <f t="shared" si="3"/>
        <v>4</v>
      </c>
      <c r="Z31" s="25">
        <f t="shared" si="3"/>
        <v>2</v>
      </c>
      <c r="AA31" s="25">
        <f t="shared" si="3"/>
        <v>2</v>
      </c>
      <c r="AB31" s="25">
        <f t="shared" si="3"/>
        <v>2</v>
      </c>
      <c r="AC31" s="25">
        <f t="shared" si="3"/>
        <v>2</v>
      </c>
      <c r="AD31" s="25">
        <f t="shared" si="3"/>
        <v>2</v>
      </c>
      <c r="AE31" s="25">
        <f t="shared" si="3"/>
        <v>2</v>
      </c>
      <c r="AF31" s="76"/>
      <c r="AG31" s="76"/>
      <c r="AH31" s="75"/>
      <c r="AV31" s="16" t="s">
        <v>101</v>
      </c>
      <c r="AW31" s="97" t="s">
        <v>103</v>
      </c>
    </row>
    <row r="32" spans="1:81" ht="18.75" customHeight="1">
      <c r="A32" s="28"/>
      <c r="B32" s="185" t="s">
        <v>21</v>
      </c>
      <c r="C32" s="186"/>
      <c r="D32" s="186"/>
      <c r="E32" s="186"/>
      <c r="F32" s="186"/>
      <c r="G32" s="186"/>
      <c r="H32" s="187"/>
      <c r="J32" s="20">
        <f t="shared" ref="J32:AE32" si="4">J27</f>
        <v>1</v>
      </c>
      <c r="K32" s="23">
        <f t="shared" si="4"/>
        <v>1</v>
      </c>
      <c r="L32" s="7">
        <f t="shared" si="4"/>
        <v>2</v>
      </c>
      <c r="M32" s="7">
        <f t="shared" si="4"/>
        <v>2</v>
      </c>
      <c r="N32" s="7">
        <f t="shared" si="4"/>
        <v>2</v>
      </c>
      <c r="O32" s="7">
        <f t="shared" si="4"/>
        <v>2</v>
      </c>
      <c r="P32" s="7">
        <f t="shared" si="4"/>
        <v>2</v>
      </c>
      <c r="Q32" s="7">
        <f t="shared" si="4"/>
        <v>2</v>
      </c>
      <c r="R32" s="7">
        <f t="shared" si="4"/>
        <v>2</v>
      </c>
      <c r="S32" s="7">
        <f t="shared" si="4"/>
        <v>2</v>
      </c>
      <c r="T32" s="7">
        <f t="shared" si="4"/>
        <v>2</v>
      </c>
      <c r="U32" s="7">
        <f t="shared" si="4"/>
        <v>2</v>
      </c>
      <c r="V32" s="7">
        <f t="shared" si="4"/>
        <v>2</v>
      </c>
      <c r="W32" s="7">
        <f t="shared" si="4"/>
        <v>2</v>
      </c>
      <c r="X32" s="7">
        <f t="shared" si="4"/>
        <v>2</v>
      </c>
      <c r="Y32" s="7">
        <f t="shared" si="4"/>
        <v>2</v>
      </c>
      <c r="Z32" s="7">
        <f t="shared" si="4"/>
        <v>1</v>
      </c>
      <c r="AA32" s="7">
        <f t="shared" si="4"/>
        <v>1</v>
      </c>
      <c r="AB32" s="7">
        <f t="shared" si="4"/>
        <v>1</v>
      </c>
      <c r="AC32" s="7">
        <f t="shared" si="4"/>
        <v>1</v>
      </c>
      <c r="AD32" s="7">
        <f t="shared" si="4"/>
        <v>1</v>
      </c>
      <c r="AE32" s="7">
        <f t="shared" si="4"/>
        <v>1</v>
      </c>
      <c r="AF32" s="77"/>
      <c r="AG32" s="77"/>
      <c r="AH32" s="75"/>
      <c r="AV32" s="16" t="s">
        <v>102</v>
      </c>
      <c r="AW32" s="115" t="s">
        <v>107</v>
      </c>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row>
    <row r="33" spans="1:81" ht="19.5" customHeight="1" thickBot="1">
      <c r="A33" s="184" t="s">
        <v>41</v>
      </c>
      <c r="B33" s="184"/>
      <c r="C33" s="184"/>
      <c r="D33" s="184"/>
      <c r="E33" s="184"/>
      <c r="F33" s="184"/>
      <c r="G33" s="184"/>
      <c r="H33" s="184"/>
      <c r="J33" s="40">
        <f>IF(J29="〇",J27*2+2,J27*2)</f>
        <v>2</v>
      </c>
      <c r="K33" s="26">
        <f t="shared" ref="K33:AE33" si="5">IF(K29="〇",K27*2+2,K27*2)</f>
        <v>2</v>
      </c>
      <c r="L33" s="27">
        <f t="shared" si="5"/>
        <v>6</v>
      </c>
      <c r="M33" s="27">
        <f t="shared" si="5"/>
        <v>6</v>
      </c>
      <c r="N33" s="27">
        <f t="shared" si="5"/>
        <v>6</v>
      </c>
      <c r="O33" s="27">
        <f t="shared" si="5"/>
        <v>6</v>
      </c>
      <c r="P33" s="27">
        <f t="shared" si="5"/>
        <v>4</v>
      </c>
      <c r="Q33" s="27">
        <f t="shared" si="5"/>
        <v>4</v>
      </c>
      <c r="R33" s="27">
        <f t="shared" si="5"/>
        <v>4</v>
      </c>
      <c r="S33" s="27">
        <f t="shared" si="5"/>
        <v>4</v>
      </c>
      <c r="T33" s="27">
        <f t="shared" si="5"/>
        <v>4</v>
      </c>
      <c r="U33" s="27">
        <f t="shared" si="5"/>
        <v>4</v>
      </c>
      <c r="V33" s="27">
        <f t="shared" si="5"/>
        <v>4</v>
      </c>
      <c r="W33" s="27">
        <f t="shared" si="5"/>
        <v>4</v>
      </c>
      <c r="X33" s="27">
        <f t="shared" si="5"/>
        <v>4</v>
      </c>
      <c r="Y33" s="27">
        <f t="shared" si="5"/>
        <v>4</v>
      </c>
      <c r="Z33" s="27">
        <f t="shared" si="5"/>
        <v>2</v>
      </c>
      <c r="AA33" s="27">
        <f t="shared" si="5"/>
        <v>2</v>
      </c>
      <c r="AB33" s="27">
        <f t="shared" si="5"/>
        <v>2</v>
      </c>
      <c r="AC33" s="27">
        <f t="shared" si="5"/>
        <v>2</v>
      </c>
      <c r="AD33" s="27">
        <f t="shared" si="5"/>
        <v>2</v>
      </c>
      <c r="AE33" s="27">
        <f t="shared" si="5"/>
        <v>2</v>
      </c>
      <c r="AF33" s="76"/>
      <c r="AG33" s="76"/>
      <c r="AH33" s="7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row>
    <row r="34" spans="1:81" s="5" customFormat="1" ht="20.25" customHeight="1" thickTop="1">
      <c r="A34" s="145" t="s">
        <v>39</v>
      </c>
      <c r="B34" s="146"/>
      <c r="C34" s="146"/>
      <c r="D34" s="146"/>
      <c r="E34" s="146"/>
      <c r="F34" s="146"/>
      <c r="G34" s="146"/>
      <c r="H34" s="147"/>
      <c r="I34" s="24"/>
      <c r="J34" s="37" t="str">
        <f>IF(AND(J26&gt;J27,J27*40&lt;J28,OR(J30="×",J30="")),"×","")</f>
        <v/>
      </c>
      <c r="K34" s="37" t="str">
        <f t="shared" ref="K34:AE34" si="6">IF(AND(K26&gt;K27,K27*40&lt;K28,OR(K30="×",K30="")),"×","")</f>
        <v/>
      </c>
      <c r="L34" s="37" t="str">
        <f t="shared" si="6"/>
        <v/>
      </c>
      <c r="M34" s="37" t="str">
        <f t="shared" si="6"/>
        <v/>
      </c>
      <c r="N34" s="37" t="str">
        <f t="shared" si="6"/>
        <v/>
      </c>
      <c r="O34" s="37" t="str">
        <f t="shared" si="6"/>
        <v/>
      </c>
      <c r="P34" s="37" t="str">
        <f t="shared" si="6"/>
        <v/>
      </c>
      <c r="Q34" s="37" t="str">
        <f t="shared" si="6"/>
        <v/>
      </c>
      <c r="R34" s="37" t="str">
        <f t="shared" si="6"/>
        <v/>
      </c>
      <c r="S34" s="37" t="str">
        <f t="shared" si="6"/>
        <v/>
      </c>
      <c r="T34" s="37" t="str">
        <f t="shared" si="6"/>
        <v/>
      </c>
      <c r="U34" s="37" t="str">
        <f t="shared" si="6"/>
        <v/>
      </c>
      <c r="V34" s="37" t="str">
        <f t="shared" si="6"/>
        <v/>
      </c>
      <c r="W34" s="37" t="str">
        <f t="shared" si="6"/>
        <v/>
      </c>
      <c r="X34" s="37" t="str">
        <f t="shared" si="6"/>
        <v/>
      </c>
      <c r="Y34" s="37" t="str">
        <f t="shared" si="6"/>
        <v/>
      </c>
      <c r="Z34" s="37" t="str">
        <f t="shared" si="6"/>
        <v/>
      </c>
      <c r="AA34" s="37" t="str">
        <f t="shared" si="6"/>
        <v/>
      </c>
      <c r="AB34" s="37" t="str">
        <f t="shared" si="6"/>
        <v/>
      </c>
      <c r="AC34" s="37" t="str">
        <f t="shared" si="6"/>
        <v/>
      </c>
      <c r="AD34" s="37" t="str">
        <f t="shared" si="6"/>
        <v/>
      </c>
      <c r="AE34" s="37" t="str">
        <f t="shared" si="6"/>
        <v/>
      </c>
      <c r="AF34" s="78"/>
      <c r="AG34" s="78"/>
      <c r="AH34" s="79"/>
      <c r="AJ34" s="33"/>
      <c r="AN34" s="33"/>
      <c r="AO34" s="33"/>
      <c r="AU34" s="33"/>
      <c r="AV34" s="99"/>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row>
    <row r="35" spans="1:81">
      <c r="AF35" s="76"/>
      <c r="AG35" s="76"/>
      <c r="AH35" s="7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row>
    <row r="36" spans="1:81">
      <c r="A36" t="s">
        <v>29</v>
      </c>
      <c r="AG36" s="76"/>
      <c r="AH36" s="75"/>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row>
    <row r="37" spans="1:81" ht="15.75" customHeight="1">
      <c r="A37" s="1"/>
      <c r="B37" s="152" t="s">
        <v>17</v>
      </c>
      <c r="C37" s="152"/>
      <c r="D37" s="152"/>
      <c r="E37" s="152"/>
      <c r="F37" s="161" t="s">
        <v>6</v>
      </c>
      <c r="G37" s="162"/>
      <c r="H37" s="163"/>
      <c r="I37" s="153">
        <v>0.33333333333333331</v>
      </c>
      <c r="J37" s="154"/>
      <c r="K37" s="128">
        <v>0.375</v>
      </c>
      <c r="L37" s="129"/>
      <c r="M37" s="128">
        <v>0.41666666666666702</v>
      </c>
      <c r="N37" s="129"/>
      <c r="O37" s="128">
        <v>0.45833333333333298</v>
      </c>
      <c r="P37" s="129"/>
      <c r="Q37" s="128">
        <v>0.5</v>
      </c>
      <c r="R37" s="129"/>
      <c r="S37" s="128">
        <v>0.54166666666666696</v>
      </c>
      <c r="T37" s="129"/>
      <c r="U37" s="128">
        <v>0.58333333333333304</v>
      </c>
      <c r="V37" s="129"/>
      <c r="W37" s="128">
        <v>0.624999999999999</v>
      </c>
      <c r="X37" s="129"/>
      <c r="Y37" s="128">
        <v>0.66666666666666496</v>
      </c>
      <c r="Z37" s="129"/>
      <c r="AA37" s="128">
        <v>0.70833333333333104</v>
      </c>
      <c r="AB37" s="129"/>
      <c r="AC37" s="128">
        <v>0.749999999999997</v>
      </c>
      <c r="AD37" s="129"/>
      <c r="AE37" s="128">
        <v>0.79166666666666297</v>
      </c>
      <c r="AF37" s="142"/>
      <c r="AG37" s="143"/>
      <c r="AH37" s="144"/>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row>
    <row r="38" spans="1:81" ht="15.75" customHeight="1">
      <c r="A38" s="1">
        <v>1</v>
      </c>
      <c r="B38" s="139" t="s">
        <v>69</v>
      </c>
      <c r="C38" s="139"/>
      <c r="D38" s="139"/>
      <c r="E38" s="139"/>
      <c r="F38" s="139" t="s">
        <v>20</v>
      </c>
      <c r="G38" s="139"/>
      <c r="H38" s="139"/>
      <c r="J38" s="8" t="s">
        <v>30</v>
      </c>
      <c r="K38" s="9" t="s">
        <v>30</v>
      </c>
      <c r="L38" s="34" t="s">
        <v>30</v>
      </c>
      <c r="M38" s="35" t="s">
        <v>30</v>
      </c>
      <c r="N38" s="34" t="s">
        <v>30</v>
      </c>
      <c r="O38" s="35" t="s">
        <v>30</v>
      </c>
      <c r="P38" s="34"/>
      <c r="Q38" s="35"/>
      <c r="R38" s="34" t="s">
        <v>30</v>
      </c>
      <c r="S38" s="35" t="s">
        <v>30</v>
      </c>
      <c r="T38" s="34" t="s">
        <v>30</v>
      </c>
      <c r="U38" s="35" t="s">
        <v>30</v>
      </c>
      <c r="V38" s="34" t="s">
        <v>30</v>
      </c>
      <c r="W38" s="35" t="s">
        <v>30</v>
      </c>
      <c r="X38" s="34" t="s">
        <v>30</v>
      </c>
      <c r="Y38" s="35" t="s">
        <v>30</v>
      </c>
      <c r="Z38" s="34" t="s">
        <v>30</v>
      </c>
      <c r="AA38" s="35" t="s">
        <v>30</v>
      </c>
      <c r="AB38" s="34"/>
      <c r="AC38" s="35"/>
      <c r="AD38" s="34"/>
      <c r="AE38" s="35"/>
      <c r="AF38" s="76"/>
      <c r="AG38" s="76"/>
      <c r="AH38" s="75"/>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row>
    <row r="39" spans="1:81" ht="15.75" customHeight="1">
      <c r="A39" s="1">
        <v>2</v>
      </c>
      <c r="B39" s="139" t="s">
        <v>70</v>
      </c>
      <c r="C39" s="139"/>
      <c r="D39" s="139"/>
      <c r="E39" s="139"/>
      <c r="F39" s="139" t="s">
        <v>20</v>
      </c>
      <c r="G39" s="139"/>
      <c r="H39" s="139"/>
      <c r="J39" s="34"/>
      <c r="K39" s="35"/>
      <c r="L39" s="34"/>
      <c r="M39" s="35"/>
      <c r="N39" s="34"/>
      <c r="O39" s="35"/>
      <c r="P39" s="34" t="s">
        <v>80</v>
      </c>
      <c r="Q39" s="35" t="s">
        <v>30</v>
      </c>
      <c r="R39" s="34" t="s">
        <v>30</v>
      </c>
      <c r="S39" s="35" t="s">
        <v>30</v>
      </c>
      <c r="T39" s="34" t="s">
        <v>30</v>
      </c>
      <c r="U39" s="35" t="s">
        <v>30</v>
      </c>
      <c r="V39" s="34"/>
      <c r="W39" s="35"/>
      <c r="X39" s="34" t="s">
        <v>30</v>
      </c>
      <c r="Y39" s="35" t="s">
        <v>30</v>
      </c>
      <c r="Z39" s="34" t="s">
        <v>30</v>
      </c>
      <c r="AA39" s="35" t="s">
        <v>30</v>
      </c>
      <c r="AB39" s="34" t="s">
        <v>30</v>
      </c>
      <c r="AC39" s="35" t="s">
        <v>30</v>
      </c>
      <c r="AD39" s="34" t="s">
        <v>30</v>
      </c>
      <c r="AE39" s="35" t="s">
        <v>30</v>
      </c>
      <c r="AF39" s="76"/>
      <c r="AG39" s="76"/>
      <c r="AH39" s="75"/>
      <c r="AV39" s="120" t="s">
        <v>124</v>
      </c>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16"/>
    </row>
    <row r="40" spans="1:81" ht="15.75" customHeight="1">
      <c r="A40" s="1">
        <v>3</v>
      </c>
      <c r="B40" s="139" t="s">
        <v>71</v>
      </c>
      <c r="C40" s="139"/>
      <c r="D40" s="139"/>
      <c r="E40" s="139"/>
      <c r="F40" s="139" t="s">
        <v>20</v>
      </c>
      <c r="G40" s="139"/>
      <c r="H40" s="139"/>
      <c r="J40" s="34"/>
      <c r="K40" s="35"/>
      <c r="L40" s="34" t="s">
        <v>30</v>
      </c>
      <c r="M40" s="35" t="s">
        <v>30</v>
      </c>
      <c r="N40" s="34" t="s">
        <v>30</v>
      </c>
      <c r="O40" s="35" t="s">
        <v>30</v>
      </c>
      <c r="P40" s="34" t="s">
        <v>30</v>
      </c>
      <c r="Q40" s="35" t="s">
        <v>30</v>
      </c>
      <c r="R40" s="34"/>
      <c r="S40" s="35"/>
      <c r="T40" s="34" t="s">
        <v>30</v>
      </c>
      <c r="U40" s="35" t="s">
        <v>30</v>
      </c>
      <c r="V40" s="34" t="s">
        <v>30</v>
      </c>
      <c r="W40" s="35" t="s">
        <v>30</v>
      </c>
      <c r="X40" s="34" t="s">
        <v>30</v>
      </c>
      <c r="Y40" s="35" t="s">
        <v>30</v>
      </c>
      <c r="Z40" s="34"/>
      <c r="AA40" s="35"/>
      <c r="AB40" s="34"/>
      <c r="AC40" s="35"/>
      <c r="AD40" s="34"/>
      <c r="AE40" s="35"/>
      <c r="AF40" s="76"/>
      <c r="AG40" s="76"/>
      <c r="AH40" s="75"/>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16"/>
    </row>
    <row r="41" spans="1:81" ht="15.75" customHeight="1">
      <c r="A41" s="1">
        <v>4</v>
      </c>
      <c r="B41" s="139" t="s">
        <v>72</v>
      </c>
      <c r="C41" s="139"/>
      <c r="D41" s="139"/>
      <c r="E41" s="139"/>
      <c r="F41" s="139" t="s">
        <v>34</v>
      </c>
      <c r="G41" s="139"/>
      <c r="H41" s="139"/>
      <c r="J41" s="34" t="s">
        <v>30</v>
      </c>
      <c r="K41" s="35" t="s">
        <v>30</v>
      </c>
      <c r="L41" s="34" t="s">
        <v>30</v>
      </c>
      <c r="M41" s="35" t="s">
        <v>30</v>
      </c>
      <c r="N41" s="34" t="s">
        <v>30</v>
      </c>
      <c r="O41" s="35" t="s">
        <v>30</v>
      </c>
      <c r="P41" s="34" t="s">
        <v>30</v>
      </c>
      <c r="Q41" s="35" t="s">
        <v>30</v>
      </c>
      <c r="R41" s="34"/>
      <c r="S41" s="35"/>
      <c r="T41" s="34" t="s">
        <v>30</v>
      </c>
      <c r="U41" s="35" t="s">
        <v>30</v>
      </c>
      <c r="V41" s="34" t="s">
        <v>30</v>
      </c>
      <c r="W41" s="35" t="s">
        <v>30</v>
      </c>
      <c r="X41" s="34"/>
      <c r="Y41" s="35"/>
      <c r="Z41" s="34"/>
      <c r="AA41" s="35"/>
      <c r="AB41" s="34"/>
      <c r="AC41" s="35"/>
      <c r="AD41" s="34"/>
      <c r="AE41" s="35"/>
      <c r="AF41" s="76"/>
      <c r="AG41" s="76"/>
      <c r="AH41" s="75"/>
      <c r="AV41" s="16" t="s">
        <v>104</v>
      </c>
      <c r="AW41" s="97" t="s">
        <v>113</v>
      </c>
    </row>
    <row r="42" spans="1:81" ht="15.75" customHeight="1">
      <c r="A42" s="1">
        <v>5</v>
      </c>
      <c r="B42" s="139" t="s">
        <v>73</v>
      </c>
      <c r="C42" s="139"/>
      <c r="D42" s="139"/>
      <c r="E42" s="139"/>
      <c r="F42" s="139" t="s">
        <v>34</v>
      </c>
      <c r="G42" s="139"/>
      <c r="H42" s="139"/>
      <c r="J42" s="34"/>
      <c r="K42" s="35"/>
      <c r="L42" s="34" t="s">
        <v>30</v>
      </c>
      <c r="M42" s="35" t="s">
        <v>30</v>
      </c>
      <c r="N42" s="34" t="s">
        <v>30</v>
      </c>
      <c r="O42" s="35" t="s">
        <v>30</v>
      </c>
      <c r="P42" s="34" t="s">
        <v>30</v>
      </c>
      <c r="Q42" s="35" t="s">
        <v>30</v>
      </c>
      <c r="R42" s="34"/>
      <c r="S42" s="35"/>
      <c r="T42" s="34" t="s">
        <v>30</v>
      </c>
      <c r="U42" s="35" t="s">
        <v>30</v>
      </c>
      <c r="V42" s="34" t="s">
        <v>30</v>
      </c>
      <c r="W42" s="35" t="s">
        <v>30</v>
      </c>
      <c r="X42" s="34"/>
      <c r="Y42" s="35"/>
      <c r="Z42" s="34"/>
      <c r="AA42" s="35"/>
      <c r="AB42" s="34"/>
      <c r="AC42" s="35"/>
      <c r="AD42" s="34"/>
      <c r="AE42" s="35"/>
      <c r="AF42" s="76"/>
      <c r="AG42" s="76"/>
      <c r="AH42" s="75"/>
    </row>
    <row r="43" spans="1:81" ht="15.75" customHeight="1">
      <c r="A43" s="1">
        <v>6</v>
      </c>
      <c r="B43" s="139" t="s">
        <v>74</v>
      </c>
      <c r="C43" s="139"/>
      <c r="D43" s="139"/>
      <c r="E43" s="139"/>
      <c r="F43" s="139" t="s">
        <v>20</v>
      </c>
      <c r="G43" s="139"/>
      <c r="H43" s="139"/>
      <c r="J43" s="34"/>
      <c r="K43" s="35"/>
      <c r="L43" s="34" t="s">
        <v>30</v>
      </c>
      <c r="M43" s="35" t="s">
        <v>30</v>
      </c>
      <c r="N43" s="34" t="s">
        <v>30</v>
      </c>
      <c r="O43" s="35" t="s">
        <v>30</v>
      </c>
      <c r="P43" s="34" t="s">
        <v>30</v>
      </c>
      <c r="Q43" s="35" t="s">
        <v>30</v>
      </c>
      <c r="R43" s="34" t="s">
        <v>30</v>
      </c>
      <c r="S43" s="35" t="s">
        <v>30</v>
      </c>
      <c r="T43" s="34"/>
      <c r="U43" s="35"/>
      <c r="V43" s="34"/>
      <c r="W43" s="35"/>
      <c r="X43" s="34"/>
      <c r="Y43" s="35"/>
      <c r="Z43" s="34"/>
      <c r="AA43" s="35"/>
      <c r="AB43" s="34"/>
      <c r="AC43" s="35"/>
      <c r="AD43" s="34"/>
      <c r="AE43" s="35"/>
      <c r="AF43" s="76"/>
      <c r="AG43" s="76"/>
      <c r="AH43" s="75"/>
      <c r="AV43" s="16" t="s">
        <v>108</v>
      </c>
      <c r="AW43" s="97" t="s">
        <v>110</v>
      </c>
    </row>
    <row r="44" spans="1:81" ht="15.75" customHeight="1">
      <c r="A44" s="1">
        <v>7</v>
      </c>
      <c r="B44" s="139" t="s">
        <v>75</v>
      </c>
      <c r="C44" s="139"/>
      <c r="D44" s="139"/>
      <c r="E44" s="139"/>
      <c r="F44" s="139" t="s">
        <v>34</v>
      </c>
      <c r="G44" s="139"/>
      <c r="H44" s="139"/>
      <c r="J44" s="34"/>
      <c r="K44" s="35"/>
      <c r="L44" s="34" t="s">
        <v>30</v>
      </c>
      <c r="M44" s="35" t="s">
        <v>30</v>
      </c>
      <c r="N44" s="34" t="s">
        <v>30</v>
      </c>
      <c r="O44" s="35" t="s">
        <v>30</v>
      </c>
      <c r="P44" s="34" t="s">
        <v>30</v>
      </c>
      <c r="Q44" s="35" t="s">
        <v>30</v>
      </c>
      <c r="R44" s="34" t="s">
        <v>30</v>
      </c>
      <c r="S44" s="35" t="s">
        <v>30</v>
      </c>
      <c r="T44" s="34"/>
      <c r="U44" s="35"/>
      <c r="V44" s="34"/>
      <c r="W44" s="35"/>
      <c r="X44" s="34"/>
      <c r="Y44" s="35"/>
      <c r="Z44" s="34"/>
      <c r="AA44" s="35"/>
      <c r="AB44" s="34"/>
      <c r="AC44" s="35"/>
      <c r="AD44" s="34"/>
      <c r="AE44" s="35"/>
      <c r="AF44" s="76"/>
      <c r="AG44" s="76"/>
      <c r="AH44" s="75"/>
      <c r="AW44" s="97" t="s">
        <v>111</v>
      </c>
    </row>
    <row r="45" spans="1:81" ht="15.75" customHeight="1">
      <c r="A45" s="1">
        <v>8</v>
      </c>
      <c r="B45" s="139" t="s">
        <v>76</v>
      </c>
      <c r="C45" s="139"/>
      <c r="D45" s="139"/>
      <c r="E45" s="139"/>
      <c r="F45" s="139" t="s">
        <v>20</v>
      </c>
      <c r="G45" s="139"/>
      <c r="H45" s="139"/>
      <c r="J45" s="34"/>
      <c r="K45" s="35"/>
      <c r="L45" s="34"/>
      <c r="M45" s="35"/>
      <c r="N45" s="34"/>
      <c r="O45" s="35"/>
      <c r="P45" s="34"/>
      <c r="Q45" s="35"/>
      <c r="R45" s="34"/>
      <c r="S45" s="35"/>
      <c r="T45" s="34" t="s">
        <v>30</v>
      </c>
      <c r="U45" s="35" t="s">
        <v>30</v>
      </c>
      <c r="V45" s="34" t="s">
        <v>30</v>
      </c>
      <c r="W45" s="35" t="s">
        <v>30</v>
      </c>
      <c r="X45" s="34" t="s">
        <v>30</v>
      </c>
      <c r="Y45" s="35" t="s">
        <v>30</v>
      </c>
      <c r="Z45" s="34"/>
      <c r="AA45" s="35"/>
      <c r="AB45" s="34"/>
      <c r="AC45" s="35"/>
      <c r="AD45" s="34"/>
      <c r="AE45" s="35"/>
      <c r="AF45" s="76"/>
      <c r="AG45" s="76"/>
      <c r="AH45" s="75"/>
      <c r="AW45" s="97" t="s">
        <v>112</v>
      </c>
    </row>
    <row r="46" spans="1:81" ht="15.75" customHeight="1">
      <c r="A46" s="1">
        <v>9</v>
      </c>
      <c r="B46" s="139" t="s">
        <v>77</v>
      </c>
      <c r="C46" s="139"/>
      <c r="D46" s="139"/>
      <c r="E46" s="139"/>
      <c r="F46" s="139" t="s">
        <v>34</v>
      </c>
      <c r="G46" s="139"/>
      <c r="H46" s="139"/>
      <c r="J46" s="34"/>
      <c r="K46" s="35"/>
      <c r="L46" s="34"/>
      <c r="M46" s="35"/>
      <c r="N46" s="34"/>
      <c r="O46" s="35"/>
      <c r="P46" s="34"/>
      <c r="Q46" s="35"/>
      <c r="R46" s="34"/>
      <c r="S46" s="35"/>
      <c r="T46" s="34" t="s">
        <v>30</v>
      </c>
      <c r="U46" s="35" t="s">
        <v>30</v>
      </c>
      <c r="V46" s="34" t="s">
        <v>30</v>
      </c>
      <c r="W46" s="35" t="s">
        <v>30</v>
      </c>
      <c r="X46" s="34" t="s">
        <v>30</v>
      </c>
      <c r="Y46" s="35" t="s">
        <v>30</v>
      </c>
      <c r="Z46" s="34"/>
      <c r="AA46" s="35"/>
      <c r="AB46" s="34"/>
      <c r="AC46" s="35"/>
      <c r="AD46" s="34"/>
      <c r="AE46" s="35"/>
      <c r="AF46" s="76"/>
      <c r="AG46" s="76"/>
      <c r="AH46" s="75"/>
    </row>
    <row r="47" spans="1:81" ht="15.75" customHeight="1">
      <c r="A47" s="1">
        <v>10</v>
      </c>
      <c r="B47" s="139" t="s">
        <v>78</v>
      </c>
      <c r="C47" s="139"/>
      <c r="D47" s="139"/>
      <c r="E47" s="139"/>
      <c r="F47" s="139" t="s">
        <v>34</v>
      </c>
      <c r="G47" s="139"/>
      <c r="H47" s="139"/>
      <c r="J47" s="34"/>
      <c r="K47" s="35"/>
      <c r="L47" s="34"/>
      <c r="M47" s="35"/>
      <c r="N47" s="34"/>
      <c r="O47" s="35"/>
      <c r="P47" s="34"/>
      <c r="Q47" s="35"/>
      <c r="R47" s="34"/>
      <c r="S47" s="35"/>
      <c r="T47" s="34"/>
      <c r="U47" s="35"/>
      <c r="V47" s="34"/>
      <c r="W47" s="35"/>
      <c r="X47" s="34"/>
      <c r="Y47" s="35"/>
      <c r="Z47" s="34" t="s">
        <v>30</v>
      </c>
      <c r="AA47" s="35" t="s">
        <v>30</v>
      </c>
      <c r="AB47" s="34" t="s">
        <v>30</v>
      </c>
      <c r="AC47" s="35" t="s">
        <v>30</v>
      </c>
      <c r="AD47" s="34" t="s">
        <v>30</v>
      </c>
      <c r="AE47" s="35" t="s">
        <v>30</v>
      </c>
      <c r="AF47" s="76"/>
      <c r="AG47" s="76"/>
      <c r="AH47" s="75"/>
    </row>
    <row r="48" spans="1:81" ht="15.75" customHeight="1">
      <c r="A48" s="1">
        <v>11</v>
      </c>
      <c r="B48" s="139"/>
      <c r="C48" s="139"/>
      <c r="D48" s="139"/>
      <c r="E48" s="139"/>
      <c r="F48" s="139"/>
      <c r="G48" s="139"/>
      <c r="H48" s="139"/>
      <c r="J48" s="34"/>
      <c r="K48" s="35"/>
      <c r="L48" s="34"/>
      <c r="M48" s="35"/>
      <c r="N48" s="34"/>
      <c r="O48" s="35"/>
      <c r="P48" s="34"/>
      <c r="Q48" s="35"/>
      <c r="R48" s="34"/>
      <c r="S48" s="35"/>
      <c r="T48" s="34"/>
      <c r="U48" s="35"/>
      <c r="V48" s="34"/>
      <c r="W48" s="35"/>
      <c r="X48" s="34"/>
      <c r="Y48" s="35"/>
      <c r="Z48" s="34"/>
      <c r="AA48" s="35"/>
      <c r="AB48" s="34"/>
      <c r="AC48" s="35"/>
      <c r="AD48" s="34"/>
      <c r="AE48" s="35"/>
      <c r="AF48" s="76"/>
      <c r="AG48" s="76"/>
      <c r="AH48" s="75"/>
    </row>
    <row r="49" spans="1:81" ht="15.75" customHeight="1">
      <c r="A49" s="1">
        <v>12</v>
      </c>
      <c r="B49" s="139"/>
      <c r="C49" s="139"/>
      <c r="D49" s="139"/>
      <c r="E49" s="139"/>
      <c r="F49" s="139"/>
      <c r="G49" s="139"/>
      <c r="H49" s="139"/>
      <c r="J49" s="34"/>
      <c r="K49" s="35"/>
      <c r="L49" s="34"/>
      <c r="M49" s="35"/>
      <c r="N49" s="34"/>
      <c r="O49" s="35"/>
      <c r="P49" s="34"/>
      <c r="Q49" s="35"/>
      <c r="R49" s="34"/>
      <c r="S49" s="35"/>
      <c r="T49" s="34"/>
      <c r="U49" s="35"/>
      <c r="V49" s="34"/>
      <c r="W49" s="35"/>
      <c r="X49" s="34"/>
      <c r="Y49" s="35"/>
      <c r="Z49" s="34"/>
      <c r="AA49" s="35"/>
      <c r="AB49" s="34"/>
      <c r="AC49" s="35"/>
      <c r="AD49" s="34"/>
      <c r="AE49" s="35"/>
      <c r="AF49" s="76"/>
      <c r="AG49" s="76"/>
      <c r="AH49" s="75"/>
    </row>
    <row r="50" spans="1:81" ht="15.75" customHeight="1">
      <c r="A50" s="1">
        <v>13</v>
      </c>
      <c r="B50" s="139"/>
      <c r="C50" s="139"/>
      <c r="D50" s="139"/>
      <c r="E50" s="139"/>
      <c r="F50" s="139"/>
      <c r="G50" s="139"/>
      <c r="H50" s="139"/>
      <c r="J50" s="34"/>
      <c r="K50" s="35"/>
      <c r="L50" s="34"/>
      <c r="M50" s="35"/>
      <c r="N50" s="34"/>
      <c r="O50" s="35"/>
      <c r="P50" s="34"/>
      <c r="Q50" s="35"/>
      <c r="R50" s="34"/>
      <c r="S50" s="35"/>
      <c r="T50" s="34"/>
      <c r="U50" s="35"/>
      <c r="V50" s="34"/>
      <c r="W50" s="35"/>
      <c r="X50" s="34"/>
      <c r="Y50" s="35"/>
      <c r="Z50" s="34"/>
      <c r="AA50" s="35"/>
      <c r="AB50" s="34"/>
      <c r="AC50" s="35"/>
      <c r="AD50" s="34"/>
      <c r="AE50" s="35"/>
      <c r="AF50" s="76"/>
      <c r="AG50" s="76"/>
      <c r="AH50" s="75"/>
    </row>
    <row r="51" spans="1:81" ht="15.75" customHeight="1">
      <c r="A51" s="1">
        <v>14</v>
      </c>
      <c r="B51" s="139"/>
      <c r="C51" s="139"/>
      <c r="D51" s="139"/>
      <c r="E51" s="139"/>
      <c r="F51" s="139"/>
      <c r="G51" s="139"/>
      <c r="H51" s="139"/>
      <c r="J51" s="34"/>
      <c r="K51" s="35"/>
      <c r="L51" s="34"/>
      <c r="M51" s="35"/>
      <c r="N51" s="34"/>
      <c r="O51" s="35"/>
      <c r="P51" s="34"/>
      <c r="Q51" s="35"/>
      <c r="R51" s="34"/>
      <c r="S51" s="35"/>
      <c r="T51" s="34"/>
      <c r="U51" s="35"/>
      <c r="V51" s="34"/>
      <c r="W51" s="35"/>
      <c r="X51" s="34"/>
      <c r="Y51" s="35"/>
      <c r="Z51" s="34"/>
      <c r="AA51" s="35"/>
      <c r="AB51" s="34"/>
      <c r="AC51" s="35"/>
      <c r="AD51" s="34"/>
      <c r="AE51" s="35"/>
      <c r="AF51" s="76"/>
      <c r="AG51" s="76"/>
      <c r="AH51" s="75"/>
    </row>
    <row r="52" spans="1:81" ht="15.75" customHeight="1">
      <c r="A52" s="1">
        <v>15</v>
      </c>
      <c r="B52" s="139"/>
      <c r="C52" s="139"/>
      <c r="D52" s="139"/>
      <c r="E52" s="139"/>
      <c r="F52" s="139"/>
      <c r="G52" s="139"/>
      <c r="H52" s="139"/>
      <c r="J52" s="34"/>
      <c r="K52" s="35"/>
      <c r="L52" s="34"/>
      <c r="M52" s="35"/>
      <c r="N52" s="34"/>
      <c r="O52" s="35"/>
      <c r="P52" s="34"/>
      <c r="Q52" s="35"/>
      <c r="R52" s="34"/>
      <c r="S52" s="35"/>
      <c r="T52" s="34"/>
      <c r="U52" s="35"/>
      <c r="V52" s="34"/>
      <c r="W52" s="35"/>
      <c r="X52" s="34"/>
      <c r="Y52" s="35"/>
      <c r="Z52" s="34"/>
      <c r="AA52" s="35"/>
      <c r="AB52" s="34"/>
      <c r="AC52" s="35"/>
      <c r="AD52" s="34"/>
      <c r="AE52" s="35"/>
      <c r="AF52" s="76"/>
      <c r="AG52" s="76"/>
      <c r="AH52" s="75"/>
    </row>
    <row r="53" spans="1:81" ht="15.75" customHeight="1">
      <c r="A53" s="1">
        <v>16</v>
      </c>
      <c r="B53" s="139"/>
      <c r="C53" s="139"/>
      <c r="D53" s="139"/>
      <c r="E53" s="139"/>
      <c r="F53" s="139"/>
      <c r="G53" s="139"/>
      <c r="H53" s="139"/>
      <c r="J53" s="34"/>
      <c r="K53" s="35"/>
      <c r="L53" s="34"/>
      <c r="M53" s="35"/>
      <c r="N53" s="34"/>
      <c r="O53" s="35"/>
      <c r="P53" s="34"/>
      <c r="Q53" s="35"/>
      <c r="R53" s="34"/>
      <c r="S53" s="35"/>
      <c r="T53" s="34"/>
      <c r="U53" s="35"/>
      <c r="V53" s="34"/>
      <c r="W53" s="35"/>
      <c r="X53" s="34"/>
      <c r="Y53" s="35"/>
      <c r="Z53" s="34"/>
      <c r="AA53" s="35"/>
      <c r="AB53" s="34"/>
      <c r="AC53" s="35"/>
      <c r="AD53" s="34"/>
      <c r="AE53" s="35"/>
      <c r="AF53" s="76"/>
      <c r="AG53" s="76"/>
      <c r="AH53" s="75"/>
    </row>
    <row r="54" spans="1:81" ht="15.75" customHeight="1">
      <c r="A54" s="1">
        <v>17</v>
      </c>
      <c r="B54" s="139"/>
      <c r="C54" s="139"/>
      <c r="D54" s="139"/>
      <c r="E54" s="139"/>
      <c r="F54" s="139"/>
      <c r="G54" s="139"/>
      <c r="H54" s="139"/>
      <c r="J54" s="34"/>
      <c r="K54" s="35"/>
      <c r="L54" s="34"/>
      <c r="M54" s="35"/>
      <c r="N54" s="34"/>
      <c r="O54" s="35"/>
      <c r="P54" s="34"/>
      <c r="Q54" s="35"/>
      <c r="R54" s="34"/>
      <c r="S54" s="35"/>
      <c r="T54" s="34"/>
      <c r="U54" s="35"/>
      <c r="V54" s="34"/>
      <c r="W54" s="35"/>
      <c r="X54" s="34"/>
      <c r="Y54" s="35"/>
      <c r="Z54" s="34"/>
      <c r="AA54" s="35"/>
      <c r="AB54" s="34"/>
      <c r="AC54" s="35"/>
      <c r="AD54" s="34"/>
      <c r="AE54" s="35"/>
      <c r="AF54" s="76"/>
      <c r="AG54" s="76"/>
      <c r="AH54" s="75"/>
    </row>
    <row r="55" spans="1:81" ht="15.75" customHeight="1">
      <c r="A55" s="1">
        <v>18</v>
      </c>
      <c r="B55" s="139"/>
      <c r="C55" s="139"/>
      <c r="D55" s="139"/>
      <c r="E55" s="139"/>
      <c r="F55" s="139"/>
      <c r="G55" s="139"/>
      <c r="H55" s="139"/>
      <c r="J55" s="34"/>
      <c r="K55" s="35"/>
      <c r="L55" s="34"/>
      <c r="M55" s="35"/>
      <c r="N55" s="34"/>
      <c r="O55" s="35"/>
      <c r="P55" s="34"/>
      <c r="Q55" s="35"/>
      <c r="R55" s="34"/>
      <c r="S55" s="35"/>
      <c r="T55" s="34"/>
      <c r="U55" s="35"/>
      <c r="V55" s="34"/>
      <c r="W55" s="35"/>
      <c r="X55" s="34"/>
      <c r="Y55" s="35"/>
      <c r="Z55" s="34"/>
      <c r="AA55" s="35"/>
      <c r="AB55" s="34"/>
      <c r="AC55" s="35"/>
      <c r="AD55" s="34"/>
      <c r="AE55" s="35"/>
      <c r="AF55" s="76"/>
      <c r="AG55" s="76"/>
      <c r="AH55" s="75"/>
    </row>
    <row r="56" spans="1:81" ht="15.75" customHeight="1">
      <c r="A56" s="1">
        <v>19</v>
      </c>
      <c r="B56" s="139"/>
      <c r="C56" s="139"/>
      <c r="D56" s="139"/>
      <c r="E56" s="139"/>
      <c r="F56" s="139"/>
      <c r="G56" s="139"/>
      <c r="H56" s="139"/>
      <c r="J56" s="34"/>
      <c r="K56" s="35"/>
      <c r="L56" s="34"/>
      <c r="M56" s="35"/>
      <c r="N56" s="34"/>
      <c r="O56" s="35"/>
      <c r="P56" s="34"/>
      <c r="Q56" s="35"/>
      <c r="R56" s="34"/>
      <c r="S56" s="35"/>
      <c r="T56" s="34"/>
      <c r="U56" s="35"/>
      <c r="V56" s="34"/>
      <c r="W56" s="35"/>
      <c r="X56" s="34"/>
      <c r="Y56" s="35"/>
      <c r="Z56" s="34"/>
      <c r="AA56" s="35"/>
      <c r="AB56" s="34"/>
      <c r="AC56" s="35"/>
      <c r="AD56" s="34"/>
      <c r="AE56" s="35"/>
      <c r="AF56" s="76"/>
      <c r="AG56" s="76"/>
      <c r="AH56" s="75"/>
    </row>
    <row r="57" spans="1:81" ht="15.75" customHeight="1">
      <c r="A57" s="1">
        <v>20</v>
      </c>
      <c r="B57" s="139"/>
      <c r="C57" s="139"/>
      <c r="D57" s="139"/>
      <c r="E57" s="139"/>
      <c r="F57" s="139"/>
      <c r="G57" s="139"/>
      <c r="H57" s="139"/>
      <c r="J57" s="34"/>
      <c r="K57" s="35"/>
      <c r="L57" s="34"/>
      <c r="M57" s="35"/>
      <c r="N57" s="34"/>
      <c r="O57" s="35"/>
      <c r="P57" s="34"/>
      <c r="Q57" s="35"/>
      <c r="R57" s="34"/>
      <c r="S57" s="35"/>
      <c r="T57" s="34"/>
      <c r="U57" s="35"/>
      <c r="V57" s="34"/>
      <c r="W57" s="35"/>
      <c r="X57" s="34"/>
      <c r="Y57" s="35"/>
      <c r="Z57" s="34"/>
      <c r="AA57" s="35"/>
      <c r="AB57" s="34"/>
      <c r="AC57" s="35"/>
      <c r="AD57" s="34"/>
      <c r="AE57" s="35"/>
      <c r="AF57" s="76"/>
      <c r="AG57" s="76"/>
      <c r="AH57" s="75"/>
    </row>
    <row r="58" spans="1:81">
      <c r="AG58" s="76"/>
      <c r="AH58" s="75"/>
    </row>
    <row r="59" spans="1:81">
      <c r="A59" t="s">
        <v>23</v>
      </c>
      <c r="AG59" s="76"/>
      <c r="AH59" s="75"/>
    </row>
    <row r="60" spans="1:81">
      <c r="A60" s="178" t="s">
        <v>24</v>
      </c>
      <c r="B60" s="127"/>
      <c r="C60" s="127"/>
      <c r="D60" s="127"/>
      <c r="E60" s="127"/>
      <c r="F60" s="127"/>
      <c r="G60" s="127"/>
      <c r="H60" s="179"/>
      <c r="J60" s="14">
        <f>COUNTIFS(J38:J57,"○")+COUNTIFS(J38:J57,"△")</f>
        <v>2</v>
      </c>
      <c r="K60" s="15">
        <f t="shared" ref="K60:AE60" si="7">COUNTIFS(K38:K57,"○")+COUNTIFS(K38:K57,"△")</f>
        <v>2</v>
      </c>
      <c r="L60" s="14">
        <f>COUNTIFS(L38:L57,"○")+COUNTIFS(L38:L57,"△")</f>
        <v>6</v>
      </c>
      <c r="M60" s="15">
        <f t="shared" si="7"/>
        <v>6</v>
      </c>
      <c r="N60" s="14">
        <f t="shared" si="7"/>
        <v>6</v>
      </c>
      <c r="O60" s="15">
        <f t="shared" si="7"/>
        <v>6</v>
      </c>
      <c r="P60" s="14">
        <f t="shared" si="7"/>
        <v>6</v>
      </c>
      <c r="Q60" s="15">
        <f t="shared" si="7"/>
        <v>6</v>
      </c>
      <c r="R60" s="14">
        <f t="shared" si="7"/>
        <v>4</v>
      </c>
      <c r="S60" s="15">
        <f t="shared" si="7"/>
        <v>4</v>
      </c>
      <c r="T60" s="14">
        <f t="shared" si="7"/>
        <v>7</v>
      </c>
      <c r="U60" s="15">
        <f t="shared" si="7"/>
        <v>7</v>
      </c>
      <c r="V60" s="14">
        <f t="shared" si="7"/>
        <v>6</v>
      </c>
      <c r="W60" s="15">
        <f t="shared" si="7"/>
        <v>6</v>
      </c>
      <c r="X60" s="14">
        <f t="shared" si="7"/>
        <v>5</v>
      </c>
      <c r="Y60" s="15">
        <f t="shared" si="7"/>
        <v>5</v>
      </c>
      <c r="Z60" s="14">
        <f t="shared" si="7"/>
        <v>3</v>
      </c>
      <c r="AA60" s="15">
        <f t="shared" si="7"/>
        <v>3</v>
      </c>
      <c r="AB60" s="14">
        <f t="shared" si="7"/>
        <v>2</v>
      </c>
      <c r="AC60" s="15">
        <f t="shared" si="7"/>
        <v>2</v>
      </c>
      <c r="AD60" s="14">
        <f t="shared" si="7"/>
        <v>2</v>
      </c>
      <c r="AE60" s="15">
        <f t="shared" si="7"/>
        <v>2</v>
      </c>
      <c r="AF60" s="80"/>
      <c r="AG60" s="80"/>
      <c r="AH60" s="75"/>
      <c r="AI60" s="17"/>
      <c r="AJ60" s="17"/>
      <c r="AV60" s="16" t="s">
        <v>109</v>
      </c>
      <c r="AW60" s="97" t="s">
        <v>115</v>
      </c>
    </row>
    <row r="61" spans="1:81" ht="18.75" customHeight="1">
      <c r="A61" s="4"/>
      <c r="B61" s="161" t="s">
        <v>25</v>
      </c>
      <c r="C61" s="162"/>
      <c r="D61" s="162"/>
      <c r="E61" s="162"/>
      <c r="F61" s="162"/>
      <c r="G61" s="162"/>
      <c r="H61" s="163"/>
      <c r="J61" s="18">
        <f>COUNTIFS($F$38:$F$57,"有",J38:J57,"○")+COUNTIFS($F$38:$F$57,"有",J38:J57,"△")</f>
        <v>1</v>
      </c>
      <c r="K61" s="19">
        <f t="shared" ref="K61:AE61" si="8">COUNTIFS($F$38:$F$57,"有",K38:K57,"○")+COUNTIFS($F$38:$F$57,"有",K38:K57,"△")</f>
        <v>1</v>
      </c>
      <c r="L61" s="18">
        <f t="shared" si="8"/>
        <v>3</v>
      </c>
      <c r="M61" s="19">
        <f t="shared" si="8"/>
        <v>3</v>
      </c>
      <c r="N61" s="18">
        <f t="shared" si="8"/>
        <v>3</v>
      </c>
      <c r="O61" s="19">
        <f t="shared" si="8"/>
        <v>3</v>
      </c>
      <c r="P61" s="18">
        <f t="shared" si="8"/>
        <v>3</v>
      </c>
      <c r="Q61" s="19">
        <f t="shared" si="8"/>
        <v>3</v>
      </c>
      <c r="R61" s="18">
        <f t="shared" si="8"/>
        <v>3</v>
      </c>
      <c r="S61" s="19">
        <f t="shared" si="8"/>
        <v>3</v>
      </c>
      <c r="T61" s="18">
        <f t="shared" si="8"/>
        <v>4</v>
      </c>
      <c r="U61" s="19">
        <f t="shared" si="8"/>
        <v>4</v>
      </c>
      <c r="V61" s="18">
        <f t="shared" si="8"/>
        <v>3</v>
      </c>
      <c r="W61" s="19">
        <f t="shared" si="8"/>
        <v>3</v>
      </c>
      <c r="X61" s="18">
        <f t="shared" si="8"/>
        <v>4</v>
      </c>
      <c r="Y61" s="19">
        <f t="shared" si="8"/>
        <v>4</v>
      </c>
      <c r="Z61" s="18">
        <f t="shared" si="8"/>
        <v>2</v>
      </c>
      <c r="AA61" s="19">
        <f t="shared" si="8"/>
        <v>2</v>
      </c>
      <c r="AB61" s="18">
        <f t="shared" si="8"/>
        <v>1</v>
      </c>
      <c r="AC61" s="19">
        <f t="shared" si="8"/>
        <v>1</v>
      </c>
      <c r="AD61" s="18">
        <f t="shared" si="8"/>
        <v>1</v>
      </c>
      <c r="AE61" s="19">
        <f t="shared" si="8"/>
        <v>1</v>
      </c>
      <c r="AF61" s="81"/>
      <c r="AG61" s="81"/>
      <c r="AH61" s="75"/>
      <c r="AI61" s="17"/>
      <c r="AJ61" s="17"/>
      <c r="AV61" s="16" t="s">
        <v>114</v>
      </c>
      <c r="AW61" s="97" t="s">
        <v>117</v>
      </c>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row>
    <row r="62" spans="1:81" ht="15.75" customHeight="1">
      <c r="A62" s="227" t="s">
        <v>81</v>
      </c>
      <c r="B62" s="227"/>
      <c r="C62" s="227"/>
      <c r="D62" s="227"/>
      <c r="E62" s="227"/>
      <c r="F62" s="227"/>
      <c r="G62" s="227"/>
      <c r="H62" s="227"/>
      <c r="J62" s="38">
        <f>J60-J33</f>
        <v>0</v>
      </c>
      <c r="K62" s="38">
        <f t="shared" ref="K62:AE62" si="9">K60-K33</f>
        <v>0</v>
      </c>
      <c r="L62" s="38">
        <f>L60-L33</f>
        <v>0</v>
      </c>
      <c r="M62" s="38">
        <f>M60-M33</f>
        <v>0</v>
      </c>
      <c r="N62" s="38">
        <f t="shared" si="9"/>
        <v>0</v>
      </c>
      <c r="O62" s="38">
        <f t="shared" si="9"/>
        <v>0</v>
      </c>
      <c r="P62" s="38">
        <f t="shared" si="9"/>
        <v>2</v>
      </c>
      <c r="Q62" s="38">
        <f t="shared" si="9"/>
        <v>2</v>
      </c>
      <c r="R62" s="38">
        <f t="shared" si="9"/>
        <v>0</v>
      </c>
      <c r="S62" s="38">
        <f t="shared" si="9"/>
        <v>0</v>
      </c>
      <c r="T62" s="38">
        <f t="shared" si="9"/>
        <v>3</v>
      </c>
      <c r="U62" s="38">
        <f t="shared" si="9"/>
        <v>3</v>
      </c>
      <c r="V62" s="38">
        <f t="shared" si="9"/>
        <v>2</v>
      </c>
      <c r="W62" s="38">
        <f t="shared" si="9"/>
        <v>2</v>
      </c>
      <c r="X62" s="38">
        <f t="shared" si="9"/>
        <v>1</v>
      </c>
      <c r="Y62" s="38">
        <f t="shared" si="9"/>
        <v>1</v>
      </c>
      <c r="Z62" s="38">
        <f t="shared" si="9"/>
        <v>1</v>
      </c>
      <c r="AA62" s="38">
        <f t="shared" si="9"/>
        <v>1</v>
      </c>
      <c r="AB62" s="38">
        <f t="shared" si="9"/>
        <v>0</v>
      </c>
      <c r="AC62" s="38">
        <f t="shared" si="9"/>
        <v>0</v>
      </c>
      <c r="AD62" s="38">
        <f>AD60-AD33</f>
        <v>0</v>
      </c>
      <c r="AE62" s="38">
        <f t="shared" si="9"/>
        <v>0</v>
      </c>
      <c r="AF62" s="82"/>
      <c r="AG62" s="82"/>
      <c r="AH62" s="75"/>
      <c r="AV62" s="112"/>
      <c r="AW62" s="112" t="s">
        <v>133</v>
      </c>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row>
    <row r="63" spans="1:81" ht="15.75" customHeight="1">
      <c r="A63" s="227" t="s">
        <v>35</v>
      </c>
      <c r="B63" s="227"/>
      <c r="C63" s="227"/>
      <c r="D63" s="227"/>
      <c r="E63" s="227"/>
      <c r="F63" s="227"/>
      <c r="G63" s="227"/>
      <c r="H63" s="227"/>
      <c r="J63" s="86">
        <f>J61-J32</f>
        <v>0</v>
      </c>
      <c r="K63" s="86">
        <f t="shared" ref="K63:AE63" si="10">K61-K32</f>
        <v>0</v>
      </c>
      <c r="L63" s="86">
        <f t="shared" si="10"/>
        <v>1</v>
      </c>
      <c r="M63" s="86">
        <f>M61-M32</f>
        <v>1</v>
      </c>
      <c r="N63" s="86">
        <f t="shared" si="10"/>
        <v>1</v>
      </c>
      <c r="O63" s="86">
        <f>O61-O32</f>
        <v>1</v>
      </c>
      <c r="P63" s="86">
        <f>P61-P32</f>
        <v>1</v>
      </c>
      <c r="Q63" s="86">
        <f t="shared" si="10"/>
        <v>1</v>
      </c>
      <c r="R63" s="86">
        <f t="shared" si="10"/>
        <v>1</v>
      </c>
      <c r="S63" s="86">
        <f t="shared" si="10"/>
        <v>1</v>
      </c>
      <c r="T63" s="86">
        <f t="shared" si="10"/>
        <v>2</v>
      </c>
      <c r="U63" s="86">
        <f t="shared" si="10"/>
        <v>2</v>
      </c>
      <c r="V63" s="86">
        <f t="shared" si="10"/>
        <v>1</v>
      </c>
      <c r="W63" s="86">
        <f t="shared" si="10"/>
        <v>1</v>
      </c>
      <c r="X63" s="86">
        <f t="shared" si="10"/>
        <v>2</v>
      </c>
      <c r="Y63" s="86">
        <f t="shared" si="10"/>
        <v>2</v>
      </c>
      <c r="Z63" s="86">
        <f t="shared" si="10"/>
        <v>1</v>
      </c>
      <c r="AA63" s="86">
        <f t="shared" si="10"/>
        <v>1</v>
      </c>
      <c r="AB63" s="86">
        <f t="shared" si="10"/>
        <v>0</v>
      </c>
      <c r="AC63" s="86">
        <f t="shared" si="10"/>
        <v>0</v>
      </c>
      <c r="AD63" s="86">
        <f t="shared" si="10"/>
        <v>0</v>
      </c>
      <c r="AE63" s="86">
        <f t="shared" si="10"/>
        <v>0</v>
      </c>
      <c r="AF63" s="83"/>
      <c r="AG63" s="83"/>
      <c r="AH63" s="75"/>
      <c r="AW63" s="97" t="s">
        <v>132</v>
      </c>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row>
    <row r="64" spans="1:81" ht="19.5" customHeight="1">
      <c r="AW64" s="97" t="s">
        <v>127</v>
      </c>
    </row>
    <row r="65" spans="1:81" ht="9.75" customHeight="1">
      <c r="J65" s="16"/>
      <c r="K65" s="16"/>
      <c r="L65" s="16"/>
      <c r="M65" s="16"/>
      <c r="N65" s="16"/>
      <c r="O65" s="16"/>
      <c r="P65" s="16"/>
      <c r="Q65" s="16"/>
      <c r="S65" s="16"/>
      <c r="T65" s="16"/>
      <c r="U65" s="16"/>
      <c r="V65" s="16"/>
      <c r="W65" s="16"/>
      <c r="X65" s="16"/>
      <c r="Y65" s="16"/>
      <c r="Z65" s="16"/>
      <c r="AA65" s="16"/>
      <c r="AB65" s="16"/>
      <c r="AC65" s="16"/>
      <c r="AD65" s="16"/>
      <c r="AE65" s="16"/>
      <c r="AF65" s="16"/>
      <c r="AG65" s="16"/>
    </row>
    <row r="66" spans="1:81" ht="30" customHeight="1">
      <c r="A66" s="225" t="s">
        <v>49</v>
      </c>
      <c r="B66" s="226"/>
      <c r="C66" s="226"/>
      <c r="D66" s="226"/>
      <c r="E66" s="41"/>
      <c r="F66" s="43"/>
      <c r="G66" s="222" t="s">
        <v>45</v>
      </c>
      <c r="H66" s="223"/>
      <c r="I66" s="223"/>
      <c r="J66" s="224"/>
      <c r="K66" s="44"/>
      <c r="L66" s="222" t="s">
        <v>46</v>
      </c>
      <c r="M66" s="223"/>
      <c r="N66" s="223"/>
      <c r="O66" s="224"/>
      <c r="P66" s="44"/>
      <c r="Q66" s="222" t="s">
        <v>47</v>
      </c>
      <c r="R66" s="223"/>
      <c r="S66" s="223"/>
      <c r="T66" s="224"/>
      <c r="U66" s="44"/>
      <c r="V66" s="45" t="s">
        <v>42</v>
      </c>
      <c r="W66" s="45"/>
      <c r="X66" s="46" t="s">
        <v>43</v>
      </c>
      <c r="Y66" s="220"/>
      <c r="Z66" s="221"/>
      <c r="AA66" s="221"/>
      <c r="AB66" s="221"/>
      <c r="AC66" s="221"/>
      <c r="AD66" s="221"/>
      <c r="AE66" s="221"/>
      <c r="AF66" s="221"/>
      <c r="AG66" s="47" t="s">
        <v>44</v>
      </c>
      <c r="AV66" s="16" t="s">
        <v>116</v>
      </c>
      <c r="AW66" s="97" t="s">
        <v>119</v>
      </c>
    </row>
    <row r="68" spans="1:81">
      <c r="A68" s="198" t="s">
        <v>82</v>
      </c>
      <c r="B68" s="198"/>
      <c r="C68" s="198"/>
      <c r="D68" s="198"/>
      <c r="E68" s="198"/>
      <c r="F68" s="198"/>
      <c r="G68" s="198"/>
      <c r="H68" s="198"/>
      <c r="I68" s="198"/>
      <c r="J68" s="198"/>
      <c r="K68" s="198"/>
    </row>
    <row r="69" spans="1:81" ht="17.25" customHeight="1">
      <c r="A69" s="197"/>
      <c r="B69" s="197"/>
      <c r="C69" s="205" t="s">
        <v>50</v>
      </c>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7"/>
      <c r="AV69" s="16" t="s">
        <v>118</v>
      </c>
      <c r="AW69" s="117" t="s">
        <v>120</v>
      </c>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row>
    <row r="70" spans="1:81" ht="23.25" customHeight="1">
      <c r="A70" s="197"/>
      <c r="B70" s="197"/>
      <c r="C70" s="71" t="s">
        <v>60</v>
      </c>
      <c r="D70" s="48"/>
      <c r="E70" s="48"/>
      <c r="F70" s="48"/>
      <c r="G70" s="48"/>
      <c r="H70" s="48"/>
      <c r="I70" s="48"/>
      <c r="J70" s="49"/>
      <c r="K70" s="49"/>
      <c r="L70" s="49"/>
      <c r="M70" s="49"/>
      <c r="N70" s="49"/>
      <c r="O70" s="49"/>
      <c r="P70" s="49"/>
      <c r="Q70" s="49"/>
      <c r="R70" s="49"/>
      <c r="S70" s="49"/>
      <c r="T70" s="49"/>
      <c r="U70" s="49"/>
      <c r="V70" s="49"/>
      <c r="W70" s="49"/>
      <c r="X70" s="49"/>
      <c r="Y70" s="49"/>
      <c r="Z70" s="49"/>
      <c r="AA70" s="49"/>
      <c r="AB70" s="49"/>
      <c r="AC70" s="49"/>
      <c r="AD70" s="49"/>
      <c r="AE70" s="49"/>
      <c r="AF70" s="49"/>
      <c r="AG70" s="50"/>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row>
    <row r="71" spans="1:81" ht="18" customHeight="1">
      <c r="A71" s="197"/>
      <c r="B71" s="197"/>
      <c r="C71" s="199" t="s">
        <v>86</v>
      </c>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1"/>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row>
    <row r="72" spans="1:81" ht="18.75" customHeight="1">
      <c r="A72" s="197"/>
      <c r="B72" s="197"/>
      <c r="C72" s="202"/>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4"/>
    </row>
  </sheetData>
  <mergeCells count="178">
    <mergeCell ref="A69:B69"/>
    <mergeCell ref="A70:B72"/>
    <mergeCell ref="AR14:AS14"/>
    <mergeCell ref="A68:K68"/>
    <mergeCell ref="C71:AG72"/>
    <mergeCell ref="C69:AG69"/>
    <mergeCell ref="G7:K7"/>
    <mergeCell ref="L7:O7"/>
    <mergeCell ref="AK14:AM15"/>
    <mergeCell ref="Y66:AF66"/>
    <mergeCell ref="G66:J66"/>
    <mergeCell ref="L66:O66"/>
    <mergeCell ref="Q66:T66"/>
    <mergeCell ref="AG37:AH37"/>
    <mergeCell ref="A66:D66"/>
    <mergeCell ref="A62:H62"/>
    <mergeCell ref="A63:H63"/>
    <mergeCell ref="AK16:AM16"/>
    <mergeCell ref="AK17:AM17"/>
    <mergeCell ref="AK18:AM18"/>
    <mergeCell ref="B61:H61"/>
    <mergeCell ref="A26:H26"/>
    <mergeCell ref="A8:F8"/>
    <mergeCell ref="F54:H54"/>
    <mergeCell ref="A15:B15"/>
    <mergeCell ref="C15:E15"/>
    <mergeCell ref="F15:H15"/>
    <mergeCell ref="B41:E41"/>
    <mergeCell ref="B43:E43"/>
    <mergeCell ref="B44:E44"/>
    <mergeCell ref="I22:K22"/>
    <mergeCell ref="I15:K15"/>
    <mergeCell ref="A16:B16"/>
    <mergeCell ref="A17:B17"/>
    <mergeCell ref="A20:B20"/>
    <mergeCell ref="A18:B18"/>
    <mergeCell ref="A19:B19"/>
    <mergeCell ref="F21:H21"/>
    <mergeCell ref="I21:K21"/>
    <mergeCell ref="C23:E23"/>
    <mergeCell ref="F23:H23"/>
    <mergeCell ref="I23:K23"/>
    <mergeCell ref="B54:E54"/>
    <mergeCell ref="F46:H46"/>
    <mergeCell ref="B32:H32"/>
    <mergeCell ref="B49:E49"/>
    <mergeCell ref="G9:O9"/>
    <mergeCell ref="M25:N25"/>
    <mergeCell ref="F22:H22"/>
    <mergeCell ref="F43:H43"/>
    <mergeCell ref="F50:H50"/>
    <mergeCell ref="F18:H18"/>
    <mergeCell ref="I18:K18"/>
    <mergeCell ref="C16:E16"/>
    <mergeCell ref="F17:H17"/>
    <mergeCell ref="I17:K17"/>
    <mergeCell ref="C17:E17"/>
    <mergeCell ref="C20:E20"/>
    <mergeCell ref="L16:P16"/>
    <mergeCell ref="F19:H19"/>
    <mergeCell ref="I19:K19"/>
    <mergeCell ref="C19:E19"/>
    <mergeCell ref="F16:H16"/>
    <mergeCell ref="F20:H20"/>
    <mergeCell ref="I20:K20"/>
    <mergeCell ref="L20:P20"/>
    <mergeCell ref="C5:F5"/>
    <mergeCell ref="G8:O8"/>
    <mergeCell ref="P8:U9"/>
    <mergeCell ref="V8:AD8"/>
    <mergeCell ref="P12:R12"/>
    <mergeCell ref="A60:H60"/>
    <mergeCell ref="F57:H57"/>
    <mergeCell ref="A21:B21"/>
    <mergeCell ref="A22:B22"/>
    <mergeCell ref="A23:B23"/>
    <mergeCell ref="C21:E21"/>
    <mergeCell ref="C22:E22"/>
    <mergeCell ref="B45:E45"/>
    <mergeCell ref="B46:E46"/>
    <mergeCell ref="B56:E56"/>
    <mergeCell ref="B57:E57"/>
    <mergeCell ref="B52:E52"/>
    <mergeCell ref="B53:E53"/>
    <mergeCell ref="F45:H45"/>
    <mergeCell ref="A27:H27"/>
    <mergeCell ref="A29:H29"/>
    <mergeCell ref="A33:H33"/>
    <mergeCell ref="F56:H56"/>
    <mergeCell ref="F48:H48"/>
    <mergeCell ref="L23:P23"/>
    <mergeCell ref="I16:K16"/>
    <mergeCell ref="C18:E18"/>
    <mergeCell ref="B51:E51"/>
    <mergeCell ref="B47:E47"/>
    <mergeCell ref="B42:E42"/>
    <mergeCell ref="F37:H37"/>
    <mergeCell ref="F51:H51"/>
    <mergeCell ref="F52:H52"/>
    <mergeCell ref="F42:H42"/>
    <mergeCell ref="F47:H47"/>
    <mergeCell ref="O25:P25"/>
    <mergeCell ref="F49:H49"/>
    <mergeCell ref="O37:P37"/>
    <mergeCell ref="I25:J25"/>
    <mergeCell ref="K25:L25"/>
    <mergeCell ref="L22:P22"/>
    <mergeCell ref="F44:H44"/>
    <mergeCell ref="B48:E48"/>
    <mergeCell ref="A30:H30"/>
    <mergeCell ref="F53:H53"/>
    <mergeCell ref="A31:H31"/>
    <mergeCell ref="A28:H28"/>
    <mergeCell ref="B50:E50"/>
    <mergeCell ref="AE37:AF37"/>
    <mergeCell ref="B39:E39"/>
    <mergeCell ref="B40:E40"/>
    <mergeCell ref="W37:X37"/>
    <mergeCell ref="Y37:Z37"/>
    <mergeCell ref="F39:H39"/>
    <mergeCell ref="F40:H40"/>
    <mergeCell ref="Q37:R37"/>
    <mergeCell ref="S37:T37"/>
    <mergeCell ref="U37:V37"/>
    <mergeCell ref="B37:E37"/>
    <mergeCell ref="B38:E38"/>
    <mergeCell ref="F38:H38"/>
    <mergeCell ref="I37:J37"/>
    <mergeCell ref="K37:L37"/>
    <mergeCell ref="M37:N37"/>
    <mergeCell ref="L15:P15"/>
    <mergeCell ref="Q18:U18"/>
    <mergeCell ref="L21:P21"/>
    <mergeCell ref="Q17:U17"/>
    <mergeCell ref="L18:P18"/>
    <mergeCell ref="L19:P19"/>
    <mergeCell ref="AW12:CC13"/>
    <mergeCell ref="F55:H55"/>
    <mergeCell ref="AK19:AM19"/>
    <mergeCell ref="Q16:U16"/>
    <mergeCell ref="Q23:U23"/>
    <mergeCell ref="L17:P17"/>
    <mergeCell ref="AE25:AF25"/>
    <mergeCell ref="AG25:AH25"/>
    <mergeCell ref="U25:V25"/>
    <mergeCell ref="W25:X25"/>
    <mergeCell ref="Y25:Z25"/>
    <mergeCell ref="AA25:AB25"/>
    <mergeCell ref="AC25:AD25"/>
    <mergeCell ref="AA37:AB37"/>
    <mergeCell ref="AC37:AD37"/>
    <mergeCell ref="F41:H41"/>
    <mergeCell ref="A34:H34"/>
    <mergeCell ref="B55:E55"/>
    <mergeCell ref="AW32:CC38"/>
    <mergeCell ref="AW69:CC71"/>
    <mergeCell ref="AU2:CC2"/>
    <mergeCell ref="AV7:CC7"/>
    <mergeCell ref="AV9:CC10"/>
    <mergeCell ref="AV15:CC15"/>
    <mergeCell ref="AV39:CC40"/>
    <mergeCell ref="Q15:U15"/>
    <mergeCell ref="Q22:U22"/>
    <mergeCell ref="Q21:U21"/>
    <mergeCell ref="Q19:U19"/>
    <mergeCell ref="Q20:U20"/>
    <mergeCell ref="AK20:AQ20"/>
    <mergeCell ref="Q25:R25"/>
    <mergeCell ref="S25:T25"/>
    <mergeCell ref="V7:AD7"/>
    <mergeCell ref="V9:AD9"/>
    <mergeCell ref="A2:AG2"/>
    <mergeCell ref="P7:U7"/>
    <mergeCell ref="A9:F9"/>
    <mergeCell ref="A7:F7"/>
    <mergeCell ref="A12:F12"/>
    <mergeCell ref="G12:O12"/>
    <mergeCell ref="C4:D4"/>
  </mergeCells>
  <phoneticPr fontId="1"/>
  <conditionalFormatting sqref="J60:AE60 AG60">
    <cfRule type="expression" dxfId="63" priority="29">
      <formula>J62&lt;0</formula>
    </cfRule>
  </conditionalFormatting>
  <conditionalFormatting sqref="J61:AE61 AG61">
    <cfRule type="expression" dxfId="62" priority="28">
      <formula>J63&lt;0</formula>
    </cfRule>
  </conditionalFormatting>
  <conditionalFormatting sqref="J29:AE29 AG29">
    <cfRule type="expression" dxfId="61" priority="26">
      <formula>J36="×"</formula>
    </cfRule>
  </conditionalFormatting>
  <conditionalFormatting sqref="J27:AE27 AG27">
    <cfRule type="expression" dxfId="60" priority="22">
      <formula>AND(J26&gt;J27,J27*40&lt;J28,OR(J30="×",J30=""))</formula>
    </cfRule>
  </conditionalFormatting>
  <conditionalFormatting sqref="AG30">
    <cfRule type="expression" dxfId="59" priority="21">
      <formula>AG37="×"</formula>
    </cfRule>
  </conditionalFormatting>
  <conditionalFormatting sqref="J30:AE30 AG30">
    <cfRule type="expression" dxfId="58" priority="20">
      <formula>AND(J26&gt;J27,J27*40&lt;J28,OR(J30="×",J30=""))</formula>
    </cfRule>
  </conditionalFormatting>
  <conditionalFormatting sqref="Q17:U23">
    <cfRule type="expression" dxfId="57" priority="18">
      <formula>Q17="×＜閉所＞"</formula>
    </cfRule>
  </conditionalFormatting>
  <conditionalFormatting sqref="J62:AE63 AG62:AG63">
    <cfRule type="expression" dxfId="56" priority="17">
      <formula>J62&lt;0</formula>
    </cfRule>
  </conditionalFormatting>
  <conditionalFormatting sqref="AG26">
    <cfRule type="expression" dxfId="55" priority="16">
      <formula>AND(AG25&gt;AG26,AG26*40&lt;AG27,OR(AG29="×",AG29=""))</formula>
    </cfRule>
  </conditionalFormatting>
  <conditionalFormatting sqref="F16:H16">
    <cfRule type="expression" dxfId="54" priority="12">
      <formula>$AR$20&gt;0</formula>
    </cfRule>
    <cfRule type="expression" dxfId="53" priority="13">
      <formula>"OR($AR$12＝NG,$AR$13＝NG,$AR$14＝NG,$AR$15＝NG)"</formula>
    </cfRule>
  </conditionalFormatting>
  <conditionalFormatting sqref="I16">
    <cfRule type="expression" dxfId="52" priority="11">
      <formula>$AS$20&gt;0</formula>
    </cfRule>
  </conditionalFormatting>
  <conditionalFormatting sqref="AF29">
    <cfRule type="expression" dxfId="51" priority="10">
      <formula>AF36="×"</formula>
    </cfRule>
  </conditionalFormatting>
  <conditionalFormatting sqref="AF27">
    <cfRule type="expression" dxfId="50" priority="9">
      <formula>AND(AF26&gt;AF27,AF27*40&lt;AF28,OR(AF30="×",AF30=""))</formula>
    </cfRule>
  </conditionalFormatting>
  <conditionalFormatting sqref="AF30">
    <cfRule type="expression" dxfId="49" priority="8">
      <formula>AF37="×"</formula>
    </cfRule>
  </conditionalFormatting>
  <conditionalFormatting sqref="AF30">
    <cfRule type="expression" dxfId="48" priority="7">
      <formula>AND(AF26&gt;AF27,AF27*40&lt;AF28,OR(AF30="×",AF30=""))</formula>
    </cfRule>
  </conditionalFormatting>
  <conditionalFormatting sqref="AF26">
    <cfRule type="expression" dxfId="47" priority="6">
      <formula>AND(AF25&gt;AF26,AF26*40&lt;AF27,OR(AF29="×",AF29=""))</formula>
    </cfRule>
  </conditionalFormatting>
  <conditionalFormatting sqref="AF60">
    <cfRule type="expression" dxfId="46" priority="5">
      <formula>AF62&lt;0</formula>
    </cfRule>
  </conditionalFormatting>
  <conditionalFormatting sqref="AF61">
    <cfRule type="expression" dxfId="45" priority="4">
      <formula>AF61&lt;0</formula>
    </cfRule>
  </conditionalFormatting>
  <conditionalFormatting sqref="AF62:AF63">
    <cfRule type="expression" dxfId="44" priority="3">
      <formula>AF62&lt;0</formula>
    </cfRule>
  </conditionalFormatting>
  <conditionalFormatting sqref="J28:AE28">
    <cfRule type="expression" dxfId="43" priority="2">
      <formula>J26&gt;J27</formula>
    </cfRule>
  </conditionalFormatting>
  <conditionalFormatting sqref="Q16:U16">
    <cfRule type="expression" dxfId="42" priority="1">
      <formula>Q16="×＜閉所＞"</formula>
    </cfRule>
  </conditionalFormatting>
  <dataValidations count="8">
    <dataValidation type="list" allowBlank="1" showInputMessage="1" showErrorMessage="1" sqref="P12:R12">
      <formula1>"平日,土曜日,休業日"</formula1>
    </dataValidation>
    <dataValidation type="list" allowBlank="1" showInputMessage="1" showErrorMessage="1" sqref="F38:H57">
      <formula1>"有,無"</formula1>
    </dataValidation>
    <dataValidation type="list" allowBlank="1" showInputMessage="1" showErrorMessage="1" sqref="E66">
      <formula1>"日誌,出勤簿,シフト表"</formula1>
    </dataValidation>
    <dataValidation type="custom" allowBlank="1" showInputMessage="1" showErrorMessage="1" sqref="AF60:AG61">
      <formula1>Y45="届出のみ事業所"</formula1>
    </dataValidation>
    <dataValidation type="list" allowBlank="1" showInputMessage="1" showErrorMessage="1" sqref="G8:O8">
      <formula1>"1,2,3,4,5,6,7,8"</formula1>
    </dataValidation>
    <dataValidation type="list" allowBlank="1" showInputMessage="1" showErrorMessage="1" sqref="J30:AE30">
      <formula1>"〇,×"</formula1>
    </dataValidation>
    <dataValidation type="list" allowBlank="1" showInputMessage="1" showErrorMessage="1" sqref="J38:AE57">
      <formula1>"○,△"</formula1>
    </dataValidation>
    <dataValidation type="list" allowBlank="1" showInputMessage="1" showErrorMessage="1" sqref="J29:AE29">
      <formula1>"×,〇"</formula1>
    </dataValidation>
  </dataValidations>
  <pageMargins left="1" right="1" top="1" bottom="1" header="0.5" footer="0.5"/>
  <pageSetup paperSize="9" scale="55" orientation="portrait" horizontalDpi="300" verticalDpi="300" r:id="rId1"/>
  <colBreaks count="1" manualBreakCount="1">
    <brk id="46" max="7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5</xdr:col>
                    <xdr:colOff>47625</xdr:colOff>
                    <xdr:row>65</xdr:row>
                    <xdr:rowOff>57150</xdr:rowOff>
                  </from>
                  <to>
                    <xdr:col>6</xdr:col>
                    <xdr:colOff>9525</xdr:colOff>
                    <xdr:row>65</xdr:row>
                    <xdr:rowOff>295275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10</xdr:col>
                    <xdr:colOff>66675</xdr:colOff>
                    <xdr:row>65</xdr:row>
                    <xdr:rowOff>66675</xdr:rowOff>
                  </from>
                  <to>
                    <xdr:col>11</xdr:col>
                    <xdr:colOff>38100</xdr:colOff>
                    <xdr:row>65</xdr:row>
                    <xdr:rowOff>295275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15</xdr:col>
                    <xdr:colOff>28575</xdr:colOff>
                    <xdr:row>65</xdr:row>
                    <xdr:rowOff>38100</xdr:rowOff>
                  </from>
                  <to>
                    <xdr:col>16</xdr:col>
                    <xdr:colOff>0</xdr:colOff>
                    <xdr:row>65</xdr:row>
                    <xdr:rowOff>285750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20</xdr:col>
                    <xdr:colOff>28575</xdr:colOff>
                    <xdr:row>65</xdr:row>
                    <xdr:rowOff>66675</xdr:rowOff>
                  </from>
                  <to>
                    <xdr:col>21</xdr:col>
                    <xdr:colOff>0</xdr:colOff>
                    <xdr:row>65</xdr:row>
                    <xdr:rowOff>295275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114300</xdr:colOff>
                    <xdr:row>68</xdr:row>
                    <xdr:rowOff>9525</xdr:rowOff>
                  </from>
                  <to>
                    <xdr:col>1</xdr:col>
                    <xdr:colOff>95250</xdr:colOff>
                    <xdr:row>69</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114300</xdr:colOff>
                    <xdr:row>69</xdr:row>
                    <xdr:rowOff>190500</xdr:rowOff>
                  </from>
                  <to>
                    <xdr:col>1</xdr:col>
                    <xdr:colOff>85725</xdr:colOff>
                    <xdr:row>70</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N72"/>
  <sheetViews>
    <sheetView view="pageBreakPreview" topLeftCell="A28" zoomScaleNormal="85" zoomScaleSheetLayoutView="100" workbookViewId="0">
      <selection activeCell="F37" sqref="F37:H37"/>
    </sheetView>
  </sheetViews>
  <sheetFormatPr defaultColWidth="9" defaultRowHeight="13.5"/>
  <cols>
    <col min="1" max="9" width="3.875" style="32" customWidth="1"/>
    <col min="10" max="33" width="3.875" style="113" customWidth="1"/>
    <col min="34" max="34" width="3.875" style="32" customWidth="1"/>
    <col min="35" max="39" width="3.375" style="32" hidden="1" customWidth="1"/>
    <col min="40" max="40" width="7.375" style="32" hidden="1" customWidth="1"/>
    <col min="41" max="41" width="8.875" style="32" hidden="1" customWidth="1"/>
    <col min="42" max="42" width="11" style="32" hidden="1" customWidth="1"/>
    <col min="43" max="43" width="9.875" style="32" hidden="1" customWidth="1"/>
    <col min="44" max="44" width="10.375" style="32" hidden="1" customWidth="1"/>
    <col min="45" max="45" width="10.125" style="32" hidden="1" customWidth="1"/>
    <col min="46" max="46" width="8" style="32" hidden="1" customWidth="1"/>
    <col min="47" max="47" width="3.375" style="113" customWidth="1"/>
    <col min="48" max="48" width="3.375" style="114" customWidth="1"/>
    <col min="49" max="80" width="3.375" style="32" customWidth="1"/>
    <col min="81" max="16384" width="9" style="32"/>
  </cols>
  <sheetData>
    <row r="1" spans="1:66" ht="9" customHeight="1"/>
    <row r="2" spans="1:66" ht="26.25" customHeight="1">
      <c r="A2" s="118" t="s">
        <v>129</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row>
    <row r="3" spans="1:66" ht="9"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66" ht="18.75">
      <c r="A4" s="59"/>
      <c r="B4" s="62" t="s">
        <v>64</v>
      </c>
      <c r="C4" s="134" t="s">
        <v>65</v>
      </c>
      <c r="D4" s="135"/>
      <c r="E4" s="65" t="s">
        <v>67</v>
      </c>
      <c r="F4" s="111"/>
      <c r="G4" s="111"/>
      <c r="H4" s="111"/>
      <c r="I4" s="111"/>
      <c r="J4" s="111"/>
      <c r="K4" s="67"/>
      <c r="L4" s="67"/>
      <c r="M4" s="67"/>
      <c r="N4" s="63"/>
      <c r="O4" s="63"/>
      <c r="P4" s="63"/>
      <c r="Q4" s="63"/>
      <c r="R4" s="63"/>
      <c r="S4" s="63"/>
      <c r="T4" s="63"/>
      <c r="U4" s="63"/>
      <c r="V4" s="63"/>
      <c r="W4" s="63"/>
      <c r="X4" s="63"/>
      <c r="Y4" s="63"/>
      <c r="Z4" s="63"/>
      <c r="AA4" s="63"/>
      <c r="AB4" s="63"/>
      <c r="AC4" s="63"/>
      <c r="AD4" s="63"/>
      <c r="AE4" s="63"/>
      <c r="AF4" s="63"/>
      <c r="AG4" s="63"/>
      <c r="AH4" s="64"/>
      <c r="AI4" s="64"/>
    </row>
    <row r="5" spans="1:66" ht="20.25" customHeight="1">
      <c r="A5" s="59"/>
      <c r="B5" s="62" t="s">
        <v>64</v>
      </c>
      <c r="C5" s="165" t="s">
        <v>66</v>
      </c>
      <c r="D5" s="166"/>
      <c r="E5" s="167"/>
      <c r="F5" s="167"/>
      <c r="G5" s="69" t="s">
        <v>68</v>
      </c>
      <c r="H5" s="70"/>
      <c r="I5" s="70"/>
      <c r="J5" s="70"/>
      <c r="K5" s="67"/>
      <c r="L5" s="67"/>
      <c r="M5" s="67"/>
      <c r="N5" s="67"/>
      <c r="O5" s="67"/>
      <c r="P5" s="67"/>
      <c r="Q5" s="67"/>
      <c r="R5" s="67"/>
      <c r="S5" s="67"/>
      <c r="T5" s="67"/>
      <c r="U5" s="67"/>
      <c r="V5" s="67"/>
      <c r="W5" s="67"/>
      <c r="X5" s="67"/>
      <c r="Y5" s="67"/>
      <c r="Z5" s="67"/>
      <c r="AA5" s="67"/>
      <c r="AB5" s="67"/>
      <c r="AC5" s="67"/>
      <c r="AD5" s="67"/>
      <c r="AE5" s="67"/>
      <c r="AF5" s="67"/>
      <c r="AG5" s="67"/>
      <c r="AH5" s="68"/>
      <c r="AI5" s="68"/>
      <c r="AJ5" s="68"/>
      <c r="AK5" s="68"/>
      <c r="AL5" s="68"/>
      <c r="AM5" s="68"/>
      <c r="AN5" s="68"/>
    </row>
    <row r="6" spans="1:66" ht="10.5" customHeight="1">
      <c r="B6" s="62"/>
    </row>
    <row r="7" spans="1:66" ht="24" customHeight="1">
      <c r="A7" s="132" t="s">
        <v>9</v>
      </c>
      <c r="B7" s="132"/>
      <c r="C7" s="132"/>
      <c r="D7" s="132"/>
      <c r="E7" s="132"/>
      <c r="F7" s="132"/>
      <c r="G7" s="208"/>
      <c r="H7" s="209"/>
      <c r="I7" s="209"/>
      <c r="J7" s="209"/>
      <c r="K7" s="210"/>
      <c r="L7" s="211" t="s">
        <v>51</v>
      </c>
      <c r="M7" s="212"/>
      <c r="N7" s="212"/>
      <c r="O7" s="213"/>
      <c r="P7" s="131" t="s">
        <v>52</v>
      </c>
      <c r="Q7" s="131"/>
      <c r="R7" s="131"/>
      <c r="S7" s="131"/>
      <c r="T7" s="131"/>
      <c r="U7" s="131"/>
      <c r="V7" s="130"/>
      <c r="W7" s="130"/>
      <c r="X7" s="130"/>
      <c r="Y7" s="130"/>
      <c r="Z7" s="130"/>
      <c r="AA7" s="130"/>
      <c r="AB7" s="130"/>
      <c r="AC7" s="130"/>
      <c r="AD7" s="130"/>
    </row>
    <row r="8" spans="1:66" ht="24" customHeight="1">
      <c r="A8" s="229" t="s">
        <v>28</v>
      </c>
      <c r="B8" s="229"/>
      <c r="C8" s="229"/>
      <c r="D8" s="229"/>
      <c r="E8" s="229"/>
      <c r="F8" s="229"/>
      <c r="G8" s="168"/>
      <c r="H8" s="168"/>
      <c r="I8" s="168"/>
      <c r="J8" s="168"/>
      <c r="K8" s="168"/>
      <c r="L8" s="168"/>
      <c r="M8" s="168"/>
      <c r="N8" s="168"/>
      <c r="O8" s="168"/>
      <c r="P8" s="169" t="s">
        <v>8</v>
      </c>
      <c r="Q8" s="170"/>
      <c r="R8" s="170"/>
      <c r="S8" s="170"/>
      <c r="T8" s="170"/>
      <c r="U8" s="171"/>
      <c r="V8" s="175"/>
      <c r="W8" s="176"/>
      <c r="X8" s="176"/>
      <c r="Y8" s="176"/>
      <c r="Z8" s="176"/>
      <c r="AA8" s="176"/>
      <c r="AB8" s="176"/>
      <c r="AC8" s="176"/>
      <c r="AD8" s="177"/>
    </row>
    <row r="9" spans="1:66" ht="24" customHeight="1">
      <c r="A9" s="132" t="s">
        <v>7</v>
      </c>
      <c r="B9" s="132"/>
      <c r="C9" s="132"/>
      <c r="D9" s="132"/>
      <c r="E9" s="132"/>
      <c r="F9" s="132"/>
      <c r="G9" s="130"/>
      <c r="H9" s="130"/>
      <c r="I9" s="130"/>
      <c r="J9" s="130"/>
      <c r="K9" s="130"/>
      <c r="L9" s="130"/>
      <c r="M9" s="130"/>
      <c r="N9" s="130"/>
      <c r="O9" s="130"/>
      <c r="P9" s="172"/>
      <c r="Q9" s="173"/>
      <c r="R9" s="173"/>
      <c r="S9" s="173"/>
      <c r="T9" s="173"/>
      <c r="U9" s="174"/>
      <c r="V9" s="130"/>
      <c r="W9" s="130"/>
      <c r="X9" s="130"/>
      <c r="Y9" s="130"/>
      <c r="Z9" s="130"/>
      <c r="AA9" s="130"/>
      <c r="AB9" s="130"/>
      <c r="AC9" s="130"/>
      <c r="AD9" s="130"/>
    </row>
    <row r="10" spans="1:66" ht="11.25" customHeight="1">
      <c r="G10" s="60"/>
      <c r="H10" s="60"/>
      <c r="I10" s="60"/>
      <c r="J10" s="61"/>
      <c r="K10" s="61"/>
      <c r="L10" s="61"/>
      <c r="M10" s="61"/>
      <c r="N10" s="61"/>
      <c r="O10" s="61"/>
    </row>
    <row r="11" spans="1:66" ht="13.5" customHeight="1">
      <c r="A11" s="2" t="s">
        <v>18</v>
      </c>
      <c r="G11" s="60"/>
      <c r="H11" s="60"/>
      <c r="I11" s="60"/>
      <c r="J11" s="61"/>
      <c r="K11" s="61"/>
      <c r="L11" s="61"/>
      <c r="M11" s="61"/>
      <c r="N11" s="61"/>
      <c r="O11" s="61"/>
    </row>
    <row r="12" spans="1:66" ht="26.25" customHeight="1">
      <c r="A12" s="132" t="s">
        <v>10</v>
      </c>
      <c r="B12" s="132"/>
      <c r="C12" s="132"/>
      <c r="D12" s="132"/>
      <c r="E12" s="132"/>
      <c r="F12" s="132"/>
      <c r="G12" s="133"/>
      <c r="H12" s="133"/>
      <c r="I12" s="133"/>
      <c r="J12" s="133"/>
      <c r="K12" s="133"/>
      <c r="L12" s="133"/>
      <c r="M12" s="133"/>
      <c r="N12" s="133"/>
      <c r="O12" s="133"/>
      <c r="P12" s="130"/>
      <c r="Q12" s="130"/>
      <c r="R12" s="130"/>
    </row>
    <row r="13" spans="1:66" ht="12.75" customHeight="1">
      <c r="AU13" s="230"/>
      <c r="AV13" s="231"/>
      <c r="AW13" s="116"/>
      <c r="AX13" s="116"/>
      <c r="AY13" s="116"/>
      <c r="AZ13" s="116"/>
      <c r="BA13" s="116"/>
      <c r="BB13" s="116"/>
      <c r="BC13" s="116"/>
      <c r="BD13" s="116"/>
      <c r="BE13" s="116"/>
      <c r="BF13" s="116"/>
      <c r="BG13" s="116"/>
      <c r="BH13" s="116"/>
      <c r="BI13" s="116"/>
      <c r="BJ13" s="116"/>
      <c r="BK13" s="116"/>
      <c r="BL13" s="116"/>
      <c r="BM13" s="116"/>
      <c r="BN13" s="116"/>
    </row>
    <row r="14" spans="1:66" ht="12.75" customHeight="1">
      <c r="A14" s="32" t="s">
        <v>19</v>
      </c>
      <c r="W14" s="31"/>
      <c r="X14" s="31"/>
      <c r="Y14" s="31"/>
      <c r="Z14" s="31"/>
      <c r="AA14" s="31"/>
      <c r="AB14" s="31"/>
      <c r="AC14" s="31"/>
      <c r="AD14" s="31"/>
      <c r="AE14" s="31"/>
      <c r="AF14" s="31"/>
      <c r="AG14" s="31"/>
      <c r="AH14" s="31"/>
      <c r="AK14" s="214"/>
      <c r="AL14" s="215"/>
      <c r="AM14" s="216"/>
      <c r="AN14" s="51"/>
      <c r="AO14" s="51"/>
      <c r="AP14" s="52" t="s">
        <v>37</v>
      </c>
      <c r="AQ14" s="109" t="s">
        <v>36</v>
      </c>
      <c r="AR14" s="152" t="s">
        <v>59</v>
      </c>
      <c r="AS14" s="152"/>
      <c r="AU14" s="230"/>
      <c r="AV14" s="116"/>
      <c r="AW14" s="116"/>
      <c r="AX14" s="116"/>
      <c r="AY14" s="116"/>
      <c r="AZ14" s="116"/>
      <c r="BA14" s="116"/>
      <c r="BB14" s="116"/>
      <c r="BC14" s="116"/>
      <c r="BD14" s="116"/>
      <c r="BE14" s="116"/>
      <c r="BF14" s="116"/>
      <c r="BG14" s="116"/>
      <c r="BH14" s="116"/>
      <c r="BI14" s="116"/>
      <c r="BJ14" s="116"/>
      <c r="BK14" s="116"/>
      <c r="BL14" s="116"/>
      <c r="BM14" s="116"/>
      <c r="BN14" s="116"/>
    </row>
    <row r="15" spans="1:66" ht="27.75" customHeight="1">
      <c r="A15" s="161"/>
      <c r="B15" s="163"/>
      <c r="C15" s="191" t="s">
        <v>5</v>
      </c>
      <c r="D15" s="192"/>
      <c r="E15" s="193"/>
      <c r="F15" s="194" t="s">
        <v>31</v>
      </c>
      <c r="G15" s="195"/>
      <c r="H15" s="196"/>
      <c r="I15" s="194" t="s">
        <v>38</v>
      </c>
      <c r="J15" s="195"/>
      <c r="K15" s="196"/>
      <c r="L15" s="122" t="s">
        <v>32</v>
      </c>
      <c r="M15" s="123"/>
      <c r="N15" s="123"/>
      <c r="O15" s="123"/>
      <c r="P15" s="123"/>
      <c r="Q15" s="122" t="s">
        <v>33</v>
      </c>
      <c r="R15" s="123"/>
      <c r="S15" s="123"/>
      <c r="T15" s="123"/>
      <c r="U15" s="123"/>
      <c r="W15" s="31"/>
      <c r="X15" s="31"/>
      <c r="Z15" s="31"/>
      <c r="AA15" s="31"/>
      <c r="AC15" s="31"/>
      <c r="AE15" s="31"/>
      <c r="AF15" s="31"/>
      <c r="AG15" s="31"/>
      <c r="AH15" s="31"/>
      <c r="AK15" s="217"/>
      <c r="AL15" s="218"/>
      <c r="AM15" s="219"/>
      <c r="AN15" s="109" t="s">
        <v>54</v>
      </c>
      <c r="AO15" s="109" t="s">
        <v>54</v>
      </c>
      <c r="AP15" s="109" t="s">
        <v>53</v>
      </c>
      <c r="AQ15" s="53" t="s">
        <v>55</v>
      </c>
      <c r="AR15" s="36" t="s">
        <v>56</v>
      </c>
      <c r="AS15" s="58" t="s">
        <v>57</v>
      </c>
    </row>
    <row r="16" spans="1:66" ht="18" customHeight="1">
      <c r="A16" s="191" t="s">
        <v>0</v>
      </c>
      <c r="B16" s="181"/>
      <c r="C16" s="188"/>
      <c r="D16" s="189"/>
      <c r="E16" s="190"/>
      <c r="F16" s="155"/>
      <c r="G16" s="156"/>
      <c r="H16" s="157"/>
      <c r="I16" s="155"/>
      <c r="J16" s="156"/>
      <c r="K16" s="157"/>
      <c r="L16" s="136" t="str">
        <f>IF(AND(F16="",I16=""),"",I16-F16)</f>
        <v/>
      </c>
      <c r="M16" s="136"/>
      <c r="N16" s="136"/>
      <c r="O16" s="136"/>
      <c r="P16" s="136"/>
      <c r="Q16" s="124" t="str">
        <f>IF(AND(F16="",I16=""),"",IF(AND(AR19=0,AS19=0),"〇＜開所＞","×＜閉所＞"))</f>
        <v/>
      </c>
      <c r="R16" s="125"/>
      <c r="S16" s="125"/>
      <c r="T16" s="125"/>
      <c r="U16" s="126"/>
      <c r="W16" s="31"/>
      <c r="X16" s="31"/>
      <c r="Y16" s="31"/>
      <c r="Z16" s="31"/>
      <c r="AA16" s="31"/>
      <c r="AB16" s="31"/>
      <c r="AC16" s="31"/>
      <c r="AD16" s="31"/>
      <c r="AE16" s="31"/>
      <c r="AF16" s="31"/>
      <c r="AG16" s="31"/>
      <c r="AH16" s="31"/>
      <c r="AK16" s="140" t="s">
        <v>11</v>
      </c>
      <c r="AL16" s="141"/>
      <c r="AM16" s="141"/>
      <c r="AN16" s="57">
        <f>COUNTIF($P$12,AK16)</f>
        <v>0</v>
      </c>
      <c r="AO16" s="54">
        <v>0.35416666666666669</v>
      </c>
      <c r="AP16" s="55">
        <v>0.79166666666666663</v>
      </c>
      <c r="AQ16" s="55">
        <v>0.125</v>
      </c>
      <c r="AR16" s="105" t="str">
        <f>IF(AN16=0,"",IF(AND(AN16=1,$F$16&gt;0),"","１"))</f>
        <v/>
      </c>
      <c r="AS16" s="105" t="str">
        <f>IF(AN16=0,"",IF(AND(AN16=1,$I$16=AP16),"",1))</f>
        <v/>
      </c>
    </row>
    <row r="17" spans="1:45" ht="18" customHeight="1">
      <c r="A17" s="180" t="s">
        <v>1</v>
      </c>
      <c r="B17" s="181"/>
      <c r="C17" s="188"/>
      <c r="D17" s="189"/>
      <c r="E17" s="190"/>
      <c r="F17" s="155"/>
      <c r="G17" s="156"/>
      <c r="H17" s="157"/>
      <c r="I17" s="155"/>
      <c r="J17" s="156"/>
      <c r="K17" s="157"/>
      <c r="L17" s="136" t="str">
        <f>IF(AND(F17="",I17=""),"",I17-F17)</f>
        <v/>
      </c>
      <c r="M17" s="136"/>
      <c r="N17" s="136"/>
      <c r="O17" s="136"/>
      <c r="P17" s="136"/>
      <c r="Q17" s="124" t="str">
        <f t="shared" ref="Q17:Q23" si="0">IF(I17="","",(IF(AND($P$12="平日",L17&gt;=$AQ$16),"〇＜開所＞",(IF(L17&gt;=$AQ$17,"〇＜開所＞","×＜閉所＞")))))</f>
        <v/>
      </c>
      <c r="R17" s="125"/>
      <c r="S17" s="125"/>
      <c r="T17" s="125"/>
      <c r="U17" s="126"/>
      <c r="W17" s="31"/>
      <c r="X17" s="31"/>
      <c r="Y17" s="31"/>
      <c r="AA17" s="31"/>
      <c r="AB17" s="31"/>
      <c r="AC17" s="31"/>
      <c r="AD17" s="31"/>
      <c r="AE17" s="31"/>
      <c r="AF17" s="31"/>
      <c r="AG17" s="31"/>
      <c r="AH17" s="31"/>
      <c r="AK17" s="140" t="s">
        <v>12</v>
      </c>
      <c r="AL17" s="141"/>
      <c r="AM17" s="141"/>
      <c r="AN17" s="57">
        <f>COUNTIF($P$12,AK17)</f>
        <v>0</v>
      </c>
      <c r="AO17" s="54">
        <v>0.35416666666666669</v>
      </c>
      <c r="AP17" s="55">
        <v>0.6875</v>
      </c>
      <c r="AQ17" s="55">
        <v>0.33333333333333331</v>
      </c>
      <c r="AR17" s="105" t="str">
        <f>IF(AN17=0,"",IF(AND(AN17=1,$F$16=AO17),"",1))</f>
        <v/>
      </c>
      <c r="AS17" s="105" t="str">
        <f>IF(AN17=0,"",IF(AND(AN17=1,$I$16&gt;=AP17),"",1))</f>
        <v/>
      </c>
    </row>
    <row r="18" spans="1:45" ht="18" customHeight="1">
      <c r="A18" s="180" t="s">
        <v>2</v>
      </c>
      <c r="B18" s="181"/>
      <c r="C18" s="158"/>
      <c r="D18" s="159"/>
      <c r="E18" s="160"/>
      <c r="F18" s="155"/>
      <c r="G18" s="156"/>
      <c r="H18" s="157"/>
      <c r="I18" s="155"/>
      <c r="J18" s="156"/>
      <c r="K18" s="157"/>
      <c r="L18" s="136" t="str">
        <f>IF(AND(F18="",I18=""),"",I18-F18)</f>
        <v/>
      </c>
      <c r="M18" s="136"/>
      <c r="N18" s="136"/>
      <c r="O18" s="136"/>
      <c r="P18" s="136"/>
      <c r="Q18" s="124" t="str">
        <f t="shared" si="0"/>
        <v/>
      </c>
      <c r="R18" s="125"/>
      <c r="S18" s="125"/>
      <c r="T18" s="125"/>
      <c r="U18" s="126"/>
      <c r="Y18" s="31"/>
      <c r="Z18" s="31"/>
      <c r="AA18" s="31"/>
      <c r="AB18" s="31"/>
      <c r="AC18" s="31"/>
      <c r="AD18" s="31"/>
      <c r="AE18" s="31"/>
      <c r="AF18" s="31"/>
      <c r="AG18" s="31"/>
      <c r="AH18" s="31"/>
      <c r="AK18" s="232" t="s">
        <v>13</v>
      </c>
      <c r="AL18" s="233"/>
      <c r="AM18" s="234"/>
      <c r="AN18" s="57">
        <f>COUNTIFS($P$12,AK18)</f>
        <v>0</v>
      </c>
      <c r="AO18" s="54">
        <v>0.33333333333333331</v>
      </c>
      <c r="AP18" s="55">
        <v>0.79166666666666663</v>
      </c>
      <c r="AQ18" s="55">
        <v>0.33333333333333331</v>
      </c>
      <c r="AR18" s="105" t="str">
        <f>IF(AN18=0,"",IF(AND(AN18=1,$F$16=AO18),"",1))</f>
        <v/>
      </c>
      <c r="AS18" s="105" t="str">
        <f>IF(AN18=0,"",IF(AND(AN18=1,$I$16&gt;=AP18),"",1))</f>
        <v/>
      </c>
    </row>
    <row r="19" spans="1:45" ht="18" customHeight="1">
      <c r="A19" s="180" t="s">
        <v>3</v>
      </c>
      <c r="B19" s="181"/>
      <c r="C19" s="158"/>
      <c r="D19" s="159"/>
      <c r="E19" s="160"/>
      <c r="F19" s="155"/>
      <c r="G19" s="156"/>
      <c r="H19" s="157"/>
      <c r="I19" s="155"/>
      <c r="J19" s="156"/>
      <c r="K19" s="157"/>
      <c r="L19" s="136" t="str">
        <f>IF(AND(F19="",I19=""),"",I19-F19)</f>
        <v/>
      </c>
      <c r="M19" s="136"/>
      <c r="N19" s="136"/>
      <c r="O19" s="136"/>
      <c r="P19" s="136"/>
      <c r="Q19" s="124" t="str">
        <f t="shared" si="0"/>
        <v/>
      </c>
      <c r="R19" s="125"/>
      <c r="S19" s="125"/>
      <c r="T19" s="125"/>
      <c r="U19" s="126"/>
      <c r="W19" s="31"/>
      <c r="X19" s="31"/>
      <c r="Y19" s="31"/>
      <c r="Z19" s="31"/>
      <c r="AA19" s="31"/>
      <c r="AB19" s="31"/>
      <c r="AC19" s="31"/>
      <c r="AD19" s="31"/>
      <c r="AE19" s="31"/>
      <c r="AF19" s="31"/>
      <c r="AG19" s="31"/>
      <c r="AH19" s="31"/>
      <c r="AK19" s="127" t="s">
        <v>58</v>
      </c>
      <c r="AL19" s="127"/>
      <c r="AM19" s="127"/>
      <c r="AN19" s="127"/>
      <c r="AO19" s="127"/>
      <c r="AP19" s="127"/>
      <c r="AQ19" s="127"/>
      <c r="AR19" s="32">
        <f>SUM(AR16:AR18)</f>
        <v>0</v>
      </c>
      <c r="AS19" s="32">
        <f>SUM(AS16:AS18)</f>
        <v>0</v>
      </c>
    </row>
    <row r="20" spans="1:45" ht="18" customHeight="1">
      <c r="A20" s="180" t="s">
        <v>4</v>
      </c>
      <c r="B20" s="181"/>
      <c r="C20" s="158"/>
      <c r="D20" s="159"/>
      <c r="E20" s="160"/>
      <c r="F20" s="155"/>
      <c r="G20" s="156"/>
      <c r="H20" s="157"/>
      <c r="I20" s="155"/>
      <c r="J20" s="156"/>
      <c r="K20" s="157"/>
      <c r="L20" s="136" t="str">
        <f t="shared" ref="L20:L23" si="1">IF(AND(F20="",I20=""),"",I20-F20)</f>
        <v/>
      </c>
      <c r="M20" s="136"/>
      <c r="N20" s="136"/>
      <c r="O20" s="136"/>
      <c r="P20" s="136"/>
      <c r="Q20" s="124" t="str">
        <f t="shared" si="0"/>
        <v/>
      </c>
      <c r="R20" s="125"/>
      <c r="S20" s="125"/>
      <c r="T20" s="125"/>
      <c r="U20" s="126"/>
      <c r="W20" s="31"/>
      <c r="X20" s="31"/>
      <c r="Y20" s="31"/>
      <c r="Z20" s="31"/>
      <c r="AA20" s="31"/>
      <c r="AB20" s="31"/>
      <c r="AD20" s="31"/>
      <c r="AE20" s="31"/>
      <c r="AF20" s="31"/>
      <c r="AG20" s="31"/>
      <c r="AH20" s="31"/>
    </row>
    <row r="21" spans="1:45" ht="18" customHeight="1">
      <c r="A21" s="180" t="s">
        <v>14</v>
      </c>
      <c r="B21" s="181"/>
      <c r="C21" s="158"/>
      <c r="D21" s="159"/>
      <c r="E21" s="160"/>
      <c r="F21" s="155"/>
      <c r="G21" s="156"/>
      <c r="H21" s="157"/>
      <c r="I21" s="155"/>
      <c r="J21" s="156"/>
      <c r="K21" s="157"/>
      <c r="L21" s="136" t="str">
        <f t="shared" si="1"/>
        <v/>
      </c>
      <c r="M21" s="136"/>
      <c r="N21" s="136"/>
      <c r="O21" s="136"/>
      <c r="P21" s="136"/>
      <c r="Q21" s="124" t="str">
        <f t="shared" si="0"/>
        <v/>
      </c>
      <c r="R21" s="125"/>
      <c r="S21" s="125"/>
      <c r="T21" s="125"/>
      <c r="U21" s="126"/>
      <c r="W21" s="31"/>
      <c r="X21" s="31"/>
      <c r="Y21" s="31"/>
      <c r="Z21" s="31"/>
      <c r="AA21" s="31"/>
      <c r="AB21" s="31"/>
      <c r="AC21" s="31"/>
      <c r="AD21" s="31"/>
      <c r="AE21" s="31"/>
      <c r="AF21" s="31"/>
      <c r="AG21" s="31"/>
      <c r="AH21" s="31"/>
    </row>
    <row r="22" spans="1:45" ht="18" customHeight="1">
      <c r="A22" s="180" t="s">
        <v>15</v>
      </c>
      <c r="B22" s="181"/>
      <c r="C22" s="158"/>
      <c r="D22" s="159"/>
      <c r="E22" s="160"/>
      <c r="F22" s="155"/>
      <c r="G22" s="156"/>
      <c r="H22" s="157"/>
      <c r="I22" s="155"/>
      <c r="J22" s="156"/>
      <c r="K22" s="157"/>
      <c r="L22" s="136" t="str">
        <f t="shared" si="1"/>
        <v/>
      </c>
      <c r="M22" s="136"/>
      <c r="N22" s="136"/>
      <c r="O22" s="136"/>
      <c r="P22" s="136"/>
      <c r="Q22" s="124" t="str">
        <f t="shared" si="0"/>
        <v/>
      </c>
      <c r="R22" s="125"/>
      <c r="S22" s="125"/>
      <c r="T22" s="125"/>
      <c r="U22" s="126"/>
      <c r="W22" s="31"/>
      <c r="X22" s="31"/>
      <c r="Y22" s="31"/>
      <c r="Z22" s="31"/>
      <c r="AA22" s="31"/>
      <c r="AB22" s="31"/>
      <c r="AC22" s="31"/>
      <c r="AD22" s="31"/>
      <c r="AE22" s="31"/>
      <c r="AF22" s="31"/>
      <c r="AG22" s="31"/>
      <c r="AH22" s="31"/>
    </row>
    <row r="23" spans="1:45" ht="18" customHeight="1">
      <c r="A23" s="180" t="s">
        <v>16</v>
      </c>
      <c r="B23" s="181"/>
      <c r="C23" s="158"/>
      <c r="D23" s="159"/>
      <c r="E23" s="160"/>
      <c r="F23" s="155"/>
      <c r="G23" s="156"/>
      <c r="H23" s="157"/>
      <c r="I23" s="155"/>
      <c r="J23" s="156"/>
      <c r="K23" s="157"/>
      <c r="L23" s="136" t="str">
        <f t="shared" si="1"/>
        <v/>
      </c>
      <c r="M23" s="136"/>
      <c r="N23" s="136"/>
      <c r="O23" s="136"/>
      <c r="P23" s="136"/>
      <c r="Q23" s="124" t="str">
        <f t="shared" si="0"/>
        <v/>
      </c>
      <c r="R23" s="125"/>
      <c r="S23" s="125"/>
      <c r="T23" s="125"/>
      <c r="U23" s="126"/>
      <c r="W23" s="31"/>
      <c r="X23" s="31"/>
      <c r="Y23" s="31"/>
      <c r="Z23" s="31"/>
      <c r="AA23" s="31"/>
      <c r="AB23" s="31"/>
      <c r="AC23" s="31"/>
      <c r="AD23" s="31"/>
      <c r="AE23" s="31"/>
      <c r="AF23" s="31"/>
      <c r="AG23" s="31"/>
      <c r="AH23" s="31"/>
    </row>
    <row r="24" spans="1:45">
      <c r="W24" s="31"/>
      <c r="X24" s="31"/>
      <c r="Y24" s="31"/>
      <c r="Z24" s="31"/>
      <c r="AA24" s="31"/>
      <c r="AB24" s="31"/>
      <c r="AC24" s="31"/>
      <c r="AD24" s="31"/>
      <c r="AE24" s="31"/>
      <c r="AF24" s="31"/>
      <c r="AG24" s="31"/>
      <c r="AH24" s="31"/>
    </row>
    <row r="25" spans="1:45">
      <c r="I25" s="153">
        <v>0.33333333333333331</v>
      </c>
      <c r="J25" s="154"/>
      <c r="K25" s="128">
        <v>0.375</v>
      </c>
      <c r="L25" s="129"/>
      <c r="M25" s="128">
        <v>0.41666666666666702</v>
      </c>
      <c r="N25" s="129"/>
      <c r="O25" s="128">
        <v>0.45833333333333298</v>
      </c>
      <c r="P25" s="129"/>
      <c r="Q25" s="128">
        <v>0.5</v>
      </c>
      <c r="R25" s="129"/>
      <c r="S25" s="128">
        <v>0.54166666666666696</v>
      </c>
      <c r="T25" s="129"/>
      <c r="U25" s="128">
        <v>0.58333333333333304</v>
      </c>
      <c r="V25" s="129"/>
      <c r="W25" s="128">
        <v>0.624999999999999</v>
      </c>
      <c r="X25" s="129"/>
      <c r="Y25" s="128">
        <v>0.66666666666666496</v>
      </c>
      <c r="Z25" s="129"/>
      <c r="AA25" s="128">
        <v>0.70833333333333104</v>
      </c>
      <c r="AB25" s="129"/>
      <c r="AC25" s="128">
        <v>0.749999999999997</v>
      </c>
      <c r="AD25" s="129"/>
      <c r="AE25" s="128">
        <v>0.79166666666666297</v>
      </c>
      <c r="AF25" s="142"/>
      <c r="AG25" s="143"/>
      <c r="AH25" s="144"/>
    </row>
    <row r="26" spans="1:45" ht="15.75" customHeight="1">
      <c r="A26" s="228" t="s">
        <v>27</v>
      </c>
      <c r="B26" s="182"/>
      <c r="C26" s="182"/>
      <c r="D26" s="182"/>
      <c r="E26" s="182"/>
      <c r="F26" s="182"/>
      <c r="G26" s="182"/>
      <c r="H26" s="182"/>
      <c r="I26" s="3"/>
      <c r="J26" s="12">
        <f>$G$8</f>
        <v>0</v>
      </c>
      <c r="K26" s="21">
        <f t="shared" ref="K26:AE26" si="2">$G$8</f>
        <v>0</v>
      </c>
      <c r="L26" s="12">
        <f t="shared" si="2"/>
        <v>0</v>
      </c>
      <c r="M26" s="13">
        <f t="shared" si="2"/>
        <v>0</v>
      </c>
      <c r="N26" s="12">
        <f t="shared" si="2"/>
        <v>0</v>
      </c>
      <c r="O26" s="13">
        <f t="shared" si="2"/>
        <v>0</v>
      </c>
      <c r="P26" s="12">
        <f t="shared" si="2"/>
        <v>0</v>
      </c>
      <c r="Q26" s="13">
        <f t="shared" si="2"/>
        <v>0</v>
      </c>
      <c r="R26" s="12">
        <f t="shared" si="2"/>
        <v>0</v>
      </c>
      <c r="S26" s="13">
        <f t="shared" si="2"/>
        <v>0</v>
      </c>
      <c r="T26" s="12">
        <f t="shared" si="2"/>
        <v>0</v>
      </c>
      <c r="U26" s="13">
        <f t="shared" si="2"/>
        <v>0</v>
      </c>
      <c r="V26" s="12">
        <f t="shared" si="2"/>
        <v>0</v>
      </c>
      <c r="W26" s="13">
        <f t="shared" si="2"/>
        <v>0</v>
      </c>
      <c r="X26" s="12">
        <f t="shared" si="2"/>
        <v>0</v>
      </c>
      <c r="Y26" s="13">
        <f t="shared" si="2"/>
        <v>0</v>
      </c>
      <c r="Z26" s="12">
        <f t="shared" si="2"/>
        <v>0</v>
      </c>
      <c r="AA26" s="13">
        <f t="shared" si="2"/>
        <v>0</v>
      </c>
      <c r="AB26" s="12">
        <f t="shared" si="2"/>
        <v>0</v>
      </c>
      <c r="AC26" s="13">
        <f t="shared" si="2"/>
        <v>0</v>
      </c>
      <c r="AD26" s="12">
        <f>$G$8</f>
        <v>0</v>
      </c>
      <c r="AE26" s="13">
        <f t="shared" si="2"/>
        <v>0</v>
      </c>
      <c r="AF26" s="73"/>
      <c r="AG26" s="73"/>
      <c r="AH26" s="108"/>
    </row>
    <row r="27" spans="1:45" ht="18.75" customHeight="1">
      <c r="A27" s="182" t="s">
        <v>26</v>
      </c>
      <c r="B27" s="182"/>
      <c r="C27" s="182"/>
      <c r="D27" s="182"/>
      <c r="E27" s="182"/>
      <c r="F27" s="182"/>
      <c r="G27" s="182"/>
      <c r="H27" s="182"/>
      <c r="J27" s="10"/>
      <c r="K27" s="22"/>
      <c r="L27" s="10"/>
      <c r="M27" s="11"/>
      <c r="N27" s="10"/>
      <c r="O27" s="11"/>
      <c r="P27" s="10"/>
      <c r="Q27" s="11"/>
      <c r="R27" s="10"/>
      <c r="S27" s="11"/>
      <c r="T27" s="10"/>
      <c r="U27" s="11"/>
      <c r="V27" s="10"/>
      <c r="W27" s="11"/>
      <c r="X27" s="10"/>
      <c r="Y27" s="11"/>
      <c r="Z27" s="10"/>
      <c r="AA27" s="11"/>
      <c r="AB27" s="10"/>
      <c r="AC27" s="11"/>
      <c r="AD27" s="10"/>
      <c r="AE27" s="11"/>
      <c r="AF27" s="73"/>
      <c r="AG27" s="73"/>
      <c r="AH27" s="74"/>
      <c r="AI27" s="17"/>
      <c r="AJ27" s="17"/>
    </row>
    <row r="28" spans="1:45" ht="18" customHeight="1">
      <c r="A28" s="151" t="s">
        <v>85</v>
      </c>
      <c r="B28" s="151"/>
      <c r="C28" s="151"/>
      <c r="D28" s="151"/>
      <c r="E28" s="151"/>
      <c r="F28" s="151"/>
      <c r="G28" s="151"/>
      <c r="H28" s="151"/>
      <c r="J28" s="87"/>
      <c r="K28" s="88"/>
      <c r="L28" s="87"/>
      <c r="M28" s="89"/>
      <c r="N28" s="87"/>
      <c r="O28" s="89"/>
      <c r="P28" s="87"/>
      <c r="Q28" s="89"/>
      <c r="R28" s="87"/>
      <c r="S28" s="89"/>
      <c r="T28" s="87"/>
      <c r="U28" s="89"/>
      <c r="V28" s="87"/>
      <c r="W28" s="89"/>
      <c r="X28" s="87"/>
      <c r="Y28" s="89"/>
      <c r="Z28" s="87"/>
      <c r="AA28" s="89"/>
      <c r="AB28" s="87"/>
      <c r="AC28" s="89"/>
      <c r="AD28" s="87"/>
      <c r="AE28" s="89"/>
      <c r="AF28" s="73"/>
      <c r="AG28" s="73"/>
      <c r="AH28" s="75"/>
    </row>
    <row r="29" spans="1:45" ht="21.75" customHeight="1">
      <c r="A29" s="141" t="s">
        <v>87</v>
      </c>
      <c r="B29" s="141"/>
      <c r="C29" s="141"/>
      <c r="D29" s="141"/>
      <c r="E29" s="141"/>
      <c r="F29" s="141"/>
      <c r="G29" s="141"/>
      <c r="H29" s="141"/>
      <c r="J29" s="10"/>
      <c r="K29" s="22"/>
      <c r="L29" s="10"/>
      <c r="M29" s="11"/>
      <c r="N29" s="10"/>
      <c r="O29" s="11"/>
      <c r="P29" s="10"/>
      <c r="Q29" s="11"/>
      <c r="R29" s="10"/>
      <c r="S29" s="11"/>
      <c r="T29" s="10"/>
      <c r="U29" s="11"/>
      <c r="V29" s="10"/>
      <c r="W29" s="11"/>
      <c r="X29" s="10"/>
      <c r="Y29" s="11"/>
      <c r="Z29" s="10"/>
      <c r="AA29" s="11"/>
      <c r="AB29" s="10"/>
      <c r="AC29" s="11"/>
      <c r="AD29" s="10"/>
      <c r="AE29" s="11"/>
      <c r="AF29" s="73"/>
      <c r="AG29" s="73"/>
      <c r="AH29" s="75"/>
    </row>
    <row r="30" spans="1:45" ht="21" customHeight="1" thickBot="1">
      <c r="A30" s="164" t="s">
        <v>48</v>
      </c>
      <c r="B30" s="164"/>
      <c r="C30" s="164"/>
      <c r="D30" s="164"/>
      <c r="E30" s="164"/>
      <c r="F30" s="164"/>
      <c r="G30" s="164"/>
      <c r="H30" s="164"/>
      <c r="J30" s="84"/>
      <c r="K30" s="85"/>
      <c r="L30" s="12"/>
      <c r="M30" s="42"/>
      <c r="N30" s="12"/>
      <c r="O30" s="42"/>
      <c r="P30" s="12"/>
      <c r="Q30" s="42"/>
      <c r="R30" s="12"/>
      <c r="S30" s="42"/>
      <c r="T30" s="12"/>
      <c r="U30" s="42"/>
      <c r="V30" s="12"/>
      <c r="W30" s="42"/>
      <c r="X30" s="12"/>
      <c r="Y30" s="42"/>
      <c r="Z30" s="12"/>
      <c r="AA30" s="42"/>
      <c r="AB30" s="12"/>
      <c r="AC30" s="42"/>
      <c r="AD30" s="12"/>
      <c r="AE30" s="42"/>
      <c r="AF30" s="73"/>
      <c r="AG30" s="73"/>
      <c r="AH30" s="75"/>
    </row>
    <row r="31" spans="1:45" ht="19.5" customHeight="1" thickTop="1">
      <c r="A31" s="148" t="s">
        <v>22</v>
      </c>
      <c r="B31" s="149"/>
      <c r="C31" s="149"/>
      <c r="D31" s="149"/>
      <c r="E31" s="149"/>
      <c r="F31" s="149"/>
      <c r="G31" s="149"/>
      <c r="H31" s="150"/>
      <c r="J31" s="39">
        <f t="shared" ref="J31:AE31" si="3">J27*2</f>
        <v>0</v>
      </c>
      <c r="K31" s="110">
        <f t="shared" si="3"/>
        <v>0</v>
      </c>
      <c r="L31" s="25">
        <f>L27*2</f>
        <v>0</v>
      </c>
      <c r="M31" s="25">
        <f t="shared" si="3"/>
        <v>0</v>
      </c>
      <c r="N31" s="25">
        <f t="shared" si="3"/>
        <v>0</v>
      </c>
      <c r="O31" s="25">
        <f t="shared" si="3"/>
        <v>0</v>
      </c>
      <c r="P31" s="25">
        <f t="shared" si="3"/>
        <v>0</v>
      </c>
      <c r="Q31" s="25">
        <f t="shared" si="3"/>
        <v>0</v>
      </c>
      <c r="R31" s="25">
        <f t="shared" si="3"/>
        <v>0</v>
      </c>
      <c r="S31" s="25">
        <f t="shared" si="3"/>
        <v>0</v>
      </c>
      <c r="T31" s="25">
        <f t="shared" si="3"/>
        <v>0</v>
      </c>
      <c r="U31" s="25">
        <f t="shared" si="3"/>
        <v>0</v>
      </c>
      <c r="V31" s="25">
        <f t="shared" si="3"/>
        <v>0</v>
      </c>
      <c r="W31" s="25">
        <f t="shared" si="3"/>
        <v>0</v>
      </c>
      <c r="X31" s="25">
        <f t="shared" si="3"/>
        <v>0</v>
      </c>
      <c r="Y31" s="25">
        <f t="shared" si="3"/>
        <v>0</v>
      </c>
      <c r="Z31" s="25">
        <f t="shared" si="3"/>
        <v>0</v>
      </c>
      <c r="AA31" s="25">
        <f t="shared" si="3"/>
        <v>0</v>
      </c>
      <c r="AB31" s="25">
        <f t="shared" si="3"/>
        <v>0</v>
      </c>
      <c r="AC31" s="25">
        <f t="shared" si="3"/>
        <v>0</v>
      </c>
      <c r="AD31" s="25">
        <f t="shared" si="3"/>
        <v>0</v>
      </c>
      <c r="AE31" s="25">
        <f t="shared" si="3"/>
        <v>0</v>
      </c>
      <c r="AF31" s="76"/>
      <c r="AG31" s="76"/>
      <c r="AH31" s="75"/>
    </row>
    <row r="32" spans="1:45" ht="18.75" customHeight="1">
      <c r="A32" s="28"/>
      <c r="B32" s="185" t="s">
        <v>21</v>
      </c>
      <c r="C32" s="186"/>
      <c r="D32" s="186"/>
      <c r="E32" s="186"/>
      <c r="F32" s="186"/>
      <c r="G32" s="186"/>
      <c r="H32" s="187"/>
      <c r="J32" s="20">
        <f t="shared" ref="J32:AE32" si="4">J27</f>
        <v>0</v>
      </c>
      <c r="K32" s="23">
        <f t="shared" si="4"/>
        <v>0</v>
      </c>
      <c r="L32" s="7">
        <f t="shared" si="4"/>
        <v>0</v>
      </c>
      <c r="M32" s="7">
        <f t="shared" si="4"/>
        <v>0</v>
      </c>
      <c r="N32" s="7">
        <f t="shared" si="4"/>
        <v>0</v>
      </c>
      <c r="O32" s="7">
        <f t="shared" si="4"/>
        <v>0</v>
      </c>
      <c r="P32" s="7">
        <f t="shared" si="4"/>
        <v>0</v>
      </c>
      <c r="Q32" s="7">
        <f t="shared" si="4"/>
        <v>0</v>
      </c>
      <c r="R32" s="7">
        <f t="shared" si="4"/>
        <v>0</v>
      </c>
      <c r="S32" s="7">
        <f t="shared" si="4"/>
        <v>0</v>
      </c>
      <c r="T32" s="7">
        <f t="shared" si="4"/>
        <v>0</v>
      </c>
      <c r="U32" s="7">
        <f t="shared" si="4"/>
        <v>0</v>
      </c>
      <c r="V32" s="7">
        <f t="shared" si="4"/>
        <v>0</v>
      </c>
      <c r="W32" s="7">
        <f t="shared" si="4"/>
        <v>0</v>
      </c>
      <c r="X32" s="7">
        <f t="shared" si="4"/>
        <v>0</v>
      </c>
      <c r="Y32" s="7">
        <f t="shared" si="4"/>
        <v>0</v>
      </c>
      <c r="Z32" s="7">
        <f t="shared" si="4"/>
        <v>0</v>
      </c>
      <c r="AA32" s="7">
        <f t="shared" si="4"/>
        <v>0</v>
      </c>
      <c r="AB32" s="7">
        <f t="shared" si="4"/>
        <v>0</v>
      </c>
      <c r="AC32" s="7">
        <f t="shared" si="4"/>
        <v>0</v>
      </c>
      <c r="AD32" s="7">
        <f t="shared" si="4"/>
        <v>0</v>
      </c>
      <c r="AE32" s="7">
        <f t="shared" si="4"/>
        <v>0</v>
      </c>
      <c r="AF32" s="77"/>
      <c r="AG32" s="77"/>
      <c r="AH32" s="75"/>
    </row>
    <row r="33" spans="1:48" ht="19.5" customHeight="1" thickBot="1">
      <c r="A33" s="184" t="s">
        <v>41</v>
      </c>
      <c r="B33" s="184"/>
      <c r="C33" s="184"/>
      <c r="D33" s="184"/>
      <c r="E33" s="184"/>
      <c r="F33" s="184"/>
      <c r="G33" s="184"/>
      <c r="H33" s="184"/>
      <c r="J33" s="40">
        <f>IF(J29="〇",J27*2+2,J27*2)</f>
        <v>0</v>
      </c>
      <c r="K33" s="26">
        <f t="shared" ref="K33:AE33" si="5">IF(K29="〇",K27*2+2,K27*2)</f>
        <v>0</v>
      </c>
      <c r="L33" s="27">
        <f t="shared" si="5"/>
        <v>0</v>
      </c>
      <c r="M33" s="27">
        <f t="shared" si="5"/>
        <v>0</v>
      </c>
      <c r="N33" s="27">
        <f t="shared" si="5"/>
        <v>0</v>
      </c>
      <c r="O33" s="27">
        <f t="shared" si="5"/>
        <v>0</v>
      </c>
      <c r="P33" s="27">
        <f t="shared" si="5"/>
        <v>0</v>
      </c>
      <c r="Q33" s="27">
        <f t="shared" si="5"/>
        <v>0</v>
      </c>
      <c r="R33" s="27">
        <f t="shared" si="5"/>
        <v>0</v>
      </c>
      <c r="S33" s="27">
        <f t="shared" si="5"/>
        <v>0</v>
      </c>
      <c r="T33" s="27">
        <f t="shared" si="5"/>
        <v>0</v>
      </c>
      <c r="U33" s="27">
        <f t="shared" si="5"/>
        <v>0</v>
      </c>
      <c r="V33" s="27">
        <f t="shared" si="5"/>
        <v>0</v>
      </c>
      <c r="W33" s="27">
        <f t="shared" si="5"/>
        <v>0</v>
      </c>
      <c r="X33" s="27">
        <f t="shared" si="5"/>
        <v>0</v>
      </c>
      <c r="Y33" s="27">
        <f t="shared" si="5"/>
        <v>0</v>
      </c>
      <c r="Z33" s="27">
        <f t="shared" si="5"/>
        <v>0</v>
      </c>
      <c r="AA33" s="27">
        <f t="shared" si="5"/>
        <v>0</v>
      </c>
      <c r="AB33" s="27">
        <f t="shared" si="5"/>
        <v>0</v>
      </c>
      <c r="AC33" s="27">
        <f t="shared" si="5"/>
        <v>0</v>
      </c>
      <c r="AD33" s="27">
        <f t="shared" si="5"/>
        <v>0</v>
      </c>
      <c r="AE33" s="27">
        <f t="shared" si="5"/>
        <v>0</v>
      </c>
      <c r="AF33" s="76"/>
      <c r="AG33" s="76"/>
      <c r="AH33" s="75"/>
    </row>
    <row r="34" spans="1:48" s="33" customFormat="1" ht="20.25" customHeight="1" thickTop="1">
      <c r="A34" s="145" t="s">
        <v>39</v>
      </c>
      <c r="B34" s="146"/>
      <c r="C34" s="146"/>
      <c r="D34" s="146"/>
      <c r="E34" s="146"/>
      <c r="F34" s="146"/>
      <c r="G34" s="146"/>
      <c r="H34" s="147"/>
      <c r="I34" s="24"/>
      <c r="J34" s="37" t="str">
        <f>IF(AND(J26&gt;J27,J27*40&lt;J28,OR(J30="×",J30="")),"×","")</f>
        <v/>
      </c>
      <c r="K34" s="37" t="str">
        <f t="shared" ref="K34:AE34" si="6">IF(AND(K26&gt;K27,K27*40&lt;K28,OR(K30="×",K30="")),"×","")</f>
        <v/>
      </c>
      <c r="L34" s="37" t="str">
        <f t="shared" si="6"/>
        <v/>
      </c>
      <c r="M34" s="37" t="str">
        <f t="shared" si="6"/>
        <v/>
      </c>
      <c r="N34" s="37" t="str">
        <f t="shared" si="6"/>
        <v/>
      </c>
      <c r="O34" s="37" t="str">
        <f t="shared" si="6"/>
        <v/>
      </c>
      <c r="P34" s="37" t="str">
        <f t="shared" si="6"/>
        <v/>
      </c>
      <c r="Q34" s="37" t="str">
        <f t="shared" si="6"/>
        <v/>
      </c>
      <c r="R34" s="37" t="str">
        <f t="shared" si="6"/>
        <v/>
      </c>
      <c r="S34" s="37" t="str">
        <f t="shared" si="6"/>
        <v/>
      </c>
      <c r="T34" s="37" t="str">
        <f t="shared" si="6"/>
        <v/>
      </c>
      <c r="U34" s="37" t="str">
        <f t="shared" si="6"/>
        <v/>
      </c>
      <c r="V34" s="37" t="str">
        <f t="shared" si="6"/>
        <v/>
      </c>
      <c r="W34" s="37" t="str">
        <f t="shared" si="6"/>
        <v/>
      </c>
      <c r="X34" s="37" t="str">
        <f t="shared" si="6"/>
        <v/>
      </c>
      <c r="Y34" s="37" t="str">
        <f t="shared" si="6"/>
        <v/>
      </c>
      <c r="Z34" s="37" t="str">
        <f t="shared" si="6"/>
        <v/>
      </c>
      <c r="AA34" s="37" t="str">
        <f t="shared" si="6"/>
        <v/>
      </c>
      <c r="AB34" s="37" t="str">
        <f t="shared" si="6"/>
        <v/>
      </c>
      <c r="AC34" s="37" t="str">
        <f t="shared" si="6"/>
        <v/>
      </c>
      <c r="AD34" s="37" t="str">
        <f t="shared" si="6"/>
        <v/>
      </c>
      <c r="AE34" s="37" t="str">
        <f t="shared" si="6"/>
        <v/>
      </c>
      <c r="AF34" s="78"/>
      <c r="AG34" s="78"/>
      <c r="AH34" s="79"/>
      <c r="AU34" s="99"/>
      <c r="AV34" s="100"/>
    </row>
    <row r="35" spans="1:48">
      <c r="AF35" s="76"/>
      <c r="AG35" s="76"/>
      <c r="AH35" s="75"/>
    </row>
    <row r="36" spans="1:48">
      <c r="A36" s="32" t="s">
        <v>29</v>
      </c>
      <c r="AG36" s="76"/>
      <c r="AH36" s="75"/>
    </row>
    <row r="37" spans="1:48" ht="15.75" customHeight="1">
      <c r="A37" s="1"/>
      <c r="B37" s="152" t="s">
        <v>17</v>
      </c>
      <c r="C37" s="152"/>
      <c r="D37" s="152"/>
      <c r="E37" s="152"/>
      <c r="F37" s="161" t="s">
        <v>6</v>
      </c>
      <c r="G37" s="162"/>
      <c r="H37" s="163"/>
      <c r="I37" s="153">
        <v>0.33333333333333331</v>
      </c>
      <c r="J37" s="154"/>
      <c r="K37" s="128">
        <v>0.375</v>
      </c>
      <c r="L37" s="129"/>
      <c r="M37" s="128">
        <v>0.41666666666666702</v>
      </c>
      <c r="N37" s="129"/>
      <c r="O37" s="128">
        <v>0.45833333333333298</v>
      </c>
      <c r="P37" s="129"/>
      <c r="Q37" s="128">
        <v>0.5</v>
      </c>
      <c r="R37" s="129"/>
      <c r="S37" s="128">
        <v>0.54166666666666696</v>
      </c>
      <c r="T37" s="129"/>
      <c r="U37" s="128">
        <v>0.58333333333333304</v>
      </c>
      <c r="V37" s="129"/>
      <c r="W37" s="128">
        <v>0.624999999999999</v>
      </c>
      <c r="X37" s="129"/>
      <c r="Y37" s="128">
        <v>0.66666666666666496</v>
      </c>
      <c r="Z37" s="129"/>
      <c r="AA37" s="128">
        <v>0.70833333333333104</v>
      </c>
      <c r="AB37" s="129"/>
      <c r="AC37" s="128">
        <v>0.749999999999997</v>
      </c>
      <c r="AD37" s="129"/>
      <c r="AE37" s="128">
        <v>0.79166666666666297</v>
      </c>
      <c r="AF37" s="142"/>
      <c r="AG37" s="143"/>
      <c r="AH37" s="144"/>
    </row>
    <row r="38" spans="1:48" ht="15.75" customHeight="1">
      <c r="A38" s="1">
        <v>1</v>
      </c>
      <c r="B38" s="139"/>
      <c r="C38" s="139"/>
      <c r="D38" s="139"/>
      <c r="E38" s="139"/>
      <c r="F38" s="139"/>
      <c r="G38" s="139"/>
      <c r="H38" s="139"/>
      <c r="J38" s="34"/>
      <c r="K38" s="35"/>
      <c r="L38" s="34"/>
      <c r="M38" s="35"/>
      <c r="N38" s="34"/>
      <c r="O38" s="35"/>
      <c r="P38" s="34"/>
      <c r="Q38" s="35"/>
      <c r="R38" s="34"/>
      <c r="S38" s="35"/>
      <c r="T38" s="34"/>
      <c r="U38" s="35"/>
      <c r="V38" s="34"/>
      <c r="W38" s="35"/>
      <c r="X38" s="34"/>
      <c r="Y38" s="35"/>
      <c r="Z38" s="34"/>
      <c r="AA38" s="35"/>
      <c r="AB38" s="34"/>
      <c r="AC38" s="35"/>
      <c r="AD38" s="34"/>
      <c r="AE38" s="35"/>
      <c r="AF38" s="76"/>
      <c r="AG38" s="76"/>
      <c r="AH38" s="75"/>
    </row>
    <row r="39" spans="1:48" ht="15.75" customHeight="1">
      <c r="A39" s="1">
        <v>2</v>
      </c>
      <c r="B39" s="139"/>
      <c r="C39" s="139"/>
      <c r="D39" s="139"/>
      <c r="E39" s="139"/>
      <c r="F39" s="139"/>
      <c r="G39" s="139"/>
      <c r="H39" s="139"/>
      <c r="J39" s="34"/>
      <c r="K39" s="35"/>
      <c r="L39" s="34"/>
      <c r="M39" s="35"/>
      <c r="N39" s="34"/>
      <c r="O39" s="35"/>
      <c r="P39" s="34"/>
      <c r="Q39" s="35"/>
      <c r="R39" s="34"/>
      <c r="S39" s="35"/>
      <c r="T39" s="34"/>
      <c r="U39" s="35"/>
      <c r="V39" s="34"/>
      <c r="W39" s="35"/>
      <c r="X39" s="34"/>
      <c r="Y39" s="35"/>
      <c r="Z39" s="34"/>
      <c r="AA39" s="35"/>
      <c r="AB39" s="34"/>
      <c r="AC39" s="35"/>
      <c r="AD39" s="34"/>
      <c r="AE39" s="35"/>
      <c r="AF39" s="76"/>
      <c r="AG39" s="76"/>
      <c r="AH39" s="75"/>
    </row>
    <row r="40" spans="1:48" ht="15.75" customHeight="1">
      <c r="A40" s="1">
        <v>3</v>
      </c>
      <c r="B40" s="139"/>
      <c r="C40" s="139"/>
      <c r="D40" s="139"/>
      <c r="E40" s="139"/>
      <c r="F40" s="139"/>
      <c r="G40" s="139"/>
      <c r="H40" s="139"/>
      <c r="J40" s="34"/>
      <c r="K40" s="35"/>
      <c r="L40" s="34"/>
      <c r="M40" s="35"/>
      <c r="N40" s="34"/>
      <c r="O40" s="35"/>
      <c r="P40" s="34"/>
      <c r="Q40" s="35"/>
      <c r="R40" s="34"/>
      <c r="S40" s="35"/>
      <c r="T40" s="34"/>
      <c r="U40" s="35"/>
      <c r="V40" s="34"/>
      <c r="W40" s="35"/>
      <c r="X40" s="34"/>
      <c r="Y40" s="35"/>
      <c r="Z40" s="34"/>
      <c r="AA40" s="35"/>
      <c r="AB40" s="34"/>
      <c r="AC40" s="35"/>
      <c r="AD40" s="34"/>
      <c r="AE40" s="35"/>
      <c r="AF40" s="76"/>
      <c r="AG40" s="76"/>
      <c r="AH40" s="75"/>
    </row>
    <row r="41" spans="1:48" ht="15.75" customHeight="1">
      <c r="A41" s="1">
        <v>4</v>
      </c>
      <c r="B41" s="139"/>
      <c r="C41" s="139"/>
      <c r="D41" s="139"/>
      <c r="E41" s="139"/>
      <c r="F41" s="139"/>
      <c r="G41" s="139"/>
      <c r="H41" s="139"/>
      <c r="J41" s="34"/>
      <c r="K41" s="35"/>
      <c r="L41" s="34"/>
      <c r="M41" s="35"/>
      <c r="N41" s="34"/>
      <c r="O41" s="35"/>
      <c r="P41" s="34"/>
      <c r="Q41" s="35"/>
      <c r="R41" s="34"/>
      <c r="S41" s="35"/>
      <c r="T41" s="34"/>
      <c r="U41" s="35"/>
      <c r="V41" s="34"/>
      <c r="W41" s="35"/>
      <c r="X41" s="34"/>
      <c r="Y41" s="35"/>
      <c r="Z41" s="34"/>
      <c r="AA41" s="35"/>
      <c r="AB41" s="34"/>
      <c r="AC41" s="35"/>
      <c r="AD41" s="34"/>
      <c r="AE41" s="35"/>
      <c r="AF41" s="76"/>
      <c r="AG41" s="76"/>
      <c r="AH41" s="75"/>
    </row>
    <row r="42" spans="1:48" ht="15.75" customHeight="1">
      <c r="A42" s="1">
        <v>5</v>
      </c>
      <c r="B42" s="139"/>
      <c r="C42" s="139"/>
      <c r="D42" s="139"/>
      <c r="E42" s="139"/>
      <c r="F42" s="139"/>
      <c r="G42" s="139"/>
      <c r="H42" s="139"/>
      <c r="J42" s="34"/>
      <c r="K42" s="35"/>
      <c r="L42" s="34"/>
      <c r="M42" s="35"/>
      <c r="N42" s="34"/>
      <c r="O42" s="35"/>
      <c r="P42" s="34"/>
      <c r="Q42" s="35"/>
      <c r="R42" s="34"/>
      <c r="S42" s="35"/>
      <c r="T42" s="34"/>
      <c r="U42" s="35"/>
      <c r="V42" s="34"/>
      <c r="W42" s="35"/>
      <c r="X42" s="34"/>
      <c r="Y42" s="35"/>
      <c r="Z42" s="34"/>
      <c r="AA42" s="35"/>
      <c r="AB42" s="34"/>
      <c r="AC42" s="35"/>
      <c r="AD42" s="34"/>
      <c r="AE42" s="35"/>
      <c r="AF42" s="76"/>
      <c r="AG42" s="76"/>
      <c r="AH42" s="75"/>
    </row>
    <row r="43" spans="1:48" ht="15.75" customHeight="1">
      <c r="A43" s="1">
        <v>6</v>
      </c>
      <c r="B43" s="139"/>
      <c r="C43" s="139"/>
      <c r="D43" s="139"/>
      <c r="E43" s="139"/>
      <c r="F43" s="139"/>
      <c r="G43" s="139"/>
      <c r="H43" s="139"/>
      <c r="J43" s="34"/>
      <c r="K43" s="35"/>
      <c r="L43" s="34"/>
      <c r="M43" s="35"/>
      <c r="N43" s="34"/>
      <c r="O43" s="35"/>
      <c r="P43" s="34"/>
      <c r="Q43" s="35"/>
      <c r="R43" s="34"/>
      <c r="S43" s="35"/>
      <c r="T43" s="34"/>
      <c r="U43" s="35"/>
      <c r="V43" s="34"/>
      <c r="W43" s="35"/>
      <c r="X43" s="34"/>
      <c r="Y43" s="35"/>
      <c r="Z43" s="34"/>
      <c r="AA43" s="35"/>
      <c r="AB43" s="34"/>
      <c r="AC43" s="35"/>
      <c r="AD43" s="34"/>
      <c r="AE43" s="35"/>
      <c r="AF43" s="76"/>
      <c r="AG43" s="76"/>
      <c r="AH43" s="75"/>
    </row>
    <row r="44" spans="1:48" ht="15.75" customHeight="1">
      <c r="A44" s="1">
        <v>7</v>
      </c>
      <c r="B44" s="139"/>
      <c r="C44" s="139"/>
      <c r="D44" s="139"/>
      <c r="E44" s="139"/>
      <c r="F44" s="139"/>
      <c r="G44" s="139"/>
      <c r="H44" s="139"/>
      <c r="J44" s="34"/>
      <c r="K44" s="35"/>
      <c r="L44" s="34"/>
      <c r="M44" s="35"/>
      <c r="N44" s="34"/>
      <c r="O44" s="35"/>
      <c r="P44" s="34"/>
      <c r="Q44" s="35"/>
      <c r="R44" s="34"/>
      <c r="S44" s="35"/>
      <c r="T44" s="34"/>
      <c r="U44" s="35"/>
      <c r="V44" s="34"/>
      <c r="W44" s="35"/>
      <c r="X44" s="34"/>
      <c r="Y44" s="35"/>
      <c r="Z44" s="34"/>
      <c r="AA44" s="35"/>
      <c r="AB44" s="34"/>
      <c r="AC44" s="35"/>
      <c r="AD44" s="34"/>
      <c r="AE44" s="35"/>
      <c r="AF44" s="76"/>
      <c r="AG44" s="76"/>
      <c r="AH44" s="75"/>
    </row>
    <row r="45" spans="1:48" ht="15.75" customHeight="1">
      <c r="A45" s="1">
        <v>8</v>
      </c>
      <c r="B45" s="139"/>
      <c r="C45" s="139"/>
      <c r="D45" s="139"/>
      <c r="E45" s="139"/>
      <c r="F45" s="139"/>
      <c r="G45" s="139"/>
      <c r="H45" s="139"/>
      <c r="J45" s="34"/>
      <c r="K45" s="35"/>
      <c r="L45" s="34"/>
      <c r="M45" s="35"/>
      <c r="N45" s="34"/>
      <c r="O45" s="35"/>
      <c r="P45" s="34"/>
      <c r="Q45" s="35"/>
      <c r="R45" s="34"/>
      <c r="S45" s="35"/>
      <c r="T45" s="34"/>
      <c r="U45" s="35"/>
      <c r="V45" s="34"/>
      <c r="W45" s="35"/>
      <c r="X45" s="34"/>
      <c r="Y45" s="35"/>
      <c r="Z45" s="34"/>
      <c r="AA45" s="35"/>
      <c r="AB45" s="34"/>
      <c r="AC45" s="35"/>
      <c r="AD45" s="34"/>
      <c r="AE45" s="35"/>
      <c r="AF45" s="76"/>
      <c r="AG45" s="76"/>
      <c r="AH45" s="75"/>
    </row>
    <row r="46" spans="1:48" ht="15.75" customHeight="1">
      <c r="A46" s="1">
        <v>9</v>
      </c>
      <c r="B46" s="139"/>
      <c r="C46" s="139"/>
      <c r="D46" s="139"/>
      <c r="E46" s="139"/>
      <c r="F46" s="139"/>
      <c r="G46" s="139"/>
      <c r="H46" s="139"/>
      <c r="J46" s="34"/>
      <c r="K46" s="35"/>
      <c r="L46" s="34"/>
      <c r="M46" s="35"/>
      <c r="N46" s="34"/>
      <c r="O46" s="35"/>
      <c r="P46" s="34"/>
      <c r="Q46" s="35"/>
      <c r="R46" s="34"/>
      <c r="S46" s="35"/>
      <c r="T46" s="34"/>
      <c r="U46" s="35"/>
      <c r="V46" s="34"/>
      <c r="W46" s="35"/>
      <c r="X46" s="34"/>
      <c r="Y46" s="35"/>
      <c r="Z46" s="34"/>
      <c r="AA46" s="35"/>
      <c r="AB46" s="34"/>
      <c r="AC46" s="35"/>
      <c r="AD46" s="34"/>
      <c r="AE46" s="35"/>
      <c r="AF46" s="76"/>
      <c r="AG46" s="76"/>
      <c r="AH46" s="75"/>
    </row>
    <row r="47" spans="1:48" ht="15.75" customHeight="1">
      <c r="A47" s="1">
        <v>10</v>
      </c>
      <c r="B47" s="139"/>
      <c r="C47" s="139"/>
      <c r="D47" s="139"/>
      <c r="E47" s="139"/>
      <c r="F47" s="139"/>
      <c r="G47" s="139"/>
      <c r="H47" s="139"/>
      <c r="J47" s="34"/>
      <c r="K47" s="35"/>
      <c r="L47" s="34"/>
      <c r="M47" s="35"/>
      <c r="N47" s="34"/>
      <c r="O47" s="35"/>
      <c r="P47" s="34"/>
      <c r="Q47" s="35"/>
      <c r="R47" s="34"/>
      <c r="S47" s="35"/>
      <c r="T47" s="34"/>
      <c r="U47" s="35"/>
      <c r="V47" s="34"/>
      <c r="W47" s="35"/>
      <c r="X47" s="34"/>
      <c r="Y47" s="35"/>
      <c r="Z47" s="34"/>
      <c r="AA47" s="35"/>
      <c r="AB47" s="34"/>
      <c r="AC47" s="35"/>
      <c r="AD47" s="34"/>
      <c r="AE47" s="35"/>
      <c r="AF47" s="76"/>
      <c r="AG47" s="76"/>
      <c r="AH47" s="75"/>
    </row>
    <row r="48" spans="1:48" ht="15.75" customHeight="1">
      <c r="A48" s="1">
        <v>11</v>
      </c>
      <c r="B48" s="139"/>
      <c r="C48" s="139"/>
      <c r="D48" s="139"/>
      <c r="E48" s="139"/>
      <c r="F48" s="139"/>
      <c r="G48" s="139"/>
      <c r="H48" s="139"/>
      <c r="J48" s="34"/>
      <c r="K48" s="35"/>
      <c r="L48" s="34"/>
      <c r="M48" s="35"/>
      <c r="N48" s="34"/>
      <c r="O48" s="35"/>
      <c r="P48" s="34"/>
      <c r="Q48" s="35"/>
      <c r="R48" s="34"/>
      <c r="S48" s="35"/>
      <c r="T48" s="34"/>
      <c r="U48" s="35"/>
      <c r="V48" s="34"/>
      <c r="W48" s="35"/>
      <c r="X48" s="34"/>
      <c r="Y48" s="35"/>
      <c r="Z48" s="34"/>
      <c r="AA48" s="35"/>
      <c r="AB48" s="34"/>
      <c r="AC48" s="35"/>
      <c r="AD48" s="34"/>
      <c r="AE48" s="35"/>
      <c r="AF48" s="76"/>
      <c r="AG48" s="76"/>
      <c r="AH48" s="75"/>
    </row>
    <row r="49" spans="1:36" ht="15.75" customHeight="1">
      <c r="A49" s="1">
        <v>12</v>
      </c>
      <c r="B49" s="139"/>
      <c r="C49" s="139"/>
      <c r="D49" s="139"/>
      <c r="E49" s="139"/>
      <c r="F49" s="139"/>
      <c r="G49" s="139"/>
      <c r="H49" s="139"/>
      <c r="J49" s="34"/>
      <c r="K49" s="35"/>
      <c r="L49" s="34"/>
      <c r="M49" s="35"/>
      <c r="N49" s="34"/>
      <c r="O49" s="35"/>
      <c r="P49" s="34"/>
      <c r="Q49" s="35"/>
      <c r="R49" s="34"/>
      <c r="S49" s="35"/>
      <c r="T49" s="34"/>
      <c r="U49" s="35"/>
      <c r="V49" s="34"/>
      <c r="W49" s="35"/>
      <c r="X49" s="34"/>
      <c r="Y49" s="35"/>
      <c r="Z49" s="34"/>
      <c r="AA49" s="35"/>
      <c r="AB49" s="34"/>
      <c r="AC49" s="35"/>
      <c r="AD49" s="34"/>
      <c r="AE49" s="35"/>
      <c r="AF49" s="76"/>
      <c r="AG49" s="76"/>
      <c r="AH49" s="75"/>
    </row>
    <row r="50" spans="1:36" ht="15.75" customHeight="1">
      <c r="A50" s="1">
        <v>13</v>
      </c>
      <c r="B50" s="139"/>
      <c r="C50" s="139"/>
      <c r="D50" s="139"/>
      <c r="E50" s="139"/>
      <c r="F50" s="139"/>
      <c r="G50" s="139"/>
      <c r="H50" s="139"/>
      <c r="J50" s="34"/>
      <c r="K50" s="35"/>
      <c r="L50" s="34"/>
      <c r="M50" s="35"/>
      <c r="N50" s="34"/>
      <c r="O50" s="35"/>
      <c r="P50" s="34"/>
      <c r="Q50" s="35"/>
      <c r="R50" s="34"/>
      <c r="S50" s="35"/>
      <c r="T50" s="34"/>
      <c r="U50" s="35"/>
      <c r="V50" s="34"/>
      <c r="W50" s="35"/>
      <c r="X50" s="34"/>
      <c r="Y50" s="35"/>
      <c r="Z50" s="34"/>
      <c r="AA50" s="35"/>
      <c r="AB50" s="34"/>
      <c r="AC50" s="35"/>
      <c r="AD50" s="34"/>
      <c r="AE50" s="35"/>
      <c r="AF50" s="76"/>
      <c r="AG50" s="76"/>
      <c r="AH50" s="75"/>
    </row>
    <row r="51" spans="1:36" ht="15.75" customHeight="1">
      <c r="A51" s="1">
        <v>14</v>
      </c>
      <c r="B51" s="139"/>
      <c r="C51" s="139"/>
      <c r="D51" s="139"/>
      <c r="E51" s="139"/>
      <c r="F51" s="139"/>
      <c r="G51" s="139"/>
      <c r="H51" s="139"/>
      <c r="J51" s="34"/>
      <c r="K51" s="35"/>
      <c r="L51" s="34"/>
      <c r="M51" s="35"/>
      <c r="N51" s="34"/>
      <c r="O51" s="35"/>
      <c r="P51" s="34"/>
      <c r="Q51" s="35"/>
      <c r="R51" s="34"/>
      <c r="S51" s="35"/>
      <c r="T51" s="34"/>
      <c r="U51" s="35"/>
      <c r="V51" s="34"/>
      <c r="W51" s="35"/>
      <c r="X51" s="34"/>
      <c r="Y51" s="35"/>
      <c r="Z51" s="34"/>
      <c r="AA51" s="35"/>
      <c r="AB51" s="34"/>
      <c r="AC51" s="35"/>
      <c r="AD51" s="34"/>
      <c r="AE51" s="35"/>
      <c r="AF51" s="76"/>
      <c r="AG51" s="76"/>
      <c r="AH51" s="75"/>
    </row>
    <row r="52" spans="1:36" ht="15.75" customHeight="1">
      <c r="A52" s="1">
        <v>15</v>
      </c>
      <c r="B52" s="139"/>
      <c r="C52" s="139"/>
      <c r="D52" s="139"/>
      <c r="E52" s="139"/>
      <c r="F52" s="139"/>
      <c r="G52" s="139"/>
      <c r="H52" s="139"/>
      <c r="J52" s="34"/>
      <c r="K52" s="35"/>
      <c r="L52" s="34"/>
      <c r="M52" s="35"/>
      <c r="N52" s="34"/>
      <c r="O52" s="35"/>
      <c r="P52" s="34"/>
      <c r="Q52" s="35"/>
      <c r="R52" s="34"/>
      <c r="S52" s="35"/>
      <c r="T52" s="34"/>
      <c r="U52" s="35"/>
      <c r="V52" s="34"/>
      <c r="W52" s="35"/>
      <c r="X52" s="34"/>
      <c r="Y52" s="35"/>
      <c r="Z52" s="34"/>
      <c r="AA52" s="35"/>
      <c r="AB52" s="34"/>
      <c r="AC52" s="35"/>
      <c r="AD52" s="34"/>
      <c r="AE52" s="35"/>
      <c r="AF52" s="76"/>
      <c r="AG52" s="76"/>
      <c r="AH52" s="75"/>
    </row>
    <row r="53" spans="1:36" ht="15.75" customHeight="1">
      <c r="A53" s="1">
        <v>16</v>
      </c>
      <c r="B53" s="139"/>
      <c r="C53" s="139"/>
      <c r="D53" s="139"/>
      <c r="E53" s="139"/>
      <c r="F53" s="139"/>
      <c r="G53" s="139"/>
      <c r="H53" s="139"/>
      <c r="J53" s="34"/>
      <c r="K53" s="35"/>
      <c r="L53" s="34"/>
      <c r="M53" s="35"/>
      <c r="N53" s="34"/>
      <c r="O53" s="35"/>
      <c r="P53" s="34"/>
      <c r="Q53" s="35"/>
      <c r="R53" s="34"/>
      <c r="S53" s="35"/>
      <c r="T53" s="34"/>
      <c r="U53" s="35"/>
      <c r="V53" s="34"/>
      <c r="W53" s="35"/>
      <c r="X53" s="34"/>
      <c r="Y53" s="35"/>
      <c r="Z53" s="34"/>
      <c r="AA53" s="35"/>
      <c r="AB53" s="34"/>
      <c r="AC53" s="35"/>
      <c r="AD53" s="34"/>
      <c r="AE53" s="35"/>
      <c r="AF53" s="76"/>
      <c r="AG53" s="76"/>
      <c r="AH53" s="75"/>
    </row>
    <row r="54" spans="1:36" ht="15.75" customHeight="1">
      <c r="A54" s="1">
        <v>17</v>
      </c>
      <c r="B54" s="139"/>
      <c r="C54" s="139"/>
      <c r="D54" s="139"/>
      <c r="E54" s="139"/>
      <c r="F54" s="139"/>
      <c r="G54" s="139"/>
      <c r="H54" s="139"/>
      <c r="J54" s="34"/>
      <c r="K54" s="35"/>
      <c r="L54" s="34"/>
      <c r="M54" s="35"/>
      <c r="N54" s="34"/>
      <c r="O54" s="35"/>
      <c r="P54" s="34"/>
      <c r="Q54" s="35"/>
      <c r="R54" s="34"/>
      <c r="S54" s="35"/>
      <c r="T54" s="34"/>
      <c r="U54" s="35"/>
      <c r="V54" s="34"/>
      <c r="W54" s="35"/>
      <c r="X54" s="34"/>
      <c r="Y54" s="35"/>
      <c r="Z54" s="34"/>
      <c r="AA54" s="35"/>
      <c r="AB54" s="34"/>
      <c r="AC54" s="35"/>
      <c r="AD54" s="34"/>
      <c r="AE54" s="35"/>
      <c r="AF54" s="76"/>
      <c r="AG54" s="76"/>
      <c r="AH54" s="75"/>
    </row>
    <row r="55" spans="1:36" ht="15.75" customHeight="1">
      <c r="A55" s="1">
        <v>18</v>
      </c>
      <c r="B55" s="139"/>
      <c r="C55" s="139"/>
      <c r="D55" s="139"/>
      <c r="E55" s="139"/>
      <c r="F55" s="139"/>
      <c r="G55" s="139"/>
      <c r="H55" s="139"/>
      <c r="J55" s="34"/>
      <c r="K55" s="35"/>
      <c r="L55" s="34"/>
      <c r="M55" s="35"/>
      <c r="N55" s="34"/>
      <c r="O55" s="35"/>
      <c r="P55" s="34"/>
      <c r="Q55" s="35"/>
      <c r="R55" s="34"/>
      <c r="S55" s="35"/>
      <c r="T55" s="34"/>
      <c r="U55" s="35"/>
      <c r="V55" s="34"/>
      <c r="W55" s="35"/>
      <c r="X55" s="34"/>
      <c r="Y55" s="35"/>
      <c r="Z55" s="34"/>
      <c r="AA55" s="35"/>
      <c r="AB55" s="34"/>
      <c r="AC55" s="35"/>
      <c r="AD55" s="34"/>
      <c r="AE55" s="35"/>
      <c r="AF55" s="76"/>
      <c r="AG55" s="76"/>
      <c r="AH55" s="75"/>
    </row>
    <row r="56" spans="1:36" ht="15.75" customHeight="1">
      <c r="A56" s="1">
        <v>19</v>
      </c>
      <c r="B56" s="139"/>
      <c r="C56" s="139"/>
      <c r="D56" s="139"/>
      <c r="E56" s="139"/>
      <c r="F56" s="139"/>
      <c r="G56" s="139"/>
      <c r="H56" s="139"/>
      <c r="J56" s="34"/>
      <c r="K56" s="35"/>
      <c r="L56" s="34"/>
      <c r="M56" s="35"/>
      <c r="N56" s="34"/>
      <c r="O56" s="35"/>
      <c r="P56" s="34"/>
      <c r="Q56" s="35"/>
      <c r="R56" s="34"/>
      <c r="S56" s="35"/>
      <c r="T56" s="34"/>
      <c r="U56" s="35"/>
      <c r="V56" s="34"/>
      <c r="W56" s="35"/>
      <c r="X56" s="34"/>
      <c r="Y56" s="35"/>
      <c r="Z56" s="34"/>
      <c r="AA56" s="35"/>
      <c r="AB56" s="34"/>
      <c r="AC56" s="35"/>
      <c r="AD56" s="34"/>
      <c r="AE56" s="35"/>
      <c r="AF56" s="76"/>
      <c r="AG56" s="76"/>
      <c r="AH56" s="75"/>
    </row>
    <row r="57" spans="1:36" ht="15.75" customHeight="1">
      <c r="A57" s="1">
        <v>20</v>
      </c>
      <c r="B57" s="139"/>
      <c r="C57" s="139"/>
      <c r="D57" s="139"/>
      <c r="E57" s="139"/>
      <c r="F57" s="139"/>
      <c r="G57" s="139"/>
      <c r="H57" s="139"/>
      <c r="J57" s="34"/>
      <c r="K57" s="35"/>
      <c r="L57" s="34"/>
      <c r="M57" s="35"/>
      <c r="N57" s="34"/>
      <c r="O57" s="35"/>
      <c r="P57" s="34"/>
      <c r="Q57" s="35"/>
      <c r="R57" s="34"/>
      <c r="S57" s="35"/>
      <c r="T57" s="34"/>
      <c r="U57" s="35"/>
      <c r="V57" s="34"/>
      <c r="W57" s="35"/>
      <c r="X57" s="34"/>
      <c r="Y57" s="35"/>
      <c r="Z57" s="34"/>
      <c r="AA57" s="35"/>
      <c r="AB57" s="34"/>
      <c r="AC57" s="35"/>
      <c r="AD57" s="34"/>
      <c r="AE57" s="35"/>
      <c r="AF57" s="76"/>
      <c r="AG57" s="76"/>
      <c r="AH57" s="75"/>
    </row>
    <row r="58" spans="1:36">
      <c r="AG58" s="76"/>
      <c r="AH58" s="75"/>
    </row>
    <row r="59" spans="1:36">
      <c r="A59" s="32" t="s">
        <v>23</v>
      </c>
      <c r="AG59" s="76"/>
      <c r="AH59" s="75"/>
    </row>
    <row r="60" spans="1:36">
      <c r="A60" s="178" t="s">
        <v>24</v>
      </c>
      <c r="B60" s="127"/>
      <c r="C60" s="127"/>
      <c r="D60" s="127"/>
      <c r="E60" s="127"/>
      <c r="F60" s="127"/>
      <c r="G60" s="127"/>
      <c r="H60" s="179"/>
      <c r="J60" s="14">
        <f>COUNTIFS(J38:J57,"○")+COUNTIFS(J38:J57,"△")</f>
        <v>0</v>
      </c>
      <c r="K60" s="15">
        <f t="shared" ref="K60:AE60" si="7">COUNTIFS(K38:K57,"○")+COUNTIFS(K38:K57,"△")</f>
        <v>0</v>
      </c>
      <c r="L60" s="14">
        <f>COUNTIFS(L38:L57,"○")+COUNTIFS(L38:L57,"△")</f>
        <v>0</v>
      </c>
      <c r="M60" s="15">
        <f t="shared" si="7"/>
        <v>0</v>
      </c>
      <c r="N60" s="14">
        <f t="shared" si="7"/>
        <v>0</v>
      </c>
      <c r="O60" s="15">
        <f t="shared" si="7"/>
        <v>0</v>
      </c>
      <c r="P60" s="14">
        <f t="shared" si="7"/>
        <v>0</v>
      </c>
      <c r="Q60" s="15">
        <f t="shared" si="7"/>
        <v>0</v>
      </c>
      <c r="R60" s="14">
        <f t="shared" si="7"/>
        <v>0</v>
      </c>
      <c r="S60" s="15">
        <f t="shared" si="7"/>
        <v>0</v>
      </c>
      <c r="T60" s="14">
        <f t="shared" si="7"/>
        <v>0</v>
      </c>
      <c r="U60" s="15">
        <f t="shared" si="7"/>
        <v>0</v>
      </c>
      <c r="V60" s="14">
        <f t="shared" si="7"/>
        <v>0</v>
      </c>
      <c r="W60" s="15">
        <f t="shared" si="7"/>
        <v>0</v>
      </c>
      <c r="X60" s="14">
        <f t="shared" si="7"/>
        <v>0</v>
      </c>
      <c r="Y60" s="15">
        <f t="shared" si="7"/>
        <v>0</v>
      </c>
      <c r="Z60" s="14">
        <f t="shared" si="7"/>
        <v>0</v>
      </c>
      <c r="AA60" s="15">
        <f t="shared" si="7"/>
        <v>0</v>
      </c>
      <c r="AB60" s="14">
        <f t="shared" si="7"/>
        <v>0</v>
      </c>
      <c r="AC60" s="15">
        <f t="shared" si="7"/>
        <v>0</v>
      </c>
      <c r="AD60" s="14">
        <f t="shared" si="7"/>
        <v>0</v>
      </c>
      <c r="AE60" s="15">
        <f t="shared" si="7"/>
        <v>0</v>
      </c>
      <c r="AF60" s="80"/>
      <c r="AG60" s="80"/>
      <c r="AH60" s="75"/>
      <c r="AI60" s="17"/>
      <c r="AJ60" s="17"/>
    </row>
    <row r="61" spans="1:36">
      <c r="A61" s="4"/>
      <c r="B61" s="161" t="s">
        <v>21</v>
      </c>
      <c r="C61" s="162"/>
      <c r="D61" s="162"/>
      <c r="E61" s="162"/>
      <c r="F61" s="162"/>
      <c r="G61" s="162"/>
      <c r="H61" s="163"/>
      <c r="J61" s="18">
        <f>COUNTIFS($F$38:$F$57,"有",J38:J57,"○")+COUNTIFS($F$38:$F$57,"有",J38:J57,"△")</f>
        <v>0</v>
      </c>
      <c r="K61" s="19">
        <f t="shared" ref="K61:AE61" si="8">COUNTIFS($F$38:$F$57,"有",K38:K57,"○")+COUNTIFS($F$38:$F$57,"有",K38:K57,"△")</f>
        <v>0</v>
      </c>
      <c r="L61" s="18">
        <f t="shared" si="8"/>
        <v>0</v>
      </c>
      <c r="M61" s="19">
        <f t="shared" si="8"/>
        <v>0</v>
      </c>
      <c r="N61" s="18">
        <f t="shared" si="8"/>
        <v>0</v>
      </c>
      <c r="O61" s="19">
        <f t="shared" si="8"/>
        <v>0</v>
      </c>
      <c r="P61" s="18">
        <f t="shared" si="8"/>
        <v>0</v>
      </c>
      <c r="Q61" s="19">
        <f t="shared" si="8"/>
        <v>0</v>
      </c>
      <c r="R61" s="18">
        <f t="shared" si="8"/>
        <v>0</v>
      </c>
      <c r="S61" s="19">
        <f t="shared" si="8"/>
        <v>0</v>
      </c>
      <c r="T61" s="18">
        <f t="shared" si="8"/>
        <v>0</v>
      </c>
      <c r="U61" s="19">
        <f t="shared" si="8"/>
        <v>0</v>
      </c>
      <c r="V61" s="18">
        <f t="shared" si="8"/>
        <v>0</v>
      </c>
      <c r="W61" s="19">
        <f t="shared" si="8"/>
        <v>0</v>
      </c>
      <c r="X61" s="18">
        <f t="shared" si="8"/>
        <v>0</v>
      </c>
      <c r="Y61" s="19">
        <f t="shared" si="8"/>
        <v>0</v>
      </c>
      <c r="Z61" s="18">
        <f t="shared" si="8"/>
        <v>0</v>
      </c>
      <c r="AA61" s="19">
        <f t="shared" si="8"/>
        <v>0</v>
      </c>
      <c r="AB61" s="18">
        <f t="shared" si="8"/>
        <v>0</v>
      </c>
      <c r="AC61" s="19">
        <f t="shared" si="8"/>
        <v>0</v>
      </c>
      <c r="AD61" s="18">
        <f t="shared" si="8"/>
        <v>0</v>
      </c>
      <c r="AE61" s="19">
        <f t="shared" si="8"/>
        <v>0</v>
      </c>
      <c r="AF61" s="81"/>
      <c r="AG61" s="81"/>
      <c r="AH61" s="75"/>
      <c r="AI61" s="17"/>
      <c r="AJ61" s="17"/>
    </row>
    <row r="62" spans="1:36" ht="15.75" customHeight="1">
      <c r="A62" s="227" t="s">
        <v>81</v>
      </c>
      <c r="B62" s="227"/>
      <c r="C62" s="227"/>
      <c r="D62" s="227"/>
      <c r="E62" s="227"/>
      <c r="F62" s="227"/>
      <c r="G62" s="227"/>
      <c r="H62" s="227"/>
      <c r="J62" s="38">
        <f>J60-J33</f>
        <v>0</v>
      </c>
      <c r="K62" s="38">
        <f t="shared" ref="K62:AE62" si="9">K60-K33</f>
        <v>0</v>
      </c>
      <c r="L62" s="38">
        <f>L60-L33</f>
        <v>0</v>
      </c>
      <c r="M62" s="38">
        <f>M60-M33</f>
        <v>0</v>
      </c>
      <c r="N62" s="38">
        <f t="shared" si="9"/>
        <v>0</v>
      </c>
      <c r="O62" s="38">
        <f t="shared" si="9"/>
        <v>0</v>
      </c>
      <c r="P62" s="38">
        <f t="shared" si="9"/>
        <v>0</v>
      </c>
      <c r="Q62" s="38">
        <f t="shared" si="9"/>
        <v>0</v>
      </c>
      <c r="R62" s="38">
        <f t="shared" si="9"/>
        <v>0</v>
      </c>
      <c r="S62" s="38">
        <f t="shared" si="9"/>
        <v>0</v>
      </c>
      <c r="T62" s="38">
        <f t="shared" si="9"/>
        <v>0</v>
      </c>
      <c r="U62" s="38">
        <f t="shared" si="9"/>
        <v>0</v>
      </c>
      <c r="V62" s="38">
        <f t="shared" si="9"/>
        <v>0</v>
      </c>
      <c r="W62" s="38">
        <f t="shared" si="9"/>
        <v>0</v>
      </c>
      <c r="X62" s="38">
        <f t="shared" si="9"/>
        <v>0</v>
      </c>
      <c r="Y62" s="38">
        <f t="shared" si="9"/>
        <v>0</v>
      </c>
      <c r="Z62" s="38">
        <f t="shared" si="9"/>
        <v>0</v>
      </c>
      <c r="AA62" s="38">
        <f t="shared" si="9"/>
        <v>0</v>
      </c>
      <c r="AB62" s="38">
        <f t="shared" si="9"/>
        <v>0</v>
      </c>
      <c r="AC62" s="38">
        <f t="shared" si="9"/>
        <v>0</v>
      </c>
      <c r="AD62" s="38">
        <f>AD60-AD33</f>
        <v>0</v>
      </c>
      <c r="AE62" s="38">
        <f t="shared" si="9"/>
        <v>0</v>
      </c>
      <c r="AF62" s="82"/>
      <c r="AG62" s="82"/>
      <c r="AH62" s="75"/>
    </row>
    <row r="63" spans="1:36" ht="15.75" customHeight="1">
      <c r="A63" s="227" t="s">
        <v>35</v>
      </c>
      <c r="B63" s="227"/>
      <c r="C63" s="227"/>
      <c r="D63" s="227"/>
      <c r="E63" s="227"/>
      <c r="F63" s="227"/>
      <c r="G63" s="227"/>
      <c r="H63" s="227"/>
      <c r="J63" s="86">
        <f>J61-J32</f>
        <v>0</v>
      </c>
      <c r="K63" s="86">
        <f t="shared" ref="K63:AE63" si="10">K61-K32</f>
        <v>0</v>
      </c>
      <c r="L63" s="86">
        <f t="shared" si="10"/>
        <v>0</v>
      </c>
      <c r="M63" s="86">
        <f>M61-M32</f>
        <v>0</v>
      </c>
      <c r="N63" s="86">
        <f t="shared" si="10"/>
        <v>0</v>
      </c>
      <c r="O63" s="86">
        <f>O61-O32</f>
        <v>0</v>
      </c>
      <c r="P63" s="86">
        <f>P61-P32</f>
        <v>0</v>
      </c>
      <c r="Q63" s="86">
        <f t="shared" si="10"/>
        <v>0</v>
      </c>
      <c r="R63" s="86">
        <f t="shared" si="10"/>
        <v>0</v>
      </c>
      <c r="S63" s="86">
        <f t="shared" si="10"/>
        <v>0</v>
      </c>
      <c r="T63" s="86">
        <f t="shared" si="10"/>
        <v>0</v>
      </c>
      <c r="U63" s="86">
        <f t="shared" si="10"/>
        <v>0</v>
      </c>
      <c r="V63" s="86">
        <f t="shared" si="10"/>
        <v>0</v>
      </c>
      <c r="W63" s="86">
        <f t="shared" si="10"/>
        <v>0</v>
      </c>
      <c r="X63" s="86">
        <f t="shared" si="10"/>
        <v>0</v>
      </c>
      <c r="Y63" s="86">
        <f t="shared" si="10"/>
        <v>0</v>
      </c>
      <c r="Z63" s="86">
        <f t="shared" si="10"/>
        <v>0</v>
      </c>
      <c r="AA63" s="86">
        <f t="shared" si="10"/>
        <v>0</v>
      </c>
      <c r="AB63" s="86">
        <f t="shared" si="10"/>
        <v>0</v>
      </c>
      <c r="AC63" s="86">
        <f t="shared" si="10"/>
        <v>0</v>
      </c>
      <c r="AD63" s="86">
        <f t="shared" si="10"/>
        <v>0</v>
      </c>
      <c r="AE63" s="86">
        <f t="shared" si="10"/>
        <v>0</v>
      </c>
      <c r="AF63" s="83"/>
      <c r="AG63" s="83"/>
      <c r="AH63" s="75"/>
    </row>
    <row r="64" spans="1:36" ht="9" customHeight="1"/>
    <row r="65" spans="1:33" ht="9.75" customHeight="1"/>
    <row r="66" spans="1:33" ht="30" customHeight="1">
      <c r="A66" s="225" t="s">
        <v>49</v>
      </c>
      <c r="B66" s="226"/>
      <c r="C66" s="226"/>
      <c r="D66" s="226"/>
      <c r="E66" s="41"/>
      <c r="F66" s="106"/>
      <c r="G66" s="222" t="s">
        <v>45</v>
      </c>
      <c r="H66" s="223"/>
      <c r="I66" s="223"/>
      <c r="J66" s="224"/>
      <c r="K66" s="44"/>
      <c r="L66" s="222" t="s">
        <v>46</v>
      </c>
      <c r="M66" s="223"/>
      <c r="N66" s="223"/>
      <c r="O66" s="224"/>
      <c r="P66" s="44"/>
      <c r="Q66" s="222" t="s">
        <v>47</v>
      </c>
      <c r="R66" s="223"/>
      <c r="S66" s="223"/>
      <c r="T66" s="224"/>
      <c r="U66" s="44"/>
      <c r="V66" s="107" t="s">
        <v>42</v>
      </c>
      <c r="W66" s="107"/>
      <c r="X66" s="46" t="s">
        <v>43</v>
      </c>
      <c r="Y66" s="220"/>
      <c r="Z66" s="221"/>
      <c r="AA66" s="221"/>
      <c r="AB66" s="221"/>
      <c r="AC66" s="221"/>
      <c r="AD66" s="221"/>
      <c r="AE66" s="221"/>
      <c r="AF66" s="221"/>
      <c r="AG66" s="47" t="s">
        <v>44</v>
      </c>
    </row>
    <row r="68" spans="1:33">
      <c r="A68" s="198" t="s">
        <v>82</v>
      </c>
      <c r="B68" s="198"/>
      <c r="C68" s="198"/>
      <c r="D68" s="198"/>
      <c r="E68" s="198"/>
      <c r="F68" s="198"/>
      <c r="G68" s="198"/>
      <c r="H68" s="198"/>
      <c r="I68" s="198"/>
      <c r="J68" s="198"/>
      <c r="K68" s="198"/>
    </row>
    <row r="69" spans="1:33" ht="17.25" customHeight="1">
      <c r="A69" s="197"/>
      <c r="B69" s="197"/>
      <c r="C69" s="205" t="s">
        <v>50</v>
      </c>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7"/>
    </row>
    <row r="70" spans="1:33" ht="23.25" customHeight="1">
      <c r="A70" s="197"/>
      <c r="B70" s="197"/>
      <c r="C70" s="71" t="s">
        <v>60</v>
      </c>
      <c r="D70" s="48"/>
      <c r="E70" s="48"/>
      <c r="F70" s="48"/>
      <c r="G70" s="48"/>
      <c r="H70" s="48"/>
      <c r="I70" s="48"/>
      <c r="J70" s="49"/>
      <c r="K70" s="49"/>
      <c r="L70" s="49"/>
      <c r="M70" s="49"/>
      <c r="N70" s="49"/>
      <c r="O70" s="49"/>
      <c r="P70" s="49"/>
      <c r="Q70" s="49"/>
      <c r="R70" s="49"/>
      <c r="S70" s="49"/>
      <c r="T70" s="49"/>
      <c r="U70" s="49"/>
      <c r="V70" s="49"/>
      <c r="W70" s="49"/>
      <c r="X70" s="49"/>
      <c r="Y70" s="49"/>
      <c r="Z70" s="49"/>
      <c r="AA70" s="49"/>
      <c r="AB70" s="49"/>
      <c r="AC70" s="49"/>
      <c r="AD70" s="49"/>
      <c r="AE70" s="49"/>
      <c r="AF70" s="49"/>
      <c r="AG70" s="50"/>
    </row>
    <row r="71" spans="1:33" ht="18" customHeight="1">
      <c r="A71" s="197"/>
      <c r="B71" s="197"/>
      <c r="C71" s="199"/>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1"/>
    </row>
    <row r="72" spans="1:33" ht="18.75" customHeight="1">
      <c r="A72" s="197"/>
      <c r="B72" s="197"/>
      <c r="C72" s="202"/>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4"/>
    </row>
  </sheetData>
  <mergeCells count="171">
    <mergeCell ref="Y66:AF66"/>
    <mergeCell ref="A68:K68"/>
    <mergeCell ref="A69:B69"/>
    <mergeCell ref="C69:AG69"/>
    <mergeCell ref="A70:B72"/>
    <mergeCell ref="C71:AG72"/>
    <mergeCell ref="A62:H62"/>
    <mergeCell ref="A63:H63"/>
    <mergeCell ref="A66:D66"/>
    <mergeCell ref="G66:J66"/>
    <mergeCell ref="L66:O66"/>
    <mergeCell ref="Q66:T66"/>
    <mergeCell ref="B56:E56"/>
    <mergeCell ref="F56:H56"/>
    <mergeCell ref="B57:E57"/>
    <mergeCell ref="F57:H57"/>
    <mergeCell ref="A60:H60"/>
    <mergeCell ref="B61:H61"/>
    <mergeCell ref="B53:E53"/>
    <mergeCell ref="F53:H53"/>
    <mergeCell ref="B54:E54"/>
    <mergeCell ref="F54:H54"/>
    <mergeCell ref="B55:E55"/>
    <mergeCell ref="F55:H55"/>
    <mergeCell ref="B50:E50"/>
    <mergeCell ref="F50:H50"/>
    <mergeCell ref="B51:E51"/>
    <mergeCell ref="F51:H51"/>
    <mergeCell ref="B52:E52"/>
    <mergeCell ref="F52:H52"/>
    <mergeCell ref="B47:E47"/>
    <mergeCell ref="F47:H47"/>
    <mergeCell ref="B48:E48"/>
    <mergeCell ref="F48:H48"/>
    <mergeCell ref="B49:E49"/>
    <mergeCell ref="F49:H49"/>
    <mergeCell ref="B44:E44"/>
    <mergeCell ref="F44:H44"/>
    <mergeCell ref="B45:E45"/>
    <mergeCell ref="F45:H45"/>
    <mergeCell ref="B46:E46"/>
    <mergeCell ref="F46:H46"/>
    <mergeCell ref="B41:E41"/>
    <mergeCell ref="F41:H41"/>
    <mergeCell ref="B42:E42"/>
    <mergeCell ref="F42:H42"/>
    <mergeCell ref="B43:E43"/>
    <mergeCell ref="F43:H43"/>
    <mergeCell ref="AG37:AH37"/>
    <mergeCell ref="B38:E38"/>
    <mergeCell ref="F38:H38"/>
    <mergeCell ref="B39:E39"/>
    <mergeCell ref="F39:H39"/>
    <mergeCell ref="B40:E40"/>
    <mergeCell ref="F40:H40"/>
    <mergeCell ref="U37:V37"/>
    <mergeCell ref="W37:X37"/>
    <mergeCell ref="Y37:Z37"/>
    <mergeCell ref="AA37:AB37"/>
    <mergeCell ref="AC37:AD37"/>
    <mergeCell ref="AE37:AF37"/>
    <mergeCell ref="I37:J37"/>
    <mergeCell ref="K37:L37"/>
    <mergeCell ref="M37:N37"/>
    <mergeCell ref="O37:P37"/>
    <mergeCell ref="Q37:R37"/>
    <mergeCell ref="S37:T37"/>
    <mergeCell ref="A31:H31"/>
    <mergeCell ref="B32:H32"/>
    <mergeCell ref="A33:H33"/>
    <mergeCell ref="A34:H34"/>
    <mergeCell ref="B37:E37"/>
    <mergeCell ref="F37:H37"/>
    <mergeCell ref="AG25:AH25"/>
    <mergeCell ref="A26:H26"/>
    <mergeCell ref="A27:H27"/>
    <mergeCell ref="A28:H28"/>
    <mergeCell ref="A29:H29"/>
    <mergeCell ref="A30:H30"/>
    <mergeCell ref="U25:V25"/>
    <mergeCell ref="W25:X25"/>
    <mergeCell ref="Y25:Z25"/>
    <mergeCell ref="AA25:AB25"/>
    <mergeCell ref="AC25:AD25"/>
    <mergeCell ref="AE25:AF25"/>
    <mergeCell ref="I25:J25"/>
    <mergeCell ref="K25:L25"/>
    <mergeCell ref="M25:N25"/>
    <mergeCell ref="O25:P25"/>
    <mergeCell ref="Q25:R25"/>
    <mergeCell ref="S25:T25"/>
    <mergeCell ref="A23:B23"/>
    <mergeCell ref="C23:E23"/>
    <mergeCell ref="F23:H23"/>
    <mergeCell ref="I23:K23"/>
    <mergeCell ref="L23:P23"/>
    <mergeCell ref="Q23:U23"/>
    <mergeCell ref="A22:B22"/>
    <mergeCell ref="C22:E22"/>
    <mergeCell ref="F22:H22"/>
    <mergeCell ref="I22:K22"/>
    <mergeCell ref="L22:P22"/>
    <mergeCell ref="Q22:U22"/>
    <mergeCell ref="A21:B21"/>
    <mergeCell ref="C21:E21"/>
    <mergeCell ref="F21:H21"/>
    <mergeCell ref="I21:K21"/>
    <mergeCell ref="L21:P21"/>
    <mergeCell ref="Q21:U21"/>
    <mergeCell ref="A20:B20"/>
    <mergeCell ref="C20:E20"/>
    <mergeCell ref="F20:H20"/>
    <mergeCell ref="I20:K20"/>
    <mergeCell ref="L20:P20"/>
    <mergeCell ref="Q20:U20"/>
    <mergeCell ref="AK18:AM18"/>
    <mergeCell ref="A19:B19"/>
    <mergeCell ref="C19:E19"/>
    <mergeCell ref="F19:H19"/>
    <mergeCell ref="I19:K19"/>
    <mergeCell ref="L19:P19"/>
    <mergeCell ref="Q19:U19"/>
    <mergeCell ref="AK19:AQ19"/>
    <mergeCell ref="A18:B18"/>
    <mergeCell ref="C18:E18"/>
    <mergeCell ref="F18:H18"/>
    <mergeCell ref="I18:K18"/>
    <mergeCell ref="L18:P18"/>
    <mergeCell ref="Q18:U18"/>
    <mergeCell ref="AK16:AM16"/>
    <mergeCell ref="A17:B17"/>
    <mergeCell ref="C17:E17"/>
    <mergeCell ref="F17:H17"/>
    <mergeCell ref="I17:K17"/>
    <mergeCell ref="L17:P17"/>
    <mergeCell ref="Q17:U17"/>
    <mergeCell ref="AK17:AM17"/>
    <mergeCell ref="I15:K15"/>
    <mergeCell ref="L15:P15"/>
    <mergeCell ref="Q15:U15"/>
    <mergeCell ref="A16:B16"/>
    <mergeCell ref="C16:E16"/>
    <mergeCell ref="F16:H16"/>
    <mergeCell ref="I16:K16"/>
    <mergeCell ref="L16:P16"/>
    <mergeCell ref="Q16:U16"/>
    <mergeCell ref="A12:F12"/>
    <mergeCell ref="G12:O12"/>
    <mergeCell ref="P12:R12"/>
    <mergeCell ref="AU13:AU14"/>
    <mergeCell ref="AV13:BN14"/>
    <mergeCell ref="AK14:AM15"/>
    <mergeCell ref="AR14:AS14"/>
    <mergeCell ref="A15:B15"/>
    <mergeCell ref="C15:E15"/>
    <mergeCell ref="F15:H15"/>
    <mergeCell ref="A8:F8"/>
    <mergeCell ref="G8:O8"/>
    <mergeCell ref="P8:U9"/>
    <mergeCell ref="V8:AD8"/>
    <mergeCell ref="A9:F9"/>
    <mergeCell ref="G9:O9"/>
    <mergeCell ref="V9:AD9"/>
    <mergeCell ref="A2:AG2"/>
    <mergeCell ref="C4:D4"/>
    <mergeCell ref="C5:F5"/>
    <mergeCell ref="A7:F7"/>
    <mergeCell ref="G7:K7"/>
    <mergeCell ref="L7:O7"/>
    <mergeCell ref="P7:U7"/>
    <mergeCell ref="V7:AD7"/>
  </mergeCells>
  <phoneticPr fontId="1"/>
  <conditionalFormatting sqref="J60:AE60 AG60">
    <cfRule type="expression" dxfId="41" priority="18">
      <formula>J62&lt;0</formula>
    </cfRule>
  </conditionalFormatting>
  <conditionalFormatting sqref="J61:AE61 AG61">
    <cfRule type="expression" dxfId="40" priority="17">
      <formula>J63&lt;0</formula>
    </cfRule>
  </conditionalFormatting>
  <conditionalFormatting sqref="J29:AE29 AG29">
    <cfRule type="expression" dxfId="39" priority="16">
      <formula>J36="×"</formula>
    </cfRule>
  </conditionalFormatting>
  <conditionalFormatting sqref="J27:AE27 AG27">
    <cfRule type="expression" dxfId="38" priority="15">
      <formula>AND(J26&gt;J27,J27*40&lt;J28,OR(J30="×",J30=""))</formula>
    </cfRule>
  </conditionalFormatting>
  <conditionalFormatting sqref="AG30">
    <cfRule type="expression" dxfId="37" priority="14">
      <formula>AG37="×"</formula>
    </cfRule>
  </conditionalFormatting>
  <conditionalFormatting sqref="J30:AE30 AG30">
    <cfRule type="expression" dxfId="36" priority="13">
      <formula>AND(J26&gt;J27,J27*40&lt;J28,OR(J30="×",J30=""))</formula>
    </cfRule>
  </conditionalFormatting>
  <conditionalFormatting sqref="Q16:U23">
    <cfRule type="expression" dxfId="35" priority="12">
      <formula>Q16="×＜閉所＞"</formula>
    </cfRule>
  </conditionalFormatting>
  <conditionalFormatting sqref="J62:AE63 AG62:AG63">
    <cfRule type="expression" dxfId="34" priority="11">
      <formula>J62&lt;0</formula>
    </cfRule>
  </conditionalFormatting>
  <conditionalFormatting sqref="AG26">
    <cfRule type="expression" dxfId="33" priority="10">
      <formula>AND(AG25&gt;AG26,AG26*40&lt;AG27,OR(AG29="×",AG29=""))</formula>
    </cfRule>
  </conditionalFormatting>
  <conditionalFormatting sqref="AF29">
    <cfRule type="expression" dxfId="32" priority="9">
      <formula>AF36="×"</formula>
    </cfRule>
  </conditionalFormatting>
  <conditionalFormatting sqref="AF27">
    <cfRule type="expression" dxfId="31" priority="8">
      <formula>AND(AF26&gt;AF27,AF27*40&lt;AF28,OR(AF30="×",AF30=""))</formula>
    </cfRule>
  </conditionalFormatting>
  <conditionalFormatting sqref="AF30">
    <cfRule type="expression" dxfId="30" priority="7">
      <formula>AF37="×"</formula>
    </cfRule>
  </conditionalFormatting>
  <conditionalFormatting sqref="AF30">
    <cfRule type="expression" dxfId="29" priority="6">
      <formula>AND(AF26&gt;AF27,AF27*40&lt;AF28,OR(AF30="×",AF30=""))</formula>
    </cfRule>
  </conditionalFormatting>
  <conditionalFormatting sqref="AF26">
    <cfRule type="expression" dxfId="28" priority="5">
      <formula>AND(AF25&gt;AF26,AF26*40&lt;AF27,OR(AF29="×",AF29=""))</formula>
    </cfRule>
  </conditionalFormatting>
  <conditionalFormatting sqref="AF60">
    <cfRule type="expression" dxfId="27" priority="4">
      <formula>AF62&lt;0</formula>
    </cfRule>
  </conditionalFormatting>
  <conditionalFormatting sqref="AF61">
    <cfRule type="expression" dxfId="26" priority="3">
      <formula>AF61&lt;0</formula>
    </cfRule>
  </conditionalFormatting>
  <conditionalFormatting sqref="AF62:AF63">
    <cfRule type="expression" dxfId="25" priority="2">
      <formula>AF62&lt;0</formula>
    </cfRule>
  </conditionalFormatting>
  <conditionalFormatting sqref="J28:AE28">
    <cfRule type="expression" dxfId="24" priority="1">
      <formula>J26&gt;J27</formula>
    </cfRule>
  </conditionalFormatting>
  <conditionalFormatting sqref="F16:H16">
    <cfRule type="expression" dxfId="23" priority="19">
      <formula>$AR$19&gt;0</formula>
    </cfRule>
    <cfRule type="expression" dxfId="22" priority="20">
      <formula>"OR($AR$12＝NG,$AR$13＝NG,$AR$14＝NG,$AR$15＝NG)"</formula>
    </cfRule>
  </conditionalFormatting>
  <conditionalFormatting sqref="I16">
    <cfRule type="expression" dxfId="21" priority="21">
      <formula>$AS$19&gt;0</formula>
    </cfRule>
  </conditionalFormatting>
  <dataValidations count="8">
    <dataValidation type="list" allowBlank="1" showInputMessage="1" showErrorMessage="1" sqref="P12:R12">
      <formula1>"平日,土曜日,休業日"</formula1>
    </dataValidation>
    <dataValidation type="list" allowBlank="1" showInputMessage="1" showErrorMessage="1" sqref="F38:H57">
      <formula1>"有,無"</formula1>
    </dataValidation>
    <dataValidation type="list" allowBlank="1" showInputMessage="1" showErrorMessage="1" sqref="E66">
      <formula1>"日誌,出勤簿,シフト表"</formula1>
    </dataValidation>
    <dataValidation type="custom" allowBlank="1" showInputMessage="1" showErrorMessage="1" sqref="AF60:AG61">
      <formula1>Y45="届出のみ事業所"</formula1>
    </dataValidation>
    <dataValidation type="list" allowBlank="1" showInputMessage="1" showErrorMessage="1" sqref="G8:O8">
      <formula1>"1,2,3,4,5,6,7,8"</formula1>
    </dataValidation>
    <dataValidation type="list" allowBlank="1" showInputMessage="1" showErrorMessage="1" sqref="J30:AE30">
      <formula1>"〇,×"</formula1>
    </dataValidation>
    <dataValidation type="list" allowBlank="1" showInputMessage="1" showErrorMessage="1" sqref="J38:AE57">
      <formula1>"○,△"</formula1>
    </dataValidation>
    <dataValidation type="list" allowBlank="1" showInputMessage="1" showErrorMessage="1" sqref="J29:AE29">
      <formula1>"×,〇"</formula1>
    </dataValidation>
  </dataValidations>
  <pageMargins left="0.70866141732283472" right="0.70866141732283472" top="0.55118110236220474" bottom="0.35433070866141736" header="0.31496062992125984" footer="0.31496062992125984"/>
  <pageSetup paperSize="9" scale="6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47625</xdr:colOff>
                    <xdr:row>65</xdr:row>
                    <xdr:rowOff>57150</xdr:rowOff>
                  </from>
                  <to>
                    <xdr:col>6</xdr:col>
                    <xdr:colOff>19050</xdr:colOff>
                    <xdr:row>65</xdr:row>
                    <xdr:rowOff>295275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66675</xdr:colOff>
                    <xdr:row>65</xdr:row>
                    <xdr:rowOff>66675</xdr:rowOff>
                  </from>
                  <to>
                    <xdr:col>11</xdr:col>
                    <xdr:colOff>38100</xdr:colOff>
                    <xdr:row>65</xdr:row>
                    <xdr:rowOff>304800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xdr:col>
                    <xdr:colOff>28575</xdr:colOff>
                    <xdr:row>65</xdr:row>
                    <xdr:rowOff>38100</xdr:rowOff>
                  </from>
                  <to>
                    <xdr:col>16</xdr:col>
                    <xdr:colOff>0</xdr:colOff>
                    <xdr:row>65</xdr:row>
                    <xdr:rowOff>285750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28575</xdr:colOff>
                    <xdr:row>65</xdr:row>
                    <xdr:rowOff>66675</xdr:rowOff>
                  </from>
                  <to>
                    <xdr:col>21</xdr:col>
                    <xdr:colOff>0</xdr:colOff>
                    <xdr:row>65</xdr:row>
                    <xdr:rowOff>304800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114300</xdr:colOff>
                    <xdr:row>68</xdr:row>
                    <xdr:rowOff>9525</xdr:rowOff>
                  </from>
                  <to>
                    <xdr:col>1</xdr:col>
                    <xdr:colOff>95250</xdr:colOff>
                    <xdr:row>69</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114300</xdr:colOff>
                    <xdr:row>69</xdr:row>
                    <xdr:rowOff>190500</xdr:rowOff>
                  </from>
                  <to>
                    <xdr:col>1</xdr:col>
                    <xdr:colOff>76200</xdr:colOff>
                    <xdr:row>70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N72"/>
  <sheetViews>
    <sheetView view="pageBreakPreview" topLeftCell="A16" zoomScaleNormal="85" zoomScaleSheetLayoutView="100" workbookViewId="0">
      <selection activeCell="I15" sqref="I15:K15"/>
    </sheetView>
  </sheetViews>
  <sheetFormatPr defaultColWidth="9" defaultRowHeight="13.5"/>
  <cols>
    <col min="1" max="9" width="3.875" style="32" customWidth="1"/>
    <col min="10" max="33" width="3.875" style="16" customWidth="1"/>
    <col min="34" max="34" width="3.875" style="32" customWidth="1"/>
    <col min="35" max="39" width="3.375" style="32" hidden="1" customWidth="1"/>
    <col min="40" max="40" width="7.375" style="32" hidden="1" customWidth="1"/>
    <col min="41" max="41" width="8.875" style="32" hidden="1" customWidth="1"/>
    <col min="42" max="42" width="11" style="32" hidden="1" customWidth="1"/>
    <col min="43" max="43" width="9.875" style="32" hidden="1" customWidth="1"/>
    <col min="44" max="44" width="10.375" style="32" hidden="1" customWidth="1"/>
    <col min="45" max="45" width="10.125" style="32" hidden="1" customWidth="1"/>
    <col min="46" max="46" width="8" style="32" hidden="1" customWidth="1"/>
    <col min="47" max="47" width="3.375" style="16" customWidth="1"/>
    <col min="48" max="48" width="3.375" style="97" customWidth="1"/>
    <col min="49" max="80" width="3.375" style="32" customWidth="1"/>
    <col min="81" max="16384" width="9" style="32"/>
  </cols>
  <sheetData>
    <row r="1" spans="1:66" ht="9" customHeight="1"/>
    <row r="2" spans="1:66" ht="26.25" customHeight="1">
      <c r="A2" s="118" t="s">
        <v>134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row>
    <row r="3" spans="1:66" ht="9"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66" ht="18.75">
      <c r="A4" s="59"/>
      <c r="B4" s="62" t="s">
        <v>64</v>
      </c>
      <c r="C4" s="134" t="s">
        <v>65</v>
      </c>
      <c r="D4" s="135"/>
      <c r="E4" s="65" t="s">
        <v>67</v>
      </c>
      <c r="F4" s="94"/>
      <c r="G4" s="94"/>
      <c r="H4" s="94"/>
      <c r="I4" s="94"/>
      <c r="J4" s="94"/>
      <c r="K4" s="67"/>
      <c r="L4" s="67"/>
      <c r="M4" s="67"/>
      <c r="N4" s="63"/>
      <c r="O4" s="63"/>
      <c r="P4" s="63"/>
      <c r="Q4" s="63"/>
      <c r="R4" s="63"/>
      <c r="S4" s="63"/>
      <c r="T4" s="63"/>
      <c r="U4" s="63"/>
      <c r="V4" s="63"/>
      <c r="W4" s="63"/>
      <c r="X4" s="63"/>
      <c r="Y4" s="63"/>
      <c r="Z4" s="63"/>
      <c r="AA4" s="63"/>
      <c r="AB4" s="63"/>
      <c r="AC4" s="63"/>
      <c r="AD4" s="63"/>
      <c r="AE4" s="63"/>
      <c r="AF4" s="63"/>
      <c r="AG4" s="63"/>
      <c r="AH4" s="64"/>
      <c r="AI4" s="64"/>
    </row>
    <row r="5" spans="1:66" ht="20.25" customHeight="1">
      <c r="A5" s="59"/>
      <c r="B5" s="62" t="s">
        <v>64</v>
      </c>
      <c r="C5" s="165" t="s">
        <v>66</v>
      </c>
      <c r="D5" s="166"/>
      <c r="E5" s="167"/>
      <c r="F5" s="167"/>
      <c r="G5" s="69" t="s">
        <v>68</v>
      </c>
      <c r="H5" s="70"/>
      <c r="I5" s="70"/>
      <c r="J5" s="70"/>
      <c r="K5" s="67"/>
      <c r="L5" s="67"/>
      <c r="M5" s="67"/>
      <c r="N5" s="67"/>
      <c r="O5" s="67"/>
      <c r="P5" s="67"/>
      <c r="Q5" s="67"/>
      <c r="R5" s="67"/>
      <c r="S5" s="67"/>
      <c r="T5" s="67"/>
      <c r="U5" s="67"/>
      <c r="V5" s="67"/>
      <c r="W5" s="67"/>
      <c r="X5" s="67"/>
      <c r="Y5" s="67"/>
      <c r="Z5" s="67"/>
      <c r="AA5" s="67"/>
      <c r="AB5" s="67"/>
      <c r="AC5" s="67"/>
      <c r="AD5" s="67"/>
      <c r="AE5" s="67"/>
      <c r="AF5" s="67"/>
      <c r="AG5" s="67"/>
      <c r="AH5" s="68"/>
      <c r="AI5" s="68"/>
      <c r="AJ5" s="68"/>
      <c r="AK5" s="68"/>
      <c r="AL5" s="68"/>
      <c r="AM5" s="68"/>
      <c r="AN5" s="68"/>
    </row>
    <row r="6" spans="1:66" ht="10.5" customHeight="1">
      <c r="B6" s="62"/>
    </row>
    <row r="7" spans="1:66" ht="24" customHeight="1">
      <c r="A7" s="132" t="s">
        <v>9</v>
      </c>
      <c r="B7" s="132"/>
      <c r="C7" s="132"/>
      <c r="D7" s="132"/>
      <c r="E7" s="132"/>
      <c r="F7" s="132"/>
      <c r="G7" s="208"/>
      <c r="H7" s="209"/>
      <c r="I7" s="209"/>
      <c r="J7" s="209"/>
      <c r="K7" s="210"/>
      <c r="L7" s="211" t="s">
        <v>51</v>
      </c>
      <c r="M7" s="212"/>
      <c r="N7" s="212"/>
      <c r="O7" s="213"/>
      <c r="P7" s="131" t="s">
        <v>52</v>
      </c>
      <c r="Q7" s="131"/>
      <c r="R7" s="131"/>
      <c r="S7" s="131"/>
      <c r="T7" s="131"/>
      <c r="U7" s="131"/>
      <c r="V7" s="130"/>
      <c r="W7" s="130"/>
      <c r="X7" s="130"/>
      <c r="Y7" s="130"/>
      <c r="Z7" s="130"/>
      <c r="AA7" s="130"/>
      <c r="AB7" s="130"/>
      <c r="AC7" s="130"/>
      <c r="AD7" s="130"/>
    </row>
    <row r="8" spans="1:66" ht="24" customHeight="1">
      <c r="A8" s="229" t="s">
        <v>28</v>
      </c>
      <c r="B8" s="229"/>
      <c r="C8" s="229"/>
      <c r="D8" s="229"/>
      <c r="E8" s="229"/>
      <c r="F8" s="229"/>
      <c r="G8" s="168"/>
      <c r="H8" s="168"/>
      <c r="I8" s="168"/>
      <c r="J8" s="168"/>
      <c r="K8" s="168"/>
      <c r="L8" s="168"/>
      <c r="M8" s="168"/>
      <c r="N8" s="168"/>
      <c r="O8" s="168"/>
      <c r="P8" s="169" t="s">
        <v>8</v>
      </c>
      <c r="Q8" s="170"/>
      <c r="R8" s="170"/>
      <c r="S8" s="170"/>
      <c r="T8" s="170"/>
      <c r="U8" s="171"/>
      <c r="V8" s="175"/>
      <c r="W8" s="176"/>
      <c r="X8" s="176"/>
      <c r="Y8" s="176"/>
      <c r="Z8" s="176"/>
      <c r="AA8" s="176"/>
      <c r="AB8" s="176"/>
      <c r="AC8" s="176"/>
      <c r="AD8" s="177"/>
    </row>
    <row r="9" spans="1:66" ht="24" customHeight="1">
      <c r="A9" s="132" t="s">
        <v>7</v>
      </c>
      <c r="B9" s="132"/>
      <c r="C9" s="132"/>
      <c r="D9" s="132"/>
      <c r="E9" s="132"/>
      <c r="F9" s="132"/>
      <c r="G9" s="130"/>
      <c r="H9" s="130"/>
      <c r="I9" s="130"/>
      <c r="J9" s="130"/>
      <c r="K9" s="130"/>
      <c r="L9" s="130"/>
      <c r="M9" s="130"/>
      <c r="N9" s="130"/>
      <c r="O9" s="130"/>
      <c r="P9" s="172"/>
      <c r="Q9" s="173"/>
      <c r="R9" s="173"/>
      <c r="S9" s="173"/>
      <c r="T9" s="173"/>
      <c r="U9" s="174"/>
      <c r="V9" s="130"/>
      <c r="W9" s="130"/>
      <c r="X9" s="130"/>
      <c r="Y9" s="130"/>
      <c r="Z9" s="130"/>
      <c r="AA9" s="130"/>
      <c r="AB9" s="130"/>
      <c r="AC9" s="130"/>
      <c r="AD9" s="130"/>
    </row>
    <row r="10" spans="1:66" ht="11.25" customHeight="1">
      <c r="G10" s="60"/>
      <c r="H10" s="60"/>
      <c r="I10" s="60"/>
      <c r="J10" s="61"/>
      <c r="K10" s="61"/>
      <c r="L10" s="61"/>
      <c r="M10" s="61"/>
      <c r="N10" s="61"/>
      <c r="O10" s="61"/>
    </row>
    <row r="11" spans="1:66" ht="13.5" customHeight="1">
      <c r="A11" s="2" t="s">
        <v>18</v>
      </c>
      <c r="G11" s="60"/>
      <c r="H11" s="60"/>
      <c r="I11" s="60"/>
      <c r="J11" s="61"/>
      <c r="K11" s="61"/>
      <c r="L11" s="61"/>
      <c r="M11" s="61"/>
      <c r="N11" s="61"/>
      <c r="O11" s="61"/>
    </row>
    <row r="12" spans="1:66" ht="26.25" customHeight="1">
      <c r="A12" s="132" t="s">
        <v>10</v>
      </c>
      <c r="B12" s="132"/>
      <c r="C12" s="132"/>
      <c r="D12" s="132"/>
      <c r="E12" s="132"/>
      <c r="F12" s="132"/>
      <c r="G12" s="133"/>
      <c r="H12" s="133"/>
      <c r="I12" s="133"/>
      <c r="J12" s="133"/>
      <c r="K12" s="133"/>
      <c r="L12" s="133"/>
      <c r="M12" s="133"/>
      <c r="N12" s="133"/>
      <c r="O12" s="133"/>
      <c r="P12" s="130"/>
      <c r="Q12" s="130"/>
      <c r="R12" s="130"/>
      <c r="S12" s="103"/>
      <c r="T12" s="103"/>
      <c r="U12" s="103"/>
      <c r="V12" s="103"/>
      <c r="W12" s="103"/>
      <c r="X12" s="103"/>
      <c r="Y12" s="103"/>
      <c r="Z12" s="103"/>
      <c r="AA12" s="103"/>
      <c r="AB12" s="103"/>
      <c r="AC12" s="103"/>
      <c r="AD12" s="103"/>
    </row>
    <row r="13" spans="1:66" ht="12.75" customHeight="1">
      <c r="AU13" s="230"/>
      <c r="AV13" s="231"/>
      <c r="AW13" s="116"/>
      <c r="AX13" s="116"/>
      <c r="AY13" s="116"/>
      <c r="AZ13" s="116"/>
      <c r="BA13" s="116"/>
      <c r="BB13" s="116"/>
      <c r="BC13" s="116"/>
      <c r="BD13" s="116"/>
      <c r="BE13" s="116"/>
      <c r="BF13" s="116"/>
      <c r="BG13" s="116"/>
      <c r="BH13" s="116"/>
      <c r="BI13" s="116"/>
      <c r="BJ13" s="116"/>
      <c r="BK13" s="116"/>
      <c r="BL13" s="116"/>
      <c r="BM13" s="116"/>
      <c r="BN13" s="116"/>
    </row>
    <row r="14" spans="1:66" ht="12.75" customHeight="1">
      <c r="A14" s="32" t="s">
        <v>19</v>
      </c>
      <c r="W14" s="31"/>
      <c r="X14" s="31"/>
      <c r="Y14" s="31"/>
      <c r="Z14" s="31"/>
      <c r="AA14" s="31"/>
      <c r="AB14" s="31"/>
      <c r="AC14" s="31"/>
      <c r="AD14" s="31"/>
      <c r="AE14" s="31"/>
      <c r="AF14" s="31"/>
      <c r="AG14" s="31"/>
      <c r="AH14" s="31"/>
      <c r="AK14" s="214"/>
      <c r="AL14" s="215"/>
      <c r="AM14" s="216"/>
      <c r="AN14" s="51"/>
      <c r="AO14" s="51"/>
      <c r="AP14" s="52" t="s">
        <v>37</v>
      </c>
      <c r="AQ14" s="91" t="s">
        <v>36</v>
      </c>
      <c r="AR14" s="152" t="s">
        <v>59</v>
      </c>
      <c r="AS14" s="152"/>
      <c r="AU14" s="230"/>
      <c r="AV14" s="116"/>
      <c r="AW14" s="116"/>
      <c r="AX14" s="116"/>
      <c r="AY14" s="116"/>
      <c r="AZ14" s="116"/>
      <c r="BA14" s="116"/>
      <c r="BB14" s="116"/>
      <c r="BC14" s="116"/>
      <c r="BD14" s="116"/>
      <c r="BE14" s="116"/>
      <c r="BF14" s="116"/>
      <c r="BG14" s="116"/>
      <c r="BH14" s="116"/>
      <c r="BI14" s="116"/>
      <c r="BJ14" s="116"/>
      <c r="BK14" s="116"/>
      <c r="BL14" s="116"/>
      <c r="BM14" s="116"/>
      <c r="BN14" s="116"/>
    </row>
    <row r="15" spans="1:66" ht="27.75" customHeight="1">
      <c r="A15" s="161"/>
      <c r="B15" s="163"/>
      <c r="C15" s="191" t="s">
        <v>5</v>
      </c>
      <c r="D15" s="192"/>
      <c r="E15" s="193"/>
      <c r="F15" s="194" t="s">
        <v>31</v>
      </c>
      <c r="G15" s="195"/>
      <c r="H15" s="196"/>
      <c r="I15" s="194" t="s">
        <v>38</v>
      </c>
      <c r="J15" s="195"/>
      <c r="K15" s="196"/>
      <c r="L15" s="122" t="s">
        <v>32</v>
      </c>
      <c r="M15" s="123"/>
      <c r="N15" s="123"/>
      <c r="O15" s="123"/>
      <c r="P15" s="123"/>
      <c r="Q15" s="122" t="s">
        <v>33</v>
      </c>
      <c r="R15" s="123"/>
      <c r="S15" s="123"/>
      <c r="T15" s="123"/>
      <c r="U15" s="123"/>
      <c r="W15" s="31"/>
      <c r="X15" s="31"/>
      <c r="Z15" s="31"/>
      <c r="AA15" s="31"/>
      <c r="AC15" s="31"/>
      <c r="AE15" s="31"/>
      <c r="AF15" s="31"/>
      <c r="AG15" s="31"/>
      <c r="AH15" s="31"/>
      <c r="AK15" s="217"/>
      <c r="AL15" s="218"/>
      <c r="AM15" s="219"/>
      <c r="AN15" s="91" t="s">
        <v>54</v>
      </c>
      <c r="AO15" s="91" t="s">
        <v>54</v>
      </c>
      <c r="AP15" s="91" t="s">
        <v>53</v>
      </c>
      <c r="AQ15" s="53" t="s">
        <v>55</v>
      </c>
      <c r="AR15" s="36" t="s">
        <v>56</v>
      </c>
      <c r="AS15" s="58" t="s">
        <v>57</v>
      </c>
    </row>
    <row r="16" spans="1:66" ht="18" customHeight="1">
      <c r="A16" s="191" t="s">
        <v>0</v>
      </c>
      <c r="B16" s="181"/>
      <c r="C16" s="188"/>
      <c r="D16" s="189"/>
      <c r="E16" s="190"/>
      <c r="F16" s="155"/>
      <c r="G16" s="156"/>
      <c r="H16" s="157"/>
      <c r="I16" s="155"/>
      <c r="J16" s="156"/>
      <c r="K16" s="157"/>
      <c r="L16" s="136" t="str">
        <f>IF(AND(F16="",I16=""),"",I16-F16)</f>
        <v/>
      </c>
      <c r="M16" s="136"/>
      <c r="N16" s="136"/>
      <c r="O16" s="136"/>
      <c r="P16" s="136"/>
      <c r="Q16" s="124" t="str">
        <f>IF(AND(F16="",I16=""),"",IF(AND(AR19=0,AS19=0),"〇＜開所＞","×＜閉所＞"))</f>
        <v/>
      </c>
      <c r="R16" s="125"/>
      <c r="S16" s="125"/>
      <c r="T16" s="125"/>
      <c r="U16" s="126"/>
      <c r="W16" s="31"/>
      <c r="X16" s="31"/>
      <c r="Y16" s="31"/>
      <c r="Z16" s="31"/>
      <c r="AA16" s="31"/>
      <c r="AB16" s="31"/>
      <c r="AC16" s="31"/>
      <c r="AD16" s="31"/>
      <c r="AE16" s="31"/>
      <c r="AF16" s="31"/>
      <c r="AG16" s="31"/>
      <c r="AH16" s="31"/>
      <c r="AK16" s="140" t="s">
        <v>11</v>
      </c>
      <c r="AL16" s="141"/>
      <c r="AM16" s="141"/>
      <c r="AN16" s="57">
        <f>COUNTIF($P$12,AK16)</f>
        <v>0</v>
      </c>
      <c r="AO16" s="54">
        <v>0.35416666666666669</v>
      </c>
      <c r="AP16" s="55">
        <v>0.79166666666666663</v>
      </c>
      <c r="AQ16" s="55">
        <v>0.125</v>
      </c>
      <c r="AR16" s="93" t="str">
        <f>IF(AN16=0,"",IF(AND(AN16=1,$F$16&gt;0),"","１"))</f>
        <v/>
      </c>
      <c r="AS16" s="93" t="str">
        <f>IF(AN16=0,"",IF(AND(AN16=1,$I$16=AP16),"",1))</f>
        <v/>
      </c>
    </row>
    <row r="17" spans="1:45" ht="18" customHeight="1">
      <c r="A17" s="180" t="s">
        <v>1</v>
      </c>
      <c r="B17" s="181"/>
      <c r="C17" s="188"/>
      <c r="D17" s="189"/>
      <c r="E17" s="190"/>
      <c r="F17" s="155"/>
      <c r="G17" s="156"/>
      <c r="H17" s="157"/>
      <c r="I17" s="155"/>
      <c r="J17" s="156"/>
      <c r="K17" s="157"/>
      <c r="L17" s="136" t="str">
        <f>IF(AND(F17="",I17=""),"",I17-F17)</f>
        <v/>
      </c>
      <c r="M17" s="136"/>
      <c r="N17" s="136"/>
      <c r="O17" s="136"/>
      <c r="P17" s="136"/>
      <c r="Q17" s="124" t="str">
        <f t="shared" ref="Q17:Q23" si="0">IF(I17="","",(IF(AND($P$12="平日",L17&gt;=$AQ$16),"〇＜開所＞",(IF(L17&gt;=$AQ$17,"〇＜開所＞","×＜閉所＞")))))</f>
        <v/>
      </c>
      <c r="R17" s="125"/>
      <c r="S17" s="125"/>
      <c r="T17" s="125"/>
      <c r="U17" s="126"/>
      <c r="W17" s="31"/>
      <c r="X17" s="31"/>
      <c r="Y17" s="31"/>
      <c r="AA17" s="31"/>
      <c r="AB17" s="31"/>
      <c r="AC17" s="31"/>
      <c r="AD17" s="31"/>
      <c r="AE17" s="31"/>
      <c r="AF17" s="31"/>
      <c r="AG17" s="31"/>
      <c r="AH17" s="31"/>
      <c r="AK17" s="140" t="s">
        <v>12</v>
      </c>
      <c r="AL17" s="141"/>
      <c r="AM17" s="141"/>
      <c r="AN17" s="57">
        <f>COUNTIF($P$12,AK17)</f>
        <v>0</v>
      </c>
      <c r="AO17" s="54">
        <v>0.35416666666666669</v>
      </c>
      <c r="AP17" s="55">
        <v>0.6875</v>
      </c>
      <c r="AQ17" s="55">
        <v>0.33333333333333331</v>
      </c>
      <c r="AR17" s="93" t="str">
        <f>IF(AN17=0,"",IF(AND(AN17=1,$F$16=AO17),"",1))</f>
        <v/>
      </c>
      <c r="AS17" s="93" t="str">
        <f>IF(AN17=0,"",IF(AND(AN17=1,$I$16&gt;=AP17),"",1))</f>
        <v/>
      </c>
    </row>
    <row r="18" spans="1:45" ht="18" customHeight="1">
      <c r="A18" s="180" t="s">
        <v>2</v>
      </c>
      <c r="B18" s="181"/>
      <c r="C18" s="158"/>
      <c r="D18" s="159"/>
      <c r="E18" s="160"/>
      <c r="F18" s="155"/>
      <c r="G18" s="156"/>
      <c r="H18" s="157"/>
      <c r="I18" s="155"/>
      <c r="J18" s="156"/>
      <c r="K18" s="157"/>
      <c r="L18" s="136" t="str">
        <f>IF(AND(F18="",I18=""),"",I18-F18)</f>
        <v/>
      </c>
      <c r="M18" s="136"/>
      <c r="N18" s="136"/>
      <c r="O18" s="136"/>
      <c r="P18" s="136"/>
      <c r="Q18" s="124" t="str">
        <f t="shared" si="0"/>
        <v/>
      </c>
      <c r="R18" s="125"/>
      <c r="S18" s="125"/>
      <c r="T18" s="125"/>
      <c r="U18" s="126"/>
      <c r="Y18" s="31"/>
      <c r="Z18" s="31"/>
      <c r="AA18" s="31"/>
      <c r="AB18" s="31"/>
      <c r="AC18" s="31"/>
      <c r="AD18" s="31"/>
      <c r="AE18" s="31"/>
      <c r="AF18" s="31"/>
      <c r="AG18" s="31"/>
      <c r="AH18" s="31"/>
      <c r="AK18" s="232" t="s">
        <v>13</v>
      </c>
      <c r="AL18" s="233"/>
      <c r="AM18" s="234"/>
      <c r="AN18" s="57">
        <f>COUNTIFS($P$12,AK18)</f>
        <v>0</v>
      </c>
      <c r="AO18" s="54">
        <v>0.33333333333333331</v>
      </c>
      <c r="AP18" s="55">
        <v>0.79166666666666663</v>
      </c>
      <c r="AQ18" s="55">
        <v>0.33333333333333331</v>
      </c>
      <c r="AR18" s="102" t="str">
        <f>IF(AN18=0,"",IF(AND(AN18=1,$F$16=AO18),"",1))</f>
        <v/>
      </c>
      <c r="AS18" s="102" t="str">
        <f>IF(AN18=0,"",IF(AND(AN18=1,$I$16&gt;=AP18),"",1))</f>
        <v/>
      </c>
    </row>
    <row r="19" spans="1:45" ht="18" customHeight="1">
      <c r="A19" s="180" t="s">
        <v>3</v>
      </c>
      <c r="B19" s="181"/>
      <c r="C19" s="158"/>
      <c r="D19" s="159"/>
      <c r="E19" s="160"/>
      <c r="F19" s="155"/>
      <c r="G19" s="156"/>
      <c r="H19" s="157"/>
      <c r="I19" s="155"/>
      <c r="J19" s="156"/>
      <c r="K19" s="157"/>
      <c r="L19" s="136" t="str">
        <f>IF(AND(F19="",I19=""),"",I19-F19)</f>
        <v/>
      </c>
      <c r="M19" s="136"/>
      <c r="N19" s="136"/>
      <c r="O19" s="136"/>
      <c r="P19" s="136"/>
      <c r="Q19" s="124" t="str">
        <f t="shared" si="0"/>
        <v/>
      </c>
      <c r="R19" s="125"/>
      <c r="S19" s="125"/>
      <c r="T19" s="125"/>
      <c r="U19" s="126"/>
      <c r="W19" s="31"/>
      <c r="X19" s="31"/>
      <c r="Y19" s="31"/>
      <c r="Z19" s="31"/>
      <c r="AA19" s="31"/>
      <c r="AB19" s="31"/>
      <c r="AC19" s="31"/>
      <c r="AD19" s="31"/>
      <c r="AE19" s="31"/>
      <c r="AF19" s="31"/>
      <c r="AG19" s="31"/>
      <c r="AH19" s="31"/>
      <c r="AK19" s="127" t="s">
        <v>58</v>
      </c>
      <c r="AL19" s="127"/>
      <c r="AM19" s="127"/>
      <c r="AN19" s="127"/>
      <c r="AO19" s="127"/>
      <c r="AP19" s="127"/>
      <c r="AQ19" s="127"/>
      <c r="AR19" s="32">
        <f>SUM(AR16:AR18)</f>
        <v>0</v>
      </c>
      <c r="AS19" s="32">
        <f>SUM(AS16:AS18)</f>
        <v>0</v>
      </c>
    </row>
    <row r="20" spans="1:45" ht="18" customHeight="1">
      <c r="A20" s="180" t="s">
        <v>4</v>
      </c>
      <c r="B20" s="181"/>
      <c r="C20" s="158"/>
      <c r="D20" s="159"/>
      <c r="E20" s="160"/>
      <c r="F20" s="155"/>
      <c r="G20" s="156"/>
      <c r="H20" s="157"/>
      <c r="I20" s="155"/>
      <c r="J20" s="156"/>
      <c r="K20" s="157"/>
      <c r="L20" s="136" t="str">
        <f t="shared" ref="L20:L23" si="1">IF(AND(F20="",I20=""),"",I20-F20)</f>
        <v/>
      </c>
      <c r="M20" s="136"/>
      <c r="N20" s="136"/>
      <c r="O20" s="136"/>
      <c r="P20" s="136"/>
      <c r="Q20" s="124" t="str">
        <f t="shared" si="0"/>
        <v/>
      </c>
      <c r="R20" s="125"/>
      <c r="S20" s="125"/>
      <c r="T20" s="125"/>
      <c r="U20" s="126"/>
      <c r="W20" s="31"/>
      <c r="X20" s="31"/>
      <c r="Y20" s="31"/>
      <c r="Z20" s="31"/>
      <c r="AA20" s="31"/>
      <c r="AB20" s="31"/>
      <c r="AD20" s="31"/>
      <c r="AE20" s="31"/>
      <c r="AF20" s="31"/>
      <c r="AG20" s="31"/>
      <c r="AH20" s="31"/>
    </row>
    <row r="21" spans="1:45" ht="18" customHeight="1">
      <c r="A21" s="180" t="s">
        <v>14</v>
      </c>
      <c r="B21" s="181"/>
      <c r="C21" s="158"/>
      <c r="D21" s="159"/>
      <c r="E21" s="160"/>
      <c r="F21" s="155"/>
      <c r="G21" s="156"/>
      <c r="H21" s="157"/>
      <c r="I21" s="155"/>
      <c r="J21" s="156"/>
      <c r="K21" s="157"/>
      <c r="L21" s="136" t="str">
        <f t="shared" si="1"/>
        <v/>
      </c>
      <c r="M21" s="136"/>
      <c r="N21" s="136"/>
      <c r="O21" s="136"/>
      <c r="P21" s="136"/>
      <c r="Q21" s="124" t="str">
        <f t="shared" si="0"/>
        <v/>
      </c>
      <c r="R21" s="125"/>
      <c r="S21" s="125"/>
      <c r="T21" s="125"/>
      <c r="U21" s="126"/>
      <c r="W21" s="31"/>
      <c r="X21" s="31"/>
      <c r="Y21" s="31"/>
      <c r="Z21" s="31"/>
      <c r="AA21" s="31"/>
      <c r="AB21" s="31"/>
      <c r="AC21" s="31"/>
      <c r="AD21" s="31"/>
      <c r="AE21" s="31"/>
      <c r="AF21" s="31"/>
      <c r="AG21" s="31"/>
      <c r="AH21" s="31"/>
    </row>
    <row r="22" spans="1:45" ht="18" customHeight="1">
      <c r="A22" s="180" t="s">
        <v>15</v>
      </c>
      <c r="B22" s="181"/>
      <c r="C22" s="158"/>
      <c r="D22" s="159"/>
      <c r="E22" s="160"/>
      <c r="F22" s="155"/>
      <c r="G22" s="156"/>
      <c r="H22" s="157"/>
      <c r="I22" s="155"/>
      <c r="J22" s="156"/>
      <c r="K22" s="157"/>
      <c r="L22" s="136" t="str">
        <f t="shared" si="1"/>
        <v/>
      </c>
      <c r="M22" s="136"/>
      <c r="N22" s="136"/>
      <c r="O22" s="136"/>
      <c r="P22" s="136"/>
      <c r="Q22" s="124" t="str">
        <f t="shared" si="0"/>
        <v/>
      </c>
      <c r="R22" s="125"/>
      <c r="S22" s="125"/>
      <c r="T22" s="125"/>
      <c r="U22" s="126"/>
      <c r="W22" s="31"/>
      <c r="X22" s="31"/>
      <c r="Y22" s="31"/>
      <c r="Z22" s="31"/>
      <c r="AA22" s="31"/>
      <c r="AB22" s="31"/>
      <c r="AC22" s="31"/>
      <c r="AD22" s="31"/>
      <c r="AE22" s="31"/>
      <c r="AF22" s="31"/>
      <c r="AG22" s="31"/>
      <c r="AH22" s="31"/>
    </row>
    <row r="23" spans="1:45" ht="18" customHeight="1">
      <c r="A23" s="180" t="s">
        <v>16</v>
      </c>
      <c r="B23" s="181"/>
      <c r="C23" s="158"/>
      <c r="D23" s="159"/>
      <c r="E23" s="160"/>
      <c r="F23" s="155"/>
      <c r="G23" s="156"/>
      <c r="H23" s="157"/>
      <c r="I23" s="155"/>
      <c r="J23" s="156"/>
      <c r="K23" s="157"/>
      <c r="L23" s="136" t="str">
        <f t="shared" si="1"/>
        <v/>
      </c>
      <c r="M23" s="136"/>
      <c r="N23" s="136"/>
      <c r="O23" s="136"/>
      <c r="P23" s="136"/>
      <c r="Q23" s="124" t="str">
        <f t="shared" si="0"/>
        <v/>
      </c>
      <c r="R23" s="125"/>
      <c r="S23" s="125"/>
      <c r="T23" s="125"/>
      <c r="U23" s="126"/>
      <c r="W23" s="31"/>
      <c r="X23" s="31"/>
      <c r="Y23" s="31"/>
      <c r="Z23" s="31"/>
      <c r="AA23" s="31"/>
      <c r="AB23" s="31"/>
      <c r="AC23" s="31"/>
      <c r="AD23" s="31"/>
      <c r="AE23" s="31"/>
      <c r="AF23" s="31"/>
      <c r="AG23" s="31"/>
      <c r="AH23" s="31"/>
    </row>
    <row r="24" spans="1:45">
      <c r="W24" s="31"/>
      <c r="X24" s="31"/>
      <c r="Y24" s="31"/>
      <c r="Z24" s="31"/>
      <c r="AA24" s="31"/>
      <c r="AB24" s="31"/>
      <c r="AC24" s="31"/>
      <c r="AD24" s="31"/>
      <c r="AE24" s="31"/>
      <c r="AF24" s="31"/>
      <c r="AG24" s="31"/>
      <c r="AH24" s="31"/>
    </row>
    <row r="25" spans="1:45">
      <c r="I25" s="153">
        <v>0.33333333333333331</v>
      </c>
      <c r="J25" s="154"/>
      <c r="K25" s="128">
        <v>0.375</v>
      </c>
      <c r="L25" s="129"/>
      <c r="M25" s="128">
        <v>0.41666666666666702</v>
      </c>
      <c r="N25" s="129"/>
      <c r="O25" s="128">
        <v>0.45833333333333298</v>
      </c>
      <c r="P25" s="129"/>
      <c r="Q25" s="128">
        <v>0.5</v>
      </c>
      <c r="R25" s="129"/>
      <c r="S25" s="128">
        <v>0.54166666666666696</v>
      </c>
      <c r="T25" s="129"/>
      <c r="U25" s="128">
        <v>0.58333333333333304</v>
      </c>
      <c r="V25" s="129"/>
      <c r="W25" s="128">
        <v>0.624999999999999</v>
      </c>
      <c r="X25" s="129"/>
      <c r="Y25" s="128">
        <v>0.66666666666666496</v>
      </c>
      <c r="Z25" s="129"/>
      <c r="AA25" s="128">
        <v>0.70833333333333104</v>
      </c>
      <c r="AB25" s="129"/>
      <c r="AC25" s="128">
        <v>0.749999999999997</v>
      </c>
      <c r="AD25" s="129"/>
      <c r="AE25" s="128">
        <v>0.79166666666666297</v>
      </c>
      <c r="AF25" s="142"/>
      <c r="AG25" s="143"/>
      <c r="AH25" s="144"/>
    </row>
    <row r="26" spans="1:45" ht="15.75" customHeight="1">
      <c r="A26" s="228" t="s">
        <v>27</v>
      </c>
      <c r="B26" s="182"/>
      <c r="C26" s="182"/>
      <c r="D26" s="182"/>
      <c r="E26" s="182"/>
      <c r="F26" s="182"/>
      <c r="G26" s="182"/>
      <c r="H26" s="182"/>
      <c r="I26" s="3"/>
      <c r="J26" s="12">
        <f>$G$8</f>
        <v>0</v>
      </c>
      <c r="K26" s="21">
        <f t="shared" ref="K26:AE26" si="2">$G$8</f>
        <v>0</v>
      </c>
      <c r="L26" s="12">
        <f t="shared" si="2"/>
        <v>0</v>
      </c>
      <c r="M26" s="13">
        <f t="shared" si="2"/>
        <v>0</v>
      </c>
      <c r="N26" s="12">
        <f t="shared" si="2"/>
        <v>0</v>
      </c>
      <c r="O26" s="13">
        <f t="shared" si="2"/>
        <v>0</v>
      </c>
      <c r="P26" s="12">
        <f t="shared" si="2"/>
        <v>0</v>
      </c>
      <c r="Q26" s="13">
        <f t="shared" si="2"/>
        <v>0</v>
      </c>
      <c r="R26" s="12">
        <f t="shared" si="2"/>
        <v>0</v>
      </c>
      <c r="S26" s="13">
        <f t="shared" si="2"/>
        <v>0</v>
      </c>
      <c r="T26" s="12">
        <f t="shared" si="2"/>
        <v>0</v>
      </c>
      <c r="U26" s="13">
        <f t="shared" si="2"/>
        <v>0</v>
      </c>
      <c r="V26" s="12">
        <f t="shared" si="2"/>
        <v>0</v>
      </c>
      <c r="W26" s="13">
        <f t="shared" si="2"/>
        <v>0</v>
      </c>
      <c r="X26" s="12">
        <f t="shared" si="2"/>
        <v>0</v>
      </c>
      <c r="Y26" s="13">
        <f t="shared" si="2"/>
        <v>0</v>
      </c>
      <c r="Z26" s="12">
        <f t="shared" si="2"/>
        <v>0</v>
      </c>
      <c r="AA26" s="13">
        <f t="shared" si="2"/>
        <v>0</v>
      </c>
      <c r="AB26" s="12">
        <f t="shared" si="2"/>
        <v>0</v>
      </c>
      <c r="AC26" s="13">
        <f t="shared" si="2"/>
        <v>0</v>
      </c>
      <c r="AD26" s="12">
        <f>$G$8</f>
        <v>0</v>
      </c>
      <c r="AE26" s="13">
        <f t="shared" si="2"/>
        <v>0</v>
      </c>
      <c r="AF26" s="73"/>
      <c r="AG26" s="73"/>
      <c r="AH26" s="92"/>
    </row>
    <row r="27" spans="1:45" ht="18.75" customHeight="1">
      <c r="A27" s="182" t="s">
        <v>26</v>
      </c>
      <c r="B27" s="182"/>
      <c r="C27" s="182"/>
      <c r="D27" s="182"/>
      <c r="E27" s="182"/>
      <c r="F27" s="182"/>
      <c r="G27" s="182"/>
      <c r="H27" s="182"/>
      <c r="J27" s="10"/>
      <c r="K27" s="22"/>
      <c r="L27" s="10"/>
      <c r="M27" s="11"/>
      <c r="N27" s="10"/>
      <c r="O27" s="11"/>
      <c r="P27" s="10"/>
      <c r="Q27" s="11"/>
      <c r="R27" s="10"/>
      <c r="S27" s="11"/>
      <c r="T27" s="10"/>
      <c r="U27" s="11"/>
      <c r="V27" s="10"/>
      <c r="W27" s="11"/>
      <c r="X27" s="10"/>
      <c r="Y27" s="11"/>
      <c r="Z27" s="10"/>
      <c r="AA27" s="11"/>
      <c r="AB27" s="10"/>
      <c r="AC27" s="11"/>
      <c r="AD27" s="10"/>
      <c r="AE27" s="11"/>
      <c r="AF27" s="73"/>
      <c r="AG27" s="73"/>
      <c r="AH27" s="74"/>
      <c r="AI27" s="17"/>
      <c r="AJ27" s="17"/>
    </row>
    <row r="28" spans="1:45" ht="18" customHeight="1">
      <c r="A28" s="151" t="s">
        <v>85</v>
      </c>
      <c r="B28" s="151"/>
      <c r="C28" s="151"/>
      <c r="D28" s="151"/>
      <c r="E28" s="151"/>
      <c r="F28" s="151"/>
      <c r="G28" s="151"/>
      <c r="H28" s="151"/>
      <c r="J28" s="87"/>
      <c r="K28" s="88"/>
      <c r="L28" s="87"/>
      <c r="M28" s="89"/>
      <c r="N28" s="87"/>
      <c r="O28" s="89"/>
      <c r="P28" s="87"/>
      <c r="Q28" s="89"/>
      <c r="R28" s="87"/>
      <c r="S28" s="89"/>
      <c r="T28" s="87"/>
      <c r="U28" s="89"/>
      <c r="V28" s="87"/>
      <c r="W28" s="89"/>
      <c r="X28" s="87"/>
      <c r="Y28" s="89"/>
      <c r="Z28" s="87"/>
      <c r="AA28" s="89"/>
      <c r="AB28" s="87"/>
      <c r="AC28" s="89"/>
      <c r="AD28" s="87"/>
      <c r="AE28" s="89"/>
      <c r="AF28" s="73"/>
      <c r="AG28" s="73"/>
      <c r="AH28" s="75"/>
    </row>
    <row r="29" spans="1:45" ht="21.75" customHeight="1">
      <c r="A29" s="141" t="s">
        <v>87</v>
      </c>
      <c r="B29" s="141"/>
      <c r="C29" s="141"/>
      <c r="D29" s="141"/>
      <c r="E29" s="141"/>
      <c r="F29" s="141"/>
      <c r="G29" s="141"/>
      <c r="H29" s="141"/>
      <c r="J29" s="10"/>
      <c r="K29" s="22"/>
      <c r="L29" s="10"/>
      <c r="M29" s="11"/>
      <c r="N29" s="10"/>
      <c r="O29" s="11"/>
      <c r="P29" s="10"/>
      <c r="Q29" s="11"/>
      <c r="R29" s="10"/>
      <c r="S29" s="11"/>
      <c r="T29" s="10"/>
      <c r="U29" s="11"/>
      <c r="V29" s="10"/>
      <c r="W29" s="11"/>
      <c r="X29" s="10"/>
      <c r="Y29" s="11"/>
      <c r="Z29" s="10"/>
      <c r="AA29" s="11"/>
      <c r="AB29" s="10"/>
      <c r="AC29" s="11"/>
      <c r="AD29" s="10"/>
      <c r="AE29" s="11"/>
      <c r="AF29" s="73"/>
      <c r="AG29" s="73"/>
      <c r="AH29" s="75"/>
    </row>
    <row r="30" spans="1:45" ht="21" customHeight="1" thickBot="1">
      <c r="A30" s="164" t="s">
        <v>48</v>
      </c>
      <c r="B30" s="164"/>
      <c r="C30" s="164"/>
      <c r="D30" s="164"/>
      <c r="E30" s="164"/>
      <c r="F30" s="164"/>
      <c r="G30" s="164"/>
      <c r="H30" s="164"/>
      <c r="J30" s="84"/>
      <c r="K30" s="85"/>
      <c r="L30" s="12"/>
      <c r="M30" s="42"/>
      <c r="N30" s="12"/>
      <c r="O30" s="42"/>
      <c r="P30" s="12"/>
      <c r="Q30" s="42"/>
      <c r="R30" s="12"/>
      <c r="S30" s="42"/>
      <c r="T30" s="12"/>
      <c r="U30" s="42"/>
      <c r="V30" s="12"/>
      <c r="W30" s="42"/>
      <c r="X30" s="12"/>
      <c r="Y30" s="42"/>
      <c r="Z30" s="12"/>
      <c r="AA30" s="42"/>
      <c r="AB30" s="12"/>
      <c r="AC30" s="42"/>
      <c r="AD30" s="12"/>
      <c r="AE30" s="42"/>
      <c r="AF30" s="73"/>
      <c r="AG30" s="73"/>
      <c r="AH30" s="75"/>
    </row>
    <row r="31" spans="1:45" ht="19.5" customHeight="1" thickTop="1">
      <c r="A31" s="148" t="s">
        <v>22</v>
      </c>
      <c r="B31" s="149"/>
      <c r="C31" s="149"/>
      <c r="D31" s="149"/>
      <c r="E31" s="149"/>
      <c r="F31" s="149"/>
      <c r="G31" s="149"/>
      <c r="H31" s="150"/>
      <c r="J31" s="39">
        <f t="shared" ref="J31:AE31" si="3">J27*2</f>
        <v>0</v>
      </c>
      <c r="K31" s="90">
        <f t="shared" si="3"/>
        <v>0</v>
      </c>
      <c r="L31" s="25">
        <f>L27*2</f>
        <v>0</v>
      </c>
      <c r="M31" s="25">
        <f t="shared" si="3"/>
        <v>0</v>
      </c>
      <c r="N31" s="25">
        <f t="shared" si="3"/>
        <v>0</v>
      </c>
      <c r="O31" s="25">
        <f t="shared" si="3"/>
        <v>0</v>
      </c>
      <c r="P31" s="25">
        <f t="shared" si="3"/>
        <v>0</v>
      </c>
      <c r="Q31" s="25">
        <f t="shared" si="3"/>
        <v>0</v>
      </c>
      <c r="R31" s="25">
        <f t="shared" si="3"/>
        <v>0</v>
      </c>
      <c r="S31" s="25">
        <f t="shared" si="3"/>
        <v>0</v>
      </c>
      <c r="T31" s="25">
        <f t="shared" si="3"/>
        <v>0</v>
      </c>
      <c r="U31" s="25">
        <f t="shared" si="3"/>
        <v>0</v>
      </c>
      <c r="V31" s="25">
        <f t="shared" si="3"/>
        <v>0</v>
      </c>
      <c r="W31" s="25">
        <f t="shared" si="3"/>
        <v>0</v>
      </c>
      <c r="X31" s="25">
        <f t="shared" si="3"/>
        <v>0</v>
      </c>
      <c r="Y31" s="25">
        <f t="shared" si="3"/>
        <v>0</v>
      </c>
      <c r="Z31" s="25">
        <f t="shared" si="3"/>
        <v>0</v>
      </c>
      <c r="AA31" s="25">
        <f t="shared" si="3"/>
        <v>0</v>
      </c>
      <c r="AB31" s="25">
        <f t="shared" si="3"/>
        <v>0</v>
      </c>
      <c r="AC31" s="25">
        <f t="shared" si="3"/>
        <v>0</v>
      </c>
      <c r="AD31" s="25">
        <f t="shared" si="3"/>
        <v>0</v>
      </c>
      <c r="AE31" s="25">
        <f t="shared" si="3"/>
        <v>0</v>
      </c>
      <c r="AF31" s="76"/>
      <c r="AG31" s="76"/>
      <c r="AH31" s="75"/>
    </row>
    <row r="32" spans="1:45" ht="18.75" customHeight="1">
      <c r="A32" s="28"/>
      <c r="B32" s="185" t="s">
        <v>21</v>
      </c>
      <c r="C32" s="186"/>
      <c r="D32" s="186"/>
      <c r="E32" s="186"/>
      <c r="F32" s="186"/>
      <c r="G32" s="186"/>
      <c r="H32" s="187"/>
      <c r="J32" s="20">
        <f t="shared" ref="J32:AE32" si="4">J27</f>
        <v>0</v>
      </c>
      <c r="K32" s="23">
        <f t="shared" si="4"/>
        <v>0</v>
      </c>
      <c r="L32" s="7">
        <f t="shared" si="4"/>
        <v>0</v>
      </c>
      <c r="M32" s="7">
        <f t="shared" si="4"/>
        <v>0</v>
      </c>
      <c r="N32" s="7">
        <f t="shared" si="4"/>
        <v>0</v>
      </c>
      <c r="O32" s="7">
        <f t="shared" si="4"/>
        <v>0</v>
      </c>
      <c r="P32" s="7">
        <f t="shared" si="4"/>
        <v>0</v>
      </c>
      <c r="Q32" s="7">
        <f t="shared" si="4"/>
        <v>0</v>
      </c>
      <c r="R32" s="7">
        <f t="shared" si="4"/>
        <v>0</v>
      </c>
      <c r="S32" s="7">
        <f t="shared" si="4"/>
        <v>0</v>
      </c>
      <c r="T32" s="7">
        <f t="shared" si="4"/>
        <v>0</v>
      </c>
      <c r="U32" s="7">
        <f t="shared" si="4"/>
        <v>0</v>
      </c>
      <c r="V32" s="7">
        <f t="shared" si="4"/>
        <v>0</v>
      </c>
      <c r="W32" s="7">
        <f t="shared" si="4"/>
        <v>0</v>
      </c>
      <c r="X32" s="7">
        <f t="shared" si="4"/>
        <v>0</v>
      </c>
      <c r="Y32" s="7">
        <f t="shared" si="4"/>
        <v>0</v>
      </c>
      <c r="Z32" s="7">
        <f t="shared" si="4"/>
        <v>0</v>
      </c>
      <c r="AA32" s="7">
        <f t="shared" si="4"/>
        <v>0</v>
      </c>
      <c r="AB32" s="7">
        <f t="shared" si="4"/>
        <v>0</v>
      </c>
      <c r="AC32" s="7">
        <f t="shared" si="4"/>
        <v>0</v>
      </c>
      <c r="AD32" s="7">
        <f t="shared" si="4"/>
        <v>0</v>
      </c>
      <c r="AE32" s="7">
        <f t="shared" si="4"/>
        <v>0</v>
      </c>
      <c r="AF32" s="77"/>
      <c r="AG32" s="77"/>
      <c r="AH32" s="75"/>
    </row>
    <row r="33" spans="1:48" ht="19.5" customHeight="1" thickBot="1">
      <c r="A33" s="184" t="s">
        <v>41</v>
      </c>
      <c r="B33" s="184"/>
      <c r="C33" s="184"/>
      <c r="D33" s="184"/>
      <c r="E33" s="184"/>
      <c r="F33" s="184"/>
      <c r="G33" s="184"/>
      <c r="H33" s="184"/>
      <c r="J33" s="40">
        <f>IF(J29="〇",J27*2+2,J27*2)</f>
        <v>0</v>
      </c>
      <c r="K33" s="26">
        <f t="shared" ref="K33:AE33" si="5">IF(K29="〇",K27*2+2,K27*2)</f>
        <v>0</v>
      </c>
      <c r="L33" s="27">
        <f t="shared" si="5"/>
        <v>0</v>
      </c>
      <c r="M33" s="27">
        <f t="shared" si="5"/>
        <v>0</v>
      </c>
      <c r="N33" s="27">
        <f t="shared" si="5"/>
        <v>0</v>
      </c>
      <c r="O33" s="27">
        <f t="shared" si="5"/>
        <v>0</v>
      </c>
      <c r="P33" s="27">
        <f t="shared" si="5"/>
        <v>0</v>
      </c>
      <c r="Q33" s="27">
        <f t="shared" si="5"/>
        <v>0</v>
      </c>
      <c r="R33" s="27">
        <f t="shared" si="5"/>
        <v>0</v>
      </c>
      <c r="S33" s="27">
        <f t="shared" si="5"/>
        <v>0</v>
      </c>
      <c r="T33" s="27">
        <f t="shared" si="5"/>
        <v>0</v>
      </c>
      <c r="U33" s="27">
        <f t="shared" si="5"/>
        <v>0</v>
      </c>
      <c r="V33" s="27">
        <f t="shared" si="5"/>
        <v>0</v>
      </c>
      <c r="W33" s="27">
        <f t="shared" si="5"/>
        <v>0</v>
      </c>
      <c r="X33" s="27">
        <f t="shared" si="5"/>
        <v>0</v>
      </c>
      <c r="Y33" s="27">
        <f t="shared" si="5"/>
        <v>0</v>
      </c>
      <c r="Z33" s="27">
        <f t="shared" si="5"/>
        <v>0</v>
      </c>
      <c r="AA33" s="27">
        <f t="shared" si="5"/>
        <v>0</v>
      </c>
      <c r="AB33" s="27">
        <f t="shared" si="5"/>
        <v>0</v>
      </c>
      <c r="AC33" s="27">
        <f t="shared" si="5"/>
        <v>0</v>
      </c>
      <c r="AD33" s="27">
        <f t="shared" si="5"/>
        <v>0</v>
      </c>
      <c r="AE33" s="27">
        <f t="shared" si="5"/>
        <v>0</v>
      </c>
      <c r="AF33" s="76"/>
      <c r="AG33" s="76"/>
      <c r="AH33" s="75"/>
    </row>
    <row r="34" spans="1:48" s="33" customFormat="1" ht="20.25" customHeight="1" thickTop="1">
      <c r="A34" s="145" t="s">
        <v>39</v>
      </c>
      <c r="B34" s="146"/>
      <c r="C34" s="146"/>
      <c r="D34" s="146"/>
      <c r="E34" s="146"/>
      <c r="F34" s="146"/>
      <c r="G34" s="146"/>
      <c r="H34" s="147"/>
      <c r="I34" s="24"/>
      <c r="J34" s="37" t="str">
        <f>IF(AND(J26&gt;J27,J27*40&lt;J28,OR(J30="×",J30="")),"×","")</f>
        <v/>
      </c>
      <c r="K34" s="37" t="str">
        <f t="shared" ref="K34:AE34" si="6">IF(AND(K26&gt;K27,K27*40&lt;K28,OR(K30="×",K30="")),"×","")</f>
        <v/>
      </c>
      <c r="L34" s="37" t="str">
        <f t="shared" si="6"/>
        <v/>
      </c>
      <c r="M34" s="37" t="str">
        <f t="shared" si="6"/>
        <v/>
      </c>
      <c r="N34" s="37" t="str">
        <f t="shared" si="6"/>
        <v/>
      </c>
      <c r="O34" s="37" t="str">
        <f t="shared" si="6"/>
        <v/>
      </c>
      <c r="P34" s="37" t="str">
        <f t="shared" si="6"/>
        <v/>
      </c>
      <c r="Q34" s="37" t="str">
        <f t="shared" si="6"/>
        <v/>
      </c>
      <c r="R34" s="37" t="str">
        <f t="shared" si="6"/>
        <v/>
      </c>
      <c r="S34" s="37" t="str">
        <f t="shared" si="6"/>
        <v/>
      </c>
      <c r="T34" s="37" t="str">
        <f t="shared" si="6"/>
        <v/>
      </c>
      <c r="U34" s="37" t="str">
        <f t="shared" si="6"/>
        <v/>
      </c>
      <c r="V34" s="37" t="str">
        <f t="shared" si="6"/>
        <v/>
      </c>
      <c r="W34" s="37" t="str">
        <f t="shared" si="6"/>
        <v/>
      </c>
      <c r="X34" s="37" t="str">
        <f t="shared" si="6"/>
        <v/>
      </c>
      <c r="Y34" s="37" t="str">
        <f t="shared" si="6"/>
        <v/>
      </c>
      <c r="Z34" s="37" t="str">
        <f t="shared" si="6"/>
        <v/>
      </c>
      <c r="AA34" s="37" t="str">
        <f t="shared" si="6"/>
        <v/>
      </c>
      <c r="AB34" s="37" t="str">
        <f t="shared" si="6"/>
        <v/>
      </c>
      <c r="AC34" s="37" t="str">
        <f t="shared" si="6"/>
        <v/>
      </c>
      <c r="AD34" s="37" t="str">
        <f t="shared" si="6"/>
        <v/>
      </c>
      <c r="AE34" s="37" t="str">
        <f t="shared" si="6"/>
        <v/>
      </c>
      <c r="AF34" s="78"/>
      <c r="AG34" s="78"/>
      <c r="AH34" s="79"/>
      <c r="AU34" s="99"/>
      <c r="AV34" s="100"/>
    </row>
    <row r="35" spans="1:48">
      <c r="AF35" s="76"/>
      <c r="AG35" s="76"/>
      <c r="AH35" s="75"/>
    </row>
    <row r="36" spans="1:48">
      <c r="A36" s="32" t="s">
        <v>29</v>
      </c>
      <c r="AG36" s="76"/>
      <c r="AH36" s="75"/>
    </row>
    <row r="37" spans="1:48" ht="15.75" customHeight="1">
      <c r="A37" s="1"/>
      <c r="B37" s="152" t="s">
        <v>17</v>
      </c>
      <c r="C37" s="152"/>
      <c r="D37" s="152"/>
      <c r="E37" s="152"/>
      <c r="F37" s="161" t="s">
        <v>6</v>
      </c>
      <c r="G37" s="162"/>
      <c r="H37" s="163"/>
      <c r="I37" s="153">
        <v>0.33333333333333331</v>
      </c>
      <c r="J37" s="154"/>
      <c r="K37" s="128">
        <v>0.375</v>
      </c>
      <c r="L37" s="129"/>
      <c r="M37" s="128">
        <v>0.41666666666666702</v>
      </c>
      <c r="N37" s="129"/>
      <c r="O37" s="128">
        <v>0.45833333333333298</v>
      </c>
      <c r="P37" s="129"/>
      <c r="Q37" s="128">
        <v>0.5</v>
      </c>
      <c r="R37" s="129"/>
      <c r="S37" s="128">
        <v>0.54166666666666696</v>
      </c>
      <c r="T37" s="129"/>
      <c r="U37" s="128">
        <v>0.58333333333333304</v>
      </c>
      <c r="V37" s="129"/>
      <c r="W37" s="128">
        <v>0.624999999999999</v>
      </c>
      <c r="X37" s="129"/>
      <c r="Y37" s="128">
        <v>0.66666666666666496</v>
      </c>
      <c r="Z37" s="129"/>
      <c r="AA37" s="128">
        <v>0.70833333333333104</v>
      </c>
      <c r="AB37" s="129"/>
      <c r="AC37" s="128">
        <v>0.749999999999997</v>
      </c>
      <c r="AD37" s="129"/>
      <c r="AE37" s="128">
        <v>0.79166666666666297</v>
      </c>
      <c r="AF37" s="142"/>
      <c r="AG37" s="143"/>
      <c r="AH37" s="144"/>
    </row>
    <row r="38" spans="1:48" ht="15.75" customHeight="1">
      <c r="A38" s="1">
        <v>1</v>
      </c>
      <c r="B38" s="139"/>
      <c r="C38" s="139"/>
      <c r="D38" s="139"/>
      <c r="E38" s="139"/>
      <c r="F38" s="139"/>
      <c r="G38" s="139"/>
      <c r="H38" s="139"/>
      <c r="J38" s="34"/>
      <c r="K38" s="35"/>
      <c r="L38" s="34"/>
      <c r="M38" s="35"/>
      <c r="N38" s="34"/>
      <c r="O38" s="35"/>
      <c r="P38" s="34"/>
      <c r="Q38" s="35"/>
      <c r="R38" s="34"/>
      <c r="S38" s="35"/>
      <c r="T38" s="34"/>
      <c r="U38" s="35"/>
      <c r="V38" s="34"/>
      <c r="W38" s="35"/>
      <c r="X38" s="34"/>
      <c r="Y38" s="35"/>
      <c r="Z38" s="34"/>
      <c r="AA38" s="35"/>
      <c r="AB38" s="34"/>
      <c r="AC38" s="35"/>
      <c r="AD38" s="34"/>
      <c r="AE38" s="35"/>
      <c r="AF38" s="76"/>
      <c r="AG38" s="76"/>
      <c r="AH38" s="75"/>
    </row>
    <row r="39" spans="1:48" ht="15.75" customHeight="1">
      <c r="A39" s="1">
        <v>2</v>
      </c>
      <c r="B39" s="139"/>
      <c r="C39" s="139"/>
      <c r="D39" s="139"/>
      <c r="E39" s="139"/>
      <c r="F39" s="139"/>
      <c r="G39" s="139"/>
      <c r="H39" s="139"/>
      <c r="J39" s="34"/>
      <c r="K39" s="35"/>
      <c r="L39" s="34"/>
      <c r="M39" s="35"/>
      <c r="N39" s="34"/>
      <c r="O39" s="35"/>
      <c r="P39" s="34"/>
      <c r="Q39" s="35"/>
      <c r="R39" s="34"/>
      <c r="S39" s="35"/>
      <c r="T39" s="34"/>
      <c r="U39" s="35"/>
      <c r="V39" s="34"/>
      <c r="W39" s="35"/>
      <c r="X39" s="34"/>
      <c r="Y39" s="35"/>
      <c r="Z39" s="34"/>
      <c r="AA39" s="35"/>
      <c r="AB39" s="34"/>
      <c r="AC39" s="35"/>
      <c r="AD39" s="34"/>
      <c r="AE39" s="35"/>
      <c r="AF39" s="76"/>
      <c r="AG39" s="76"/>
      <c r="AH39" s="75"/>
    </row>
    <row r="40" spans="1:48" ht="15.75" customHeight="1">
      <c r="A40" s="1">
        <v>3</v>
      </c>
      <c r="B40" s="139"/>
      <c r="C40" s="139"/>
      <c r="D40" s="139"/>
      <c r="E40" s="139"/>
      <c r="F40" s="139"/>
      <c r="G40" s="139"/>
      <c r="H40" s="139"/>
      <c r="J40" s="34"/>
      <c r="K40" s="35"/>
      <c r="L40" s="34"/>
      <c r="M40" s="35"/>
      <c r="N40" s="34"/>
      <c r="O40" s="35"/>
      <c r="P40" s="34"/>
      <c r="Q40" s="35"/>
      <c r="R40" s="34"/>
      <c r="S40" s="35"/>
      <c r="T40" s="34"/>
      <c r="U40" s="35"/>
      <c r="V40" s="34"/>
      <c r="W40" s="35"/>
      <c r="X40" s="34"/>
      <c r="Y40" s="35"/>
      <c r="Z40" s="34"/>
      <c r="AA40" s="35"/>
      <c r="AB40" s="34"/>
      <c r="AC40" s="35"/>
      <c r="AD40" s="34"/>
      <c r="AE40" s="35"/>
      <c r="AF40" s="76"/>
      <c r="AG40" s="76"/>
      <c r="AH40" s="75"/>
    </row>
    <row r="41" spans="1:48" ht="15.75" customHeight="1">
      <c r="A41" s="1">
        <v>4</v>
      </c>
      <c r="B41" s="139"/>
      <c r="C41" s="139"/>
      <c r="D41" s="139"/>
      <c r="E41" s="139"/>
      <c r="F41" s="139"/>
      <c r="G41" s="139"/>
      <c r="H41" s="139"/>
      <c r="J41" s="34"/>
      <c r="K41" s="35"/>
      <c r="L41" s="34"/>
      <c r="M41" s="35"/>
      <c r="N41" s="34"/>
      <c r="O41" s="35"/>
      <c r="P41" s="34"/>
      <c r="Q41" s="35"/>
      <c r="R41" s="34"/>
      <c r="S41" s="35"/>
      <c r="T41" s="34"/>
      <c r="U41" s="35"/>
      <c r="V41" s="34"/>
      <c r="W41" s="35"/>
      <c r="X41" s="34"/>
      <c r="Y41" s="35"/>
      <c r="Z41" s="34"/>
      <c r="AA41" s="35"/>
      <c r="AB41" s="34"/>
      <c r="AC41" s="35"/>
      <c r="AD41" s="34"/>
      <c r="AE41" s="35"/>
      <c r="AF41" s="76"/>
      <c r="AG41" s="76"/>
      <c r="AH41" s="75"/>
    </row>
    <row r="42" spans="1:48" ht="15.75" customHeight="1">
      <c r="A42" s="1">
        <v>5</v>
      </c>
      <c r="B42" s="139"/>
      <c r="C42" s="139"/>
      <c r="D42" s="139"/>
      <c r="E42" s="139"/>
      <c r="F42" s="139"/>
      <c r="G42" s="139"/>
      <c r="H42" s="139"/>
      <c r="J42" s="34"/>
      <c r="K42" s="35"/>
      <c r="L42" s="34"/>
      <c r="M42" s="35"/>
      <c r="N42" s="34"/>
      <c r="O42" s="35"/>
      <c r="P42" s="34"/>
      <c r="Q42" s="35"/>
      <c r="R42" s="34"/>
      <c r="S42" s="35"/>
      <c r="T42" s="34"/>
      <c r="U42" s="35"/>
      <c r="V42" s="34"/>
      <c r="W42" s="35"/>
      <c r="X42" s="34"/>
      <c r="Y42" s="35"/>
      <c r="Z42" s="34"/>
      <c r="AA42" s="35"/>
      <c r="AB42" s="34"/>
      <c r="AC42" s="35"/>
      <c r="AD42" s="34"/>
      <c r="AE42" s="35"/>
      <c r="AF42" s="76"/>
      <c r="AG42" s="76"/>
      <c r="AH42" s="75"/>
    </row>
    <row r="43" spans="1:48" ht="15.75" customHeight="1">
      <c r="A43" s="1">
        <v>6</v>
      </c>
      <c r="B43" s="139"/>
      <c r="C43" s="139"/>
      <c r="D43" s="139"/>
      <c r="E43" s="139"/>
      <c r="F43" s="139"/>
      <c r="G43" s="139"/>
      <c r="H43" s="139"/>
      <c r="J43" s="34"/>
      <c r="K43" s="35"/>
      <c r="L43" s="34"/>
      <c r="M43" s="35"/>
      <c r="N43" s="34"/>
      <c r="O43" s="35"/>
      <c r="P43" s="34"/>
      <c r="Q43" s="35"/>
      <c r="R43" s="34"/>
      <c r="S43" s="35"/>
      <c r="T43" s="34"/>
      <c r="U43" s="35"/>
      <c r="V43" s="34"/>
      <c r="W43" s="35"/>
      <c r="X43" s="34"/>
      <c r="Y43" s="35"/>
      <c r="Z43" s="34"/>
      <c r="AA43" s="35"/>
      <c r="AB43" s="34"/>
      <c r="AC43" s="35"/>
      <c r="AD43" s="34"/>
      <c r="AE43" s="35"/>
      <c r="AF43" s="76"/>
      <c r="AG43" s="76"/>
      <c r="AH43" s="75"/>
    </row>
    <row r="44" spans="1:48" ht="15.75" customHeight="1">
      <c r="A44" s="1">
        <v>7</v>
      </c>
      <c r="B44" s="139"/>
      <c r="C44" s="139"/>
      <c r="D44" s="139"/>
      <c r="E44" s="139"/>
      <c r="F44" s="139"/>
      <c r="G44" s="139"/>
      <c r="H44" s="139"/>
      <c r="J44" s="34"/>
      <c r="K44" s="35"/>
      <c r="L44" s="34"/>
      <c r="M44" s="35"/>
      <c r="N44" s="34"/>
      <c r="O44" s="35"/>
      <c r="P44" s="34"/>
      <c r="Q44" s="35"/>
      <c r="R44" s="34"/>
      <c r="S44" s="35"/>
      <c r="T44" s="34"/>
      <c r="U44" s="35"/>
      <c r="V44" s="34"/>
      <c r="W44" s="35"/>
      <c r="X44" s="34"/>
      <c r="Y44" s="35"/>
      <c r="Z44" s="34"/>
      <c r="AA44" s="35"/>
      <c r="AB44" s="34"/>
      <c r="AC44" s="35"/>
      <c r="AD44" s="34"/>
      <c r="AE44" s="35"/>
      <c r="AF44" s="76"/>
      <c r="AG44" s="76"/>
      <c r="AH44" s="75"/>
    </row>
    <row r="45" spans="1:48" ht="15.75" customHeight="1">
      <c r="A45" s="1">
        <v>8</v>
      </c>
      <c r="B45" s="139"/>
      <c r="C45" s="139"/>
      <c r="D45" s="139"/>
      <c r="E45" s="139"/>
      <c r="F45" s="139"/>
      <c r="G45" s="139"/>
      <c r="H45" s="139"/>
      <c r="J45" s="34"/>
      <c r="K45" s="35"/>
      <c r="L45" s="34"/>
      <c r="M45" s="35"/>
      <c r="N45" s="34"/>
      <c r="O45" s="35"/>
      <c r="P45" s="34"/>
      <c r="Q45" s="35"/>
      <c r="R45" s="34"/>
      <c r="S45" s="35"/>
      <c r="T45" s="34"/>
      <c r="U45" s="35"/>
      <c r="V45" s="34"/>
      <c r="W45" s="35"/>
      <c r="X45" s="34"/>
      <c r="Y45" s="35"/>
      <c r="Z45" s="34"/>
      <c r="AA45" s="35"/>
      <c r="AB45" s="34"/>
      <c r="AC45" s="35"/>
      <c r="AD45" s="34"/>
      <c r="AE45" s="35"/>
      <c r="AF45" s="76"/>
      <c r="AG45" s="76"/>
      <c r="AH45" s="75"/>
    </row>
    <row r="46" spans="1:48" ht="15.75" customHeight="1">
      <c r="A46" s="1">
        <v>9</v>
      </c>
      <c r="B46" s="139"/>
      <c r="C46" s="139"/>
      <c r="D46" s="139"/>
      <c r="E46" s="139"/>
      <c r="F46" s="139"/>
      <c r="G46" s="139"/>
      <c r="H46" s="139"/>
      <c r="J46" s="34"/>
      <c r="K46" s="35"/>
      <c r="L46" s="34"/>
      <c r="M46" s="35"/>
      <c r="N46" s="34"/>
      <c r="O46" s="35"/>
      <c r="P46" s="34"/>
      <c r="Q46" s="35"/>
      <c r="R46" s="34"/>
      <c r="S46" s="35"/>
      <c r="T46" s="34"/>
      <c r="U46" s="35"/>
      <c r="V46" s="34"/>
      <c r="W46" s="35"/>
      <c r="X46" s="34"/>
      <c r="Y46" s="35"/>
      <c r="Z46" s="34"/>
      <c r="AA46" s="35"/>
      <c r="AB46" s="34"/>
      <c r="AC46" s="35"/>
      <c r="AD46" s="34"/>
      <c r="AE46" s="35"/>
      <c r="AF46" s="76"/>
      <c r="AG46" s="76"/>
      <c r="AH46" s="75"/>
    </row>
    <row r="47" spans="1:48" ht="15.75" customHeight="1">
      <c r="A47" s="1">
        <v>10</v>
      </c>
      <c r="B47" s="139"/>
      <c r="C47" s="139"/>
      <c r="D47" s="139"/>
      <c r="E47" s="139"/>
      <c r="F47" s="139"/>
      <c r="G47" s="139"/>
      <c r="H47" s="139"/>
      <c r="J47" s="34"/>
      <c r="K47" s="35"/>
      <c r="L47" s="34"/>
      <c r="M47" s="35"/>
      <c r="N47" s="34"/>
      <c r="O47" s="35"/>
      <c r="P47" s="34"/>
      <c r="Q47" s="35"/>
      <c r="R47" s="34"/>
      <c r="S47" s="35"/>
      <c r="T47" s="34"/>
      <c r="U47" s="35"/>
      <c r="V47" s="34"/>
      <c r="W47" s="35"/>
      <c r="X47" s="34"/>
      <c r="Y47" s="35"/>
      <c r="Z47" s="34"/>
      <c r="AA47" s="35"/>
      <c r="AB47" s="34"/>
      <c r="AC47" s="35"/>
      <c r="AD47" s="34"/>
      <c r="AE47" s="35"/>
      <c r="AF47" s="76"/>
      <c r="AG47" s="76"/>
      <c r="AH47" s="75"/>
    </row>
    <row r="48" spans="1:48" ht="15.75" customHeight="1">
      <c r="A48" s="1">
        <v>11</v>
      </c>
      <c r="B48" s="139"/>
      <c r="C48" s="139"/>
      <c r="D48" s="139"/>
      <c r="E48" s="139"/>
      <c r="F48" s="139"/>
      <c r="G48" s="139"/>
      <c r="H48" s="139"/>
      <c r="J48" s="34"/>
      <c r="K48" s="35"/>
      <c r="L48" s="34"/>
      <c r="M48" s="35"/>
      <c r="N48" s="34"/>
      <c r="O48" s="35"/>
      <c r="P48" s="34"/>
      <c r="Q48" s="35"/>
      <c r="R48" s="34"/>
      <c r="S48" s="35"/>
      <c r="T48" s="34"/>
      <c r="U48" s="35"/>
      <c r="V48" s="34"/>
      <c r="W48" s="35"/>
      <c r="X48" s="34"/>
      <c r="Y48" s="35"/>
      <c r="Z48" s="34"/>
      <c r="AA48" s="35"/>
      <c r="AB48" s="34"/>
      <c r="AC48" s="35"/>
      <c r="AD48" s="34"/>
      <c r="AE48" s="35"/>
      <c r="AF48" s="76"/>
      <c r="AG48" s="76"/>
      <c r="AH48" s="75"/>
    </row>
    <row r="49" spans="1:36" ht="15.75" customHeight="1">
      <c r="A49" s="1">
        <v>12</v>
      </c>
      <c r="B49" s="139"/>
      <c r="C49" s="139"/>
      <c r="D49" s="139"/>
      <c r="E49" s="139"/>
      <c r="F49" s="139"/>
      <c r="G49" s="139"/>
      <c r="H49" s="139"/>
      <c r="J49" s="34"/>
      <c r="K49" s="35"/>
      <c r="L49" s="34"/>
      <c r="M49" s="35"/>
      <c r="N49" s="34"/>
      <c r="O49" s="35"/>
      <c r="P49" s="34"/>
      <c r="Q49" s="35"/>
      <c r="R49" s="34"/>
      <c r="S49" s="35"/>
      <c r="T49" s="34"/>
      <c r="U49" s="35"/>
      <c r="V49" s="34"/>
      <c r="W49" s="35"/>
      <c r="X49" s="34"/>
      <c r="Y49" s="35"/>
      <c r="Z49" s="34"/>
      <c r="AA49" s="35"/>
      <c r="AB49" s="34"/>
      <c r="AC49" s="35"/>
      <c r="AD49" s="34"/>
      <c r="AE49" s="35"/>
      <c r="AF49" s="76"/>
      <c r="AG49" s="76"/>
      <c r="AH49" s="75"/>
    </row>
    <row r="50" spans="1:36" ht="15.75" customHeight="1">
      <c r="A50" s="1">
        <v>13</v>
      </c>
      <c r="B50" s="139"/>
      <c r="C50" s="139"/>
      <c r="D50" s="139"/>
      <c r="E50" s="139"/>
      <c r="F50" s="139"/>
      <c r="G50" s="139"/>
      <c r="H50" s="139"/>
      <c r="J50" s="34"/>
      <c r="K50" s="35"/>
      <c r="L50" s="34"/>
      <c r="M50" s="35"/>
      <c r="N50" s="34"/>
      <c r="O50" s="35"/>
      <c r="P50" s="34"/>
      <c r="Q50" s="35"/>
      <c r="R50" s="34"/>
      <c r="S50" s="35"/>
      <c r="T50" s="34"/>
      <c r="U50" s="35"/>
      <c r="V50" s="34"/>
      <c r="W50" s="35"/>
      <c r="X50" s="34"/>
      <c r="Y50" s="35"/>
      <c r="Z50" s="34"/>
      <c r="AA50" s="35"/>
      <c r="AB50" s="34"/>
      <c r="AC50" s="35"/>
      <c r="AD50" s="34"/>
      <c r="AE50" s="35"/>
      <c r="AF50" s="76"/>
      <c r="AG50" s="76"/>
      <c r="AH50" s="75"/>
    </row>
    <row r="51" spans="1:36" ht="15.75" customHeight="1">
      <c r="A51" s="1">
        <v>14</v>
      </c>
      <c r="B51" s="139"/>
      <c r="C51" s="139"/>
      <c r="D51" s="139"/>
      <c r="E51" s="139"/>
      <c r="F51" s="139"/>
      <c r="G51" s="139"/>
      <c r="H51" s="139"/>
      <c r="J51" s="34"/>
      <c r="K51" s="35"/>
      <c r="L51" s="34"/>
      <c r="M51" s="35"/>
      <c r="N51" s="34"/>
      <c r="O51" s="35"/>
      <c r="P51" s="34"/>
      <c r="Q51" s="35"/>
      <c r="R51" s="34"/>
      <c r="S51" s="35"/>
      <c r="T51" s="34"/>
      <c r="U51" s="35"/>
      <c r="V51" s="34"/>
      <c r="W51" s="35"/>
      <c r="X51" s="34"/>
      <c r="Y51" s="35"/>
      <c r="Z51" s="34"/>
      <c r="AA51" s="35"/>
      <c r="AB51" s="34"/>
      <c r="AC51" s="35"/>
      <c r="AD51" s="34"/>
      <c r="AE51" s="35"/>
      <c r="AF51" s="76"/>
      <c r="AG51" s="76"/>
      <c r="AH51" s="75"/>
    </row>
    <row r="52" spans="1:36" ht="15.75" customHeight="1">
      <c r="A52" s="1">
        <v>15</v>
      </c>
      <c r="B52" s="139"/>
      <c r="C52" s="139"/>
      <c r="D52" s="139"/>
      <c r="E52" s="139"/>
      <c r="F52" s="139"/>
      <c r="G52" s="139"/>
      <c r="H52" s="139"/>
      <c r="J52" s="34"/>
      <c r="K52" s="35"/>
      <c r="L52" s="34"/>
      <c r="M52" s="35"/>
      <c r="N52" s="34"/>
      <c r="O52" s="35"/>
      <c r="P52" s="34"/>
      <c r="Q52" s="35"/>
      <c r="R52" s="34"/>
      <c r="S52" s="35"/>
      <c r="T52" s="34"/>
      <c r="U52" s="35"/>
      <c r="V52" s="34"/>
      <c r="W52" s="35"/>
      <c r="X52" s="34"/>
      <c r="Y52" s="35"/>
      <c r="Z52" s="34"/>
      <c r="AA52" s="35"/>
      <c r="AB52" s="34"/>
      <c r="AC52" s="35"/>
      <c r="AD52" s="34"/>
      <c r="AE52" s="35"/>
      <c r="AF52" s="76"/>
      <c r="AG52" s="76"/>
      <c r="AH52" s="75"/>
    </row>
    <row r="53" spans="1:36" ht="15.75" customHeight="1">
      <c r="A53" s="1">
        <v>16</v>
      </c>
      <c r="B53" s="139"/>
      <c r="C53" s="139"/>
      <c r="D53" s="139"/>
      <c r="E53" s="139"/>
      <c r="F53" s="139"/>
      <c r="G53" s="139"/>
      <c r="H53" s="139"/>
      <c r="J53" s="34"/>
      <c r="K53" s="35"/>
      <c r="L53" s="34"/>
      <c r="M53" s="35"/>
      <c r="N53" s="34"/>
      <c r="O53" s="35"/>
      <c r="P53" s="34"/>
      <c r="Q53" s="35"/>
      <c r="R53" s="34"/>
      <c r="S53" s="35"/>
      <c r="T53" s="34"/>
      <c r="U53" s="35"/>
      <c r="V53" s="34"/>
      <c r="W53" s="35"/>
      <c r="X53" s="34"/>
      <c r="Y53" s="35"/>
      <c r="Z53" s="34"/>
      <c r="AA53" s="35"/>
      <c r="AB53" s="34"/>
      <c r="AC53" s="35"/>
      <c r="AD53" s="34"/>
      <c r="AE53" s="35"/>
      <c r="AF53" s="76"/>
      <c r="AG53" s="76"/>
      <c r="AH53" s="75"/>
    </row>
    <row r="54" spans="1:36" ht="15.75" customHeight="1">
      <c r="A54" s="1">
        <v>17</v>
      </c>
      <c r="B54" s="139"/>
      <c r="C54" s="139"/>
      <c r="D54" s="139"/>
      <c r="E54" s="139"/>
      <c r="F54" s="139"/>
      <c r="G54" s="139"/>
      <c r="H54" s="139"/>
      <c r="J54" s="34"/>
      <c r="K54" s="35"/>
      <c r="L54" s="34"/>
      <c r="M54" s="35"/>
      <c r="N54" s="34"/>
      <c r="O54" s="35"/>
      <c r="P54" s="34"/>
      <c r="Q54" s="35"/>
      <c r="R54" s="34"/>
      <c r="S54" s="35"/>
      <c r="T54" s="34"/>
      <c r="U54" s="35"/>
      <c r="V54" s="34"/>
      <c r="W54" s="35"/>
      <c r="X54" s="34"/>
      <c r="Y54" s="35"/>
      <c r="Z54" s="34"/>
      <c r="AA54" s="35"/>
      <c r="AB54" s="34"/>
      <c r="AC54" s="35"/>
      <c r="AD54" s="34"/>
      <c r="AE54" s="35"/>
      <c r="AF54" s="76"/>
      <c r="AG54" s="76"/>
      <c r="AH54" s="75"/>
    </row>
    <row r="55" spans="1:36" ht="15.75" customHeight="1">
      <c r="A55" s="1">
        <v>18</v>
      </c>
      <c r="B55" s="139"/>
      <c r="C55" s="139"/>
      <c r="D55" s="139"/>
      <c r="E55" s="139"/>
      <c r="F55" s="139"/>
      <c r="G55" s="139"/>
      <c r="H55" s="139"/>
      <c r="J55" s="34"/>
      <c r="K55" s="35"/>
      <c r="L55" s="34"/>
      <c r="M55" s="35"/>
      <c r="N55" s="34"/>
      <c r="O55" s="35"/>
      <c r="P55" s="34"/>
      <c r="Q55" s="35"/>
      <c r="R55" s="34"/>
      <c r="S55" s="35"/>
      <c r="T55" s="34"/>
      <c r="U55" s="35"/>
      <c r="V55" s="34"/>
      <c r="W55" s="35"/>
      <c r="X55" s="34"/>
      <c r="Y55" s="35"/>
      <c r="Z55" s="34"/>
      <c r="AA55" s="35"/>
      <c r="AB55" s="34"/>
      <c r="AC55" s="35"/>
      <c r="AD55" s="34"/>
      <c r="AE55" s="35"/>
      <c r="AF55" s="76"/>
      <c r="AG55" s="76"/>
      <c r="AH55" s="75"/>
    </row>
    <row r="56" spans="1:36" ht="15.75" customHeight="1">
      <c r="A56" s="1">
        <v>19</v>
      </c>
      <c r="B56" s="139"/>
      <c r="C56" s="139"/>
      <c r="D56" s="139"/>
      <c r="E56" s="139"/>
      <c r="F56" s="139"/>
      <c r="G56" s="139"/>
      <c r="H56" s="139"/>
      <c r="J56" s="34"/>
      <c r="K56" s="35"/>
      <c r="L56" s="34"/>
      <c r="M56" s="35"/>
      <c r="N56" s="34"/>
      <c r="O56" s="35"/>
      <c r="P56" s="34"/>
      <c r="Q56" s="35"/>
      <c r="R56" s="34"/>
      <c r="S56" s="35"/>
      <c r="T56" s="34"/>
      <c r="U56" s="35"/>
      <c r="V56" s="34"/>
      <c r="W56" s="35"/>
      <c r="X56" s="34"/>
      <c r="Y56" s="35"/>
      <c r="Z56" s="34"/>
      <c r="AA56" s="35"/>
      <c r="AB56" s="34"/>
      <c r="AC56" s="35"/>
      <c r="AD56" s="34"/>
      <c r="AE56" s="35"/>
      <c r="AF56" s="76"/>
      <c r="AG56" s="76"/>
      <c r="AH56" s="75"/>
    </row>
    <row r="57" spans="1:36" ht="15.75" customHeight="1">
      <c r="A57" s="1">
        <v>20</v>
      </c>
      <c r="B57" s="139"/>
      <c r="C57" s="139"/>
      <c r="D57" s="139"/>
      <c r="E57" s="139"/>
      <c r="F57" s="139"/>
      <c r="G57" s="139"/>
      <c r="H57" s="139"/>
      <c r="J57" s="34"/>
      <c r="K57" s="35"/>
      <c r="L57" s="34"/>
      <c r="M57" s="35"/>
      <c r="N57" s="34"/>
      <c r="O57" s="35"/>
      <c r="P57" s="34"/>
      <c r="Q57" s="35"/>
      <c r="R57" s="34"/>
      <c r="S57" s="35"/>
      <c r="T57" s="34"/>
      <c r="U57" s="35"/>
      <c r="V57" s="34"/>
      <c r="W57" s="35"/>
      <c r="X57" s="34"/>
      <c r="Y57" s="35"/>
      <c r="Z57" s="34"/>
      <c r="AA57" s="35"/>
      <c r="AB57" s="34"/>
      <c r="AC57" s="35"/>
      <c r="AD57" s="34"/>
      <c r="AE57" s="35"/>
      <c r="AF57" s="76"/>
      <c r="AG57" s="76"/>
      <c r="AH57" s="75"/>
    </row>
    <row r="58" spans="1:36">
      <c r="AG58" s="76"/>
      <c r="AH58" s="75"/>
    </row>
    <row r="59" spans="1:36">
      <c r="A59" s="32" t="s">
        <v>23</v>
      </c>
      <c r="AG59" s="76"/>
      <c r="AH59" s="75"/>
    </row>
    <row r="60" spans="1:36">
      <c r="A60" s="178" t="s">
        <v>24</v>
      </c>
      <c r="B60" s="127"/>
      <c r="C60" s="127"/>
      <c r="D60" s="127"/>
      <c r="E60" s="127"/>
      <c r="F60" s="127"/>
      <c r="G60" s="127"/>
      <c r="H60" s="179"/>
      <c r="J60" s="14">
        <f>COUNTIFS(J38:J57,"○")+COUNTIFS(J38:J57,"△")</f>
        <v>0</v>
      </c>
      <c r="K60" s="15">
        <f t="shared" ref="K60:AE60" si="7">COUNTIFS(K38:K57,"○")+COUNTIFS(K38:K57,"△")</f>
        <v>0</v>
      </c>
      <c r="L60" s="14">
        <f>COUNTIFS(L38:L57,"○")+COUNTIFS(L38:L57,"△")</f>
        <v>0</v>
      </c>
      <c r="M60" s="15">
        <f t="shared" si="7"/>
        <v>0</v>
      </c>
      <c r="N60" s="14">
        <f t="shared" si="7"/>
        <v>0</v>
      </c>
      <c r="O60" s="15">
        <f t="shared" si="7"/>
        <v>0</v>
      </c>
      <c r="P60" s="14">
        <f t="shared" si="7"/>
        <v>0</v>
      </c>
      <c r="Q60" s="15">
        <f t="shared" si="7"/>
        <v>0</v>
      </c>
      <c r="R60" s="14">
        <f t="shared" si="7"/>
        <v>0</v>
      </c>
      <c r="S60" s="15">
        <f t="shared" si="7"/>
        <v>0</v>
      </c>
      <c r="T60" s="14">
        <f t="shared" si="7"/>
        <v>0</v>
      </c>
      <c r="U60" s="15">
        <f t="shared" si="7"/>
        <v>0</v>
      </c>
      <c r="V60" s="14">
        <f t="shared" si="7"/>
        <v>0</v>
      </c>
      <c r="W60" s="15">
        <f t="shared" si="7"/>
        <v>0</v>
      </c>
      <c r="X60" s="14">
        <f t="shared" si="7"/>
        <v>0</v>
      </c>
      <c r="Y60" s="15">
        <f t="shared" si="7"/>
        <v>0</v>
      </c>
      <c r="Z60" s="14">
        <f t="shared" si="7"/>
        <v>0</v>
      </c>
      <c r="AA60" s="15">
        <f t="shared" si="7"/>
        <v>0</v>
      </c>
      <c r="AB60" s="14">
        <f t="shared" si="7"/>
        <v>0</v>
      </c>
      <c r="AC60" s="15">
        <f t="shared" si="7"/>
        <v>0</v>
      </c>
      <c r="AD60" s="14">
        <f t="shared" si="7"/>
        <v>0</v>
      </c>
      <c r="AE60" s="15">
        <f t="shared" si="7"/>
        <v>0</v>
      </c>
      <c r="AF60" s="80"/>
      <c r="AG60" s="80"/>
      <c r="AH60" s="75"/>
      <c r="AI60" s="17"/>
      <c r="AJ60" s="17"/>
    </row>
    <row r="61" spans="1:36">
      <c r="A61" s="4"/>
      <c r="B61" s="161" t="s">
        <v>21</v>
      </c>
      <c r="C61" s="162"/>
      <c r="D61" s="162"/>
      <c r="E61" s="162"/>
      <c r="F61" s="162"/>
      <c r="G61" s="162"/>
      <c r="H61" s="163"/>
      <c r="J61" s="18">
        <f>COUNTIFS($F$38:$F$57,"有",J38:J57,"○")+COUNTIFS($F$38:$F$57,"有",J38:J57,"△")</f>
        <v>0</v>
      </c>
      <c r="K61" s="19">
        <f t="shared" ref="K61:AE61" si="8">COUNTIFS($F$38:$F$57,"有",K38:K57,"○")+COUNTIFS($F$38:$F$57,"有",K38:K57,"△")</f>
        <v>0</v>
      </c>
      <c r="L61" s="18">
        <f t="shared" si="8"/>
        <v>0</v>
      </c>
      <c r="M61" s="19">
        <f t="shared" si="8"/>
        <v>0</v>
      </c>
      <c r="N61" s="18">
        <f t="shared" si="8"/>
        <v>0</v>
      </c>
      <c r="O61" s="19">
        <f t="shared" si="8"/>
        <v>0</v>
      </c>
      <c r="P61" s="18">
        <f t="shared" si="8"/>
        <v>0</v>
      </c>
      <c r="Q61" s="19">
        <f t="shared" si="8"/>
        <v>0</v>
      </c>
      <c r="R61" s="18">
        <f t="shared" si="8"/>
        <v>0</v>
      </c>
      <c r="S61" s="19">
        <f t="shared" si="8"/>
        <v>0</v>
      </c>
      <c r="T61" s="18">
        <f t="shared" si="8"/>
        <v>0</v>
      </c>
      <c r="U61" s="19">
        <f t="shared" si="8"/>
        <v>0</v>
      </c>
      <c r="V61" s="18">
        <f t="shared" si="8"/>
        <v>0</v>
      </c>
      <c r="W61" s="19">
        <f t="shared" si="8"/>
        <v>0</v>
      </c>
      <c r="X61" s="18">
        <f t="shared" si="8"/>
        <v>0</v>
      </c>
      <c r="Y61" s="19">
        <f t="shared" si="8"/>
        <v>0</v>
      </c>
      <c r="Z61" s="18">
        <f t="shared" si="8"/>
        <v>0</v>
      </c>
      <c r="AA61" s="19">
        <f t="shared" si="8"/>
        <v>0</v>
      </c>
      <c r="AB61" s="18">
        <f t="shared" si="8"/>
        <v>0</v>
      </c>
      <c r="AC61" s="19">
        <f t="shared" si="8"/>
        <v>0</v>
      </c>
      <c r="AD61" s="18">
        <f t="shared" si="8"/>
        <v>0</v>
      </c>
      <c r="AE61" s="19">
        <f t="shared" si="8"/>
        <v>0</v>
      </c>
      <c r="AF61" s="81"/>
      <c r="AG61" s="81"/>
      <c r="AH61" s="75"/>
      <c r="AI61" s="17"/>
      <c r="AJ61" s="17"/>
    </row>
    <row r="62" spans="1:36" ht="15.75" customHeight="1">
      <c r="A62" s="227" t="s">
        <v>81</v>
      </c>
      <c r="B62" s="227"/>
      <c r="C62" s="227"/>
      <c r="D62" s="227"/>
      <c r="E62" s="227"/>
      <c r="F62" s="227"/>
      <c r="G62" s="227"/>
      <c r="H62" s="227"/>
      <c r="J62" s="38">
        <f>J60-J33</f>
        <v>0</v>
      </c>
      <c r="K62" s="38">
        <f t="shared" ref="K62:AE62" si="9">K60-K33</f>
        <v>0</v>
      </c>
      <c r="L62" s="38">
        <f>L60-L33</f>
        <v>0</v>
      </c>
      <c r="M62" s="38">
        <f>M60-M33</f>
        <v>0</v>
      </c>
      <c r="N62" s="38">
        <f t="shared" si="9"/>
        <v>0</v>
      </c>
      <c r="O62" s="38">
        <f t="shared" si="9"/>
        <v>0</v>
      </c>
      <c r="P62" s="38">
        <f t="shared" si="9"/>
        <v>0</v>
      </c>
      <c r="Q62" s="38">
        <f t="shared" si="9"/>
        <v>0</v>
      </c>
      <c r="R62" s="38">
        <f t="shared" si="9"/>
        <v>0</v>
      </c>
      <c r="S62" s="38">
        <f t="shared" si="9"/>
        <v>0</v>
      </c>
      <c r="T62" s="38">
        <f t="shared" si="9"/>
        <v>0</v>
      </c>
      <c r="U62" s="38">
        <f t="shared" si="9"/>
        <v>0</v>
      </c>
      <c r="V62" s="38">
        <f t="shared" si="9"/>
        <v>0</v>
      </c>
      <c r="W62" s="38">
        <f t="shared" si="9"/>
        <v>0</v>
      </c>
      <c r="X62" s="38">
        <f t="shared" si="9"/>
        <v>0</v>
      </c>
      <c r="Y62" s="38">
        <f t="shared" si="9"/>
        <v>0</v>
      </c>
      <c r="Z62" s="38">
        <f t="shared" si="9"/>
        <v>0</v>
      </c>
      <c r="AA62" s="38">
        <f t="shared" si="9"/>
        <v>0</v>
      </c>
      <c r="AB62" s="38">
        <f t="shared" si="9"/>
        <v>0</v>
      </c>
      <c r="AC62" s="38">
        <f t="shared" si="9"/>
        <v>0</v>
      </c>
      <c r="AD62" s="38">
        <f>AD60-AD33</f>
        <v>0</v>
      </c>
      <c r="AE62" s="38">
        <f t="shared" si="9"/>
        <v>0</v>
      </c>
      <c r="AF62" s="82"/>
      <c r="AG62" s="82"/>
      <c r="AH62" s="75"/>
    </row>
    <row r="63" spans="1:36" ht="15.75" customHeight="1">
      <c r="A63" s="227" t="s">
        <v>35</v>
      </c>
      <c r="B63" s="227"/>
      <c r="C63" s="227"/>
      <c r="D63" s="227"/>
      <c r="E63" s="227"/>
      <c r="F63" s="227"/>
      <c r="G63" s="227"/>
      <c r="H63" s="227"/>
      <c r="J63" s="86">
        <f>J61-J32</f>
        <v>0</v>
      </c>
      <c r="K63" s="86">
        <f t="shared" ref="K63:AE63" si="10">K61-K32</f>
        <v>0</v>
      </c>
      <c r="L63" s="86">
        <f t="shared" si="10"/>
        <v>0</v>
      </c>
      <c r="M63" s="86">
        <f>M61-M32</f>
        <v>0</v>
      </c>
      <c r="N63" s="86">
        <f t="shared" si="10"/>
        <v>0</v>
      </c>
      <c r="O63" s="86">
        <f>O61-O32</f>
        <v>0</v>
      </c>
      <c r="P63" s="86">
        <f>P61-P32</f>
        <v>0</v>
      </c>
      <c r="Q63" s="86">
        <f t="shared" si="10"/>
        <v>0</v>
      </c>
      <c r="R63" s="86">
        <f t="shared" si="10"/>
        <v>0</v>
      </c>
      <c r="S63" s="86">
        <f t="shared" si="10"/>
        <v>0</v>
      </c>
      <c r="T63" s="86">
        <f t="shared" si="10"/>
        <v>0</v>
      </c>
      <c r="U63" s="86">
        <f t="shared" si="10"/>
        <v>0</v>
      </c>
      <c r="V63" s="86">
        <f t="shared" si="10"/>
        <v>0</v>
      </c>
      <c r="W63" s="86">
        <f t="shared" si="10"/>
        <v>0</v>
      </c>
      <c r="X63" s="86">
        <f t="shared" si="10"/>
        <v>0</v>
      </c>
      <c r="Y63" s="86">
        <f t="shared" si="10"/>
        <v>0</v>
      </c>
      <c r="Z63" s="86">
        <f t="shared" si="10"/>
        <v>0</v>
      </c>
      <c r="AA63" s="86">
        <f t="shared" si="10"/>
        <v>0</v>
      </c>
      <c r="AB63" s="86">
        <f t="shared" si="10"/>
        <v>0</v>
      </c>
      <c r="AC63" s="86">
        <f t="shared" si="10"/>
        <v>0</v>
      </c>
      <c r="AD63" s="86">
        <f t="shared" si="10"/>
        <v>0</v>
      </c>
      <c r="AE63" s="86">
        <f t="shared" si="10"/>
        <v>0</v>
      </c>
      <c r="AF63" s="83"/>
      <c r="AG63" s="83"/>
      <c r="AH63" s="75"/>
    </row>
    <row r="64" spans="1:36" ht="9" customHeight="1"/>
    <row r="65" spans="1:33" ht="9.75" customHeight="1"/>
    <row r="66" spans="1:33" ht="30" customHeight="1">
      <c r="A66" s="225" t="s">
        <v>49</v>
      </c>
      <c r="B66" s="226"/>
      <c r="C66" s="226"/>
      <c r="D66" s="226"/>
      <c r="E66" s="41"/>
      <c r="F66" s="95"/>
      <c r="G66" s="222" t="s">
        <v>45</v>
      </c>
      <c r="H66" s="223"/>
      <c r="I66" s="223"/>
      <c r="J66" s="224"/>
      <c r="K66" s="44"/>
      <c r="L66" s="222" t="s">
        <v>46</v>
      </c>
      <c r="M66" s="223"/>
      <c r="N66" s="223"/>
      <c r="O66" s="224"/>
      <c r="P66" s="44"/>
      <c r="Q66" s="222" t="s">
        <v>47</v>
      </c>
      <c r="R66" s="223"/>
      <c r="S66" s="223"/>
      <c r="T66" s="224"/>
      <c r="U66" s="44"/>
      <c r="V66" s="96" t="s">
        <v>42</v>
      </c>
      <c r="W66" s="96"/>
      <c r="X66" s="46" t="s">
        <v>43</v>
      </c>
      <c r="Y66" s="220"/>
      <c r="Z66" s="221"/>
      <c r="AA66" s="221"/>
      <c r="AB66" s="221"/>
      <c r="AC66" s="221"/>
      <c r="AD66" s="221"/>
      <c r="AE66" s="221"/>
      <c r="AF66" s="221"/>
      <c r="AG66" s="47" t="s">
        <v>44</v>
      </c>
    </row>
    <row r="68" spans="1:33">
      <c r="A68" s="198" t="s">
        <v>82</v>
      </c>
      <c r="B68" s="198"/>
      <c r="C68" s="198"/>
      <c r="D68" s="198"/>
      <c r="E68" s="198"/>
      <c r="F68" s="198"/>
      <c r="G68" s="198"/>
      <c r="H68" s="198"/>
      <c r="I68" s="198"/>
      <c r="J68" s="198"/>
      <c r="K68" s="198"/>
    </row>
    <row r="69" spans="1:33" ht="17.25" customHeight="1">
      <c r="A69" s="197"/>
      <c r="B69" s="197"/>
      <c r="C69" s="205" t="s">
        <v>50</v>
      </c>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7"/>
    </row>
    <row r="70" spans="1:33" ht="23.25" customHeight="1">
      <c r="A70" s="197"/>
      <c r="B70" s="197"/>
      <c r="C70" s="71" t="s">
        <v>60</v>
      </c>
      <c r="D70" s="48"/>
      <c r="E70" s="48"/>
      <c r="F70" s="48"/>
      <c r="G70" s="48"/>
      <c r="H70" s="48"/>
      <c r="I70" s="48"/>
      <c r="J70" s="49"/>
      <c r="K70" s="49"/>
      <c r="L70" s="49"/>
      <c r="M70" s="49"/>
      <c r="N70" s="49"/>
      <c r="O70" s="49"/>
      <c r="P70" s="49"/>
      <c r="Q70" s="49"/>
      <c r="R70" s="49"/>
      <c r="S70" s="49"/>
      <c r="T70" s="49"/>
      <c r="U70" s="49"/>
      <c r="V70" s="49"/>
      <c r="W70" s="49"/>
      <c r="X70" s="49"/>
      <c r="Y70" s="49"/>
      <c r="Z70" s="49"/>
      <c r="AA70" s="49"/>
      <c r="AB70" s="49"/>
      <c r="AC70" s="49"/>
      <c r="AD70" s="49"/>
      <c r="AE70" s="49"/>
      <c r="AF70" s="49"/>
      <c r="AG70" s="50"/>
    </row>
    <row r="71" spans="1:33" ht="18" customHeight="1">
      <c r="A71" s="197"/>
      <c r="B71" s="197"/>
      <c r="C71" s="199"/>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1"/>
    </row>
    <row r="72" spans="1:33" ht="18.75" customHeight="1">
      <c r="A72" s="197"/>
      <c r="B72" s="197"/>
      <c r="C72" s="202"/>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4"/>
    </row>
  </sheetData>
  <mergeCells count="171">
    <mergeCell ref="A2:AG2"/>
    <mergeCell ref="C4:D4"/>
    <mergeCell ref="C5:F5"/>
    <mergeCell ref="A7:F7"/>
    <mergeCell ref="G7:K7"/>
    <mergeCell ref="L7:O7"/>
    <mergeCell ref="P7:U7"/>
    <mergeCell ref="V7:AD7"/>
    <mergeCell ref="A12:F12"/>
    <mergeCell ref="G12:O12"/>
    <mergeCell ref="P12:R12"/>
    <mergeCell ref="AU13:AU14"/>
    <mergeCell ref="A8:F8"/>
    <mergeCell ref="G8:O8"/>
    <mergeCell ref="P8:U9"/>
    <mergeCell ref="V8:AD8"/>
    <mergeCell ref="A9:F9"/>
    <mergeCell ref="G9:O9"/>
    <mergeCell ref="V9:AD9"/>
    <mergeCell ref="AV13:BN14"/>
    <mergeCell ref="AK14:AM15"/>
    <mergeCell ref="AR14:AS14"/>
    <mergeCell ref="A15:B15"/>
    <mergeCell ref="C15:E15"/>
    <mergeCell ref="F15:H15"/>
    <mergeCell ref="I15:K15"/>
    <mergeCell ref="L15:P15"/>
    <mergeCell ref="Q15:U15"/>
    <mergeCell ref="AK16:AM16"/>
    <mergeCell ref="A17:B17"/>
    <mergeCell ref="C17:E17"/>
    <mergeCell ref="F17:H17"/>
    <mergeCell ref="I17:K17"/>
    <mergeCell ref="L17:P17"/>
    <mergeCell ref="Q17:U17"/>
    <mergeCell ref="AK17:AM17"/>
    <mergeCell ref="A16:B16"/>
    <mergeCell ref="C16:E16"/>
    <mergeCell ref="F16:H16"/>
    <mergeCell ref="I16:K16"/>
    <mergeCell ref="L16:P16"/>
    <mergeCell ref="Q16:U16"/>
    <mergeCell ref="AK18:AM18"/>
    <mergeCell ref="A19:B19"/>
    <mergeCell ref="C19:E19"/>
    <mergeCell ref="F19:H19"/>
    <mergeCell ref="I19:K19"/>
    <mergeCell ref="L19:P19"/>
    <mergeCell ref="Q19:U19"/>
    <mergeCell ref="A18:B18"/>
    <mergeCell ref="C18:E18"/>
    <mergeCell ref="F18:H18"/>
    <mergeCell ref="I18:K18"/>
    <mergeCell ref="L18:P18"/>
    <mergeCell ref="Q18:U18"/>
    <mergeCell ref="AK19:AQ19"/>
    <mergeCell ref="A21:B21"/>
    <mergeCell ref="C21:E21"/>
    <mergeCell ref="F21:H21"/>
    <mergeCell ref="I21:K21"/>
    <mergeCell ref="L21:P21"/>
    <mergeCell ref="Q21:U21"/>
    <mergeCell ref="A20:B20"/>
    <mergeCell ref="C20:E20"/>
    <mergeCell ref="F20:H20"/>
    <mergeCell ref="I20:K20"/>
    <mergeCell ref="L20:P20"/>
    <mergeCell ref="Q20:U20"/>
    <mergeCell ref="A23:B23"/>
    <mergeCell ref="C23:E23"/>
    <mergeCell ref="F23:H23"/>
    <mergeCell ref="I23:K23"/>
    <mergeCell ref="L23:P23"/>
    <mergeCell ref="Q23:U23"/>
    <mergeCell ref="A22:B22"/>
    <mergeCell ref="C22:E22"/>
    <mergeCell ref="F22:H22"/>
    <mergeCell ref="I22:K22"/>
    <mergeCell ref="L22:P22"/>
    <mergeCell ref="Q22:U22"/>
    <mergeCell ref="A31:H31"/>
    <mergeCell ref="B32:H32"/>
    <mergeCell ref="A33:H33"/>
    <mergeCell ref="A34:H34"/>
    <mergeCell ref="B37:E37"/>
    <mergeCell ref="F37:H37"/>
    <mergeCell ref="AG25:AH25"/>
    <mergeCell ref="A26:H26"/>
    <mergeCell ref="A27:H27"/>
    <mergeCell ref="A28:H28"/>
    <mergeCell ref="A29:H29"/>
    <mergeCell ref="A30:H30"/>
    <mergeCell ref="U25:V25"/>
    <mergeCell ref="W25:X25"/>
    <mergeCell ref="Y25:Z25"/>
    <mergeCell ref="AA25:AB25"/>
    <mergeCell ref="AC25:AD25"/>
    <mergeCell ref="AE25:AF25"/>
    <mergeCell ref="I25:J25"/>
    <mergeCell ref="K25:L25"/>
    <mergeCell ref="M25:N25"/>
    <mergeCell ref="O25:P25"/>
    <mergeCell ref="Q25:R25"/>
    <mergeCell ref="S25:T25"/>
    <mergeCell ref="AG37:AH37"/>
    <mergeCell ref="B38:E38"/>
    <mergeCell ref="F38:H38"/>
    <mergeCell ref="B39:E39"/>
    <mergeCell ref="F39:H39"/>
    <mergeCell ref="B40:E40"/>
    <mergeCell ref="F40:H40"/>
    <mergeCell ref="U37:V37"/>
    <mergeCell ref="W37:X37"/>
    <mergeCell ref="Y37:Z37"/>
    <mergeCell ref="AA37:AB37"/>
    <mergeCell ref="AC37:AD37"/>
    <mergeCell ref="AE37:AF37"/>
    <mergeCell ref="I37:J37"/>
    <mergeCell ref="K37:L37"/>
    <mergeCell ref="M37:N37"/>
    <mergeCell ref="O37:P37"/>
    <mergeCell ref="Q37:R37"/>
    <mergeCell ref="S37:T37"/>
    <mergeCell ref="B44:E44"/>
    <mergeCell ref="F44:H44"/>
    <mergeCell ref="B45:E45"/>
    <mergeCell ref="F45:H45"/>
    <mergeCell ref="B46:E46"/>
    <mergeCell ref="F46:H46"/>
    <mergeCell ref="B41:E41"/>
    <mergeCell ref="F41:H41"/>
    <mergeCell ref="B42:E42"/>
    <mergeCell ref="F42:H42"/>
    <mergeCell ref="B43:E43"/>
    <mergeCell ref="F43:H43"/>
    <mergeCell ref="B50:E50"/>
    <mergeCell ref="F50:H50"/>
    <mergeCell ref="B51:E51"/>
    <mergeCell ref="F51:H51"/>
    <mergeCell ref="B52:E52"/>
    <mergeCell ref="F52:H52"/>
    <mergeCell ref="B47:E47"/>
    <mergeCell ref="F47:H47"/>
    <mergeCell ref="B48:E48"/>
    <mergeCell ref="F48:H48"/>
    <mergeCell ref="B49:E49"/>
    <mergeCell ref="F49:H49"/>
    <mergeCell ref="B56:E56"/>
    <mergeCell ref="F56:H56"/>
    <mergeCell ref="B57:E57"/>
    <mergeCell ref="F57:H57"/>
    <mergeCell ref="A60:H60"/>
    <mergeCell ref="B61:H61"/>
    <mergeCell ref="B53:E53"/>
    <mergeCell ref="F53:H53"/>
    <mergeCell ref="B54:E54"/>
    <mergeCell ref="F54:H54"/>
    <mergeCell ref="B55:E55"/>
    <mergeCell ref="F55:H55"/>
    <mergeCell ref="Y66:AF66"/>
    <mergeCell ref="A68:K68"/>
    <mergeCell ref="A69:B69"/>
    <mergeCell ref="C69:AG69"/>
    <mergeCell ref="A70:B72"/>
    <mergeCell ref="C71:AG72"/>
    <mergeCell ref="A62:H62"/>
    <mergeCell ref="A63:H63"/>
    <mergeCell ref="A66:D66"/>
    <mergeCell ref="G66:J66"/>
    <mergeCell ref="L66:O66"/>
    <mergeCell ref="Q66:T66"/>
  </mergeCells>
  <phoneticPr fontId="1"/>
  <conditionalFormatting sqref="J60:AE60 AG60">
    <cfRule type="expression" dxfId="20" priority="21">
      <formula>J62&lt;0</formula>
    </cfRule>
  </conditionalFormatting>
  <conditionalFormatting sqref="J61:AE61 AG61">
    <cfRule type="expression" dxfId="19" priority="20">
      <formula>J63&lt;0</formula>
    </cfRule>
  </conditionalFormatting>
  <conditionalFormatting sqref="J29:AE29 AG29">
    <cfRule type="expression" dxfId="18" priority="19">
      <formula>J36="×"</formula>
    </cfRule>
  </conditionalFormatting>
  <conditionalFormatting sqref="J27:AE27 AG27">
    <cfRule type="expression" dxfId="17" priority="18">
      <formula>AND(J26&gt;J27,J27*40&lt;J28,OR(J30="×",J30=""))</formula>
    </cfRule>
  </conditionalFormatting>
  <conditionalFormatting sqref="AG30">
    <cfRule type="expression" dxfId="16" priority="17">
      <formula>AG37="×"</formula>
    </cfRule>
  </conditionalFormatting>
  <conditionalFormatting sqref="J30:AE30 AG30">
    <cfRule type="expression" dxfId="15" priority="16">
      <formula>AND(J26&gt;J27,J27*40&lt;J28,OR(J30="×",J30=""))</formula>
    </cfRule>
  </conditionalFormatting>
  <conditionalFormatting sqref="Q16:U23">
    <cfRule type="expression" dxfId="14" priority="15">
      <formula>Q16="×＜閉所＞"</formula>
    </cfRule>
  </conditionalFormatting>
  <conditionalFormatting sqref="J62:AE63 AG62:AG63">
    <cfRule type="expression" dxfId="13" priority="14">
      <formula>J62&lt;0</formula>
    </cfRule>
  </conditionalFormatting>
  <conditionalFormatting sqref="AG26">
    <cfRule type="expression" dxfId="12" priority="13">
      <formula>AND(AG25&gt;AG26,AG26*40&lt;AG27,OR(AG29="×",AG29=""))</formula>
    </cfRule>
  </conditionalFormatting>
  <conditionalFormatting sqref="AF29">
    <cfRule type="expression" dxfId="11" priority="9">
      <formula>AF36="×"</formula>
    </cfRule>
  </conditionalFormatting>
  <conditionalFormatting sqref="AF27">
    <cfRule type="expression" dxfId="10" priority="8">
      <formula>AND(AF26&gt;AF27,AF27*40&lt;AF28,OR(AF30="×",AF30=""))</formula>
    </cfRule>
  </conditionalFormatting>
  <conditionalFormatting sqref="AF30">
    <cfRule type="expression" dxfId="9" priority="7">
      <formula>AF37="×"</formula>
    </cfRule>
  </conditionalFormatting>
  <conditionalFormatting sqref="AF30">
    <cfRule type="expression" dxfId="8" priority="6">
      <formula>AND(AF26&gt;AF27,AF27*40&lt;AF28,OR(AF30="×",AF30=""))</formula>
    </cfRule>
  </conditionalFormatting>
  <conditionalFormatting sqref="AF26">
    <cfRule type="expression" dxfId="7" priority="5">
      <formula>AND(AF25&gt;AF26,AF26*40&lt;AF27,OR(AF29="×",AF29=""))</formula>
    </cfRule>
  </conditionalFormatting>
  <conditionalFormatting sqref="AF60">
    <cfRule type="expression" dxfId="6" priority="4">
      <formula>AF62&lt;0</formula>
    </cfRule>
  </conditionalFormatting>
  <conditionalFormatting sqref="AF61">
    <cfRule type="expression" dxfId="5" priority="3">
      <formula>AF61&lt;0</formula>
    </cfRule>
  </conditionalFormatting>
  <conditionalFormatting sqref="AF62:AF63">
    <cfRule type="expression" dxfId="4" priority="2">
      <formula>AF62&lt;0</formula>
    </cfRule>
  </conditionalFormatting>
  <conditionalFormatting sqref="J28:AE28">
    <cfRule type="expression" dxfId="3" priority="1">
      <formula>J26&gt;J27</formula>
    </cfRule>
  </conditionalFormatting>
  <conditionalFormatting sqref="F16:H16">
    <cfRule type="expression" dxfId="2" priority="30">
      <formula>$AR$19&gt;0</formula>
    </cfRule>
    <cfRule type="expression" dxfId="1" priority="31">
      <formula>"OR($AR$12＝NG,$AR$13＝NG,$AR$14＝NG,$AR$15＝NG)"</formula>
    </cfRule>
  </conditionalFormatting>
  <conditionalFormatting sqref="I16">
    <cfRule type="expression" dxfId="0" priority="32">
      <formula>$AS$19&gt;0</formula>
    </cfRule>
  </conditionalFormatting>
  <dataValidations count="8">
    <dataValidation type="list" allowBlank="1" showInputMessage="1" showErrorMessage="1" sqref="J29:AE29">
      <formula1>"×,〇"</formula1>
    </dataValidation>
    <dataValidation type="list" allowBlank="1" showInputMessage="1" showErrorMessage="1" sqref="J38:AE57">
      <formula1>"○,△"</formula1>
    </dataValidation>
    <dataValidation type="list" allowBlank="1" showInputMessage="1" showErrorMessage="1" sqref="J30:AE30">
      <formula1>"〇,×"</formula1>
    </dataValidation>
    <dataValidation type="list" allowBlank="1" showInputMessage="1" showErrorMessage="1" sqref="G8:O8">
      <formula1>"1,2,3,4,5,6,7,8"</formula1>
    </dataValidation>
    <dataValidation type="custom" allowBlank="1" showInputMessage="1" showErrorMessage="1" sqref="AF60:AG61">
      <formula1>Y45="届出のみ事業所"</formula1>
    </dataValidation>
    <dataValidation type="list" allowBlank="1" showInputMessage="1" showErrorMessage="1" sqref="E66">
      <formula1>"日誌,出勤簿,シフト表"</formula1>
    </dataValidation>
    <dataValidation type="list" allowBlank="1" showInputMessage="1" showErrorMessage="1" sqref="F38:H57">
      <formula1>"有,無"</formula1>
    </dataValidation>
    <dataValidation type="list" allowBlank="1" showInputMessage="1" showErrorMessage="1" sqref="P12:R12">
      <formula1>"平日,土曜日,休業日"</formula1>
    </dataValidation>
  </dataValidations>
  <pageMargins left="0.70866141732283472" right="0.70866141732283472" top="0.55118110236220474" bottom="0.35433070866141736" header="0.31496062992125984" footer="0.31496062992125984"/>
  <pageSetup paperSize="9" scale="6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47625</xdr:colOff>
                    <xdr:row>65</xdr:row>
                    <xdr:rowOff>57150</xdr:rowOff>
                  </from>
                  <to>
                    <xdr:col>6</xdr:col>
                    <xdr:colOff>19050</xdr:colOff>
                    <xdr:row>65</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66675</xdr:colOff>
                    <xdr:row>65</xdr:row>
                    <xdr:rowOff>66675</xdr:rowOff>
                  </from>
                  <to>
                    <xdr:col>11</xdr:col>
                    <xdr:colOff>38100</xdr:colOff>
                    <xdr:row>65</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28575</xdr:colOff>
                    <xdr:row>65</xdr:row>
                    <xdr:rowOff>38100</xdr:rowOff>
                  </from>
                  <to>
                    <xdr:col>16</xdr:col>
                    <xdr:colOff>0</xdr:colOff>
                    <xdr:row>65</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65</xdr:row>
                    <xdr:rowOff>66675</xdr:rowOff>
                  </from>
                  <to>
                    <xdr:col>21</xdr:col>
                    <xdr:colOff>0</xdr:colOff>
                    <xdr:row>65</xdr:row>
                    <xdr:rowOff>304800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114300</xdr:colOff>
                    <xdr:row>68</xdr:row>
                    <xdr:rowOff>9525</xdr:rowOff>
                  </from>
                  <to>
                    <xdr:col>1</xdr:col>
                    <xdr:colOff>95250</xdr:colOff>
                    <xdr:row>69</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114300</xdr:colOff>
                    <xdr:row>69</xdr:row>
                    <xdr:rowOff>190500</xdr:rowOff>
                  </from>
                  <to>
                    <xdr:col>1</xdr:col>
                    <xdr:colOff>76200</xdr:colOff>
                    <xdr:row>70</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5"/>
  <sheetViews>
    <sheetView workbookViewId="0">
      <selection activeCell="C6" sqref="C6"/>
    </sheetView>
  </sheetViews>
  <sheetFormatPr defaultRowHeight="13.5"/>
  <sheetData>
    <row r="3" spans="3:3">
      <c r="C3" t="s">
        <v>11</v>
      </c>
    </row>
    <row r="4" spans="3:3">
      <c r="C4" t="s">
        <v>12</v>
      </c>
    </row>
    <row r="5" spans="3:3">
      <c r="C5" t="s">
        <v>13</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記載例・記載要領</vt:lpstr>
      <vt:lpstr>令和６年監査様式(〇月〇日）</vt:lpstr>
      <vt:lpstr>令和５年運営状況調査様式(〇月〇日）</vt:lpstr>
      <vt:lpstr>Sheet1</vt:lpstr>
      <vt:lpstr>記載例・記載要領!Print_Area</vt:lpstr>
      <vt:lpstr>'令和５年運営状況調査様式(〇月〇日）'!Print_Area</vt:lpstr>
      <vt:lpstr>'令和６年監査様式(〇月〇日）'!Print_Area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2024-07-24T04:03:25Z</dcterms:modified>
</cp:coreProperties>
</file>